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ka\OneDrive\Eriolukorra kaugtöö\MTÜ toetused sept 2020\"/>
    </mc:Choice>
  </mc:AlternateContent>
  <bookViews>
    <workbookView xWindow="7128" yWindow="420" windowWidth="19152" windowHeight="8268" tabRatio="879"/>
  </bookViews>
  <sheets>
    <sheet name="Haridusvaldkonna taotlused" sheetId="12" r:id="rId1"/>
    <sheet name="Noorsootöövaldkonna taotlused" sheetId="13" r:id="rId2"/>
  </sheets>
  <calcPr calcId="162913" concurrentCalc="0"/>
</workbook>
</file>

<file path=xl/calcChain.xml><?xml version="1.0" encoding="utf-8"?>
<calcChain xmlns="http://schemas.openxmlformats.org/spreadsheetml/2006/main">
  <c r="Q5" i="12" l="1"/>
  <c r="Q7" i="12"/>
  <c r="Q4" i="12"/>
  <c r="Q3" i="12"/>
  <c r="M7" i="12"/>
  <c r="K7" i="12"/>
  <c r="L7" i="12"/>
  <c r="N7" i="12"/>
  <c r="O7" i="12"/>
  <c r="P7" i="12"/>
  <c r="J7" i="12"/>
  <c r="I8" i="12"/>
  <c r="I7" i="12"/>
  <c r="P16" i="12"/>
  <c r="E13" i="12"/>
  <c r="E11" i="12"/>
  <c r="E12" i="12"/>
  <c r="F4" i="12"/>
  <c r="F5" i="12"/>
  <c r="F3" i="12"/>
  <c r="D22" i="12"/>
  <c r="D21" i="13"/>
  <c r="G9" i="13"/>
  <c r="E10" i="13"/>
  <c r="E6" i="13"/>
  <c r="E7" i="12"/>
</calcChain>
</file>

<file path=xl/sharedStrings.xml><?xml version="1.0" encoding="utf-8"?>
<sst xmlns="http://schemas.openxmlformats.org/spreadsheetml/2006/main" count="76" uniqueCount="60">
  <si>
    <t>Taotluse number LV dokumendi-registris</t>
  </si>
  <si>
    <t>Taotleja nimetus</t>
  </si>
  <si>
    <t>Taotletav summa kokku</t>
  </si>
  <si>
    <t>Märkused ja selgitused</t>
  </si>
  <si>
    <t>Kokku taotletud summad</t>
  </si>
  <si>
    <t>Projekti kogu-eelarve</t>
  </si>
  <si>
    <t>Projekti nimetus, kirjeldus</t>
  </si>
  <si>
    <t>Teises taotlusvoorus jagamiseks kuni 25%</t>
  </si>
  <si>
    <t>Kolmandas taotlusvoorus jagamiseks kuni 20%</t>
  </si>
  <si>
    <t>Neljandas taotlusvoorus jagamiseks kuni 15%</t>
  </si>
  <si>
    <t>Linnaeelarves valdkonna projektitoetusteks ettenähtud summa:</t>
  </si>
  <si>
    <t>Taotletava summa osakaal kogukulust</t>
  </si>
  <si>
    <t>Esimeses taotlusvoorus jagamiseks kuni 40%</t>
  </si>
  <si>
    <t>I taotlusvoor 2020 aasta eelarvest projektitoetuste taotlemisel</t>
  </si>
  <si>
    <t>Jagada</t>
  </si>
  <si>
    <t>Eraldatud</t>
  </si>
  <si>
    <t>Jääk</t>
  </si>
  <si>
    <t>Aastas kokku</t>
  </si>
  <si>
    <t>I taotlusvoor eraldatud</t>
  </si>
  <si>
    <t>II taotlusvoor eraldatud</t>
  </si>
  <si>
    <t>III taotlusvoor eraldatud</t>
  </si>
  <si>
    <t>Jääk IV taotlusvooru</t>
  </si>
  <si>
    <t>I taotlusvoorus eraldatud</t>
  </si>
  <si>
    <t>II taotlusvoorus eraldatud</t>
  </si>
  <si>
    <t>III taotlusvoorus eraldatud</t>
  </si>
  <si>
    <t>IV taotlusvoor 2020 aasta eelarvest projektitoetuste taotlemisel</t>
  </si>
  <si>
    <t>Eelarvemuudatuste kohaselt  vähenes aastaeelarve 2297€ võrra</t>
  </si>
  <si>
    <t>Eelarvemuudatuste kohaselt vähenes aastaeelarve 1500€ võrra</t>
  </si>
  <si>
    <t>Viljandi Gümnaasium</t>
  </si>
  <si>
    <t>Viljandi noorte kunstihuviliste maalilaager augustis 2020</t>
  </si>
  <si>
    <t>Eesti Evangeelse Luterliku Kiriku Viljandi Jaani Kogudus </t>
  </si>
  <si>
    <t>Jaani Jõulumaa</t>
  </si>
  <si>
    <t>Ilieh MTÜ</t>
  </si>
  <si>
    <t>Õpetajate kultuur-haridusprogramm</t>
  </si>
  <si>
    <t>nr</t>
  </si>
  <si>
    <t>Hindajaid kokku</t>
  </si>
  <si>
    <t>Hindamisel osales</t>
  </si>
  <si>
    <t>Hindas:</t>
  </si>
  <si>
    <t>Summa ettepanekud Spokust</t>
  </si>
  <si>
    <t>Hinnangute keskmine Spokust</t>
  </si>
  <si>
    <t>Hindaja 1</t>
  </si>
  <si>
    <t>Hindaja 2</t>
  </si>
  <si>
    <t>Hindaja 3</t>
  </si>
  <si>
    <t>Hindaja 4</t>
  </si>
  <si>
    <t>Hindaja 5</t>
  </si>
  <si>
    <t>Hindaja 6</t>
  </si>
  <si>
    <t>Hindaja 7</t>
  </si>
  <si>
    <t>Summade ette-panekute keskmine</t>
  </si>
  <si>
    <t>Kokku</t>
  </si>
  <si>
    <t>Veel jagada:</t>
  </si>
  <si>
    <t>Hindasid:</t>
  </si>
  <si>
    <t>Komis-joni otsus: toetus-summa</t>
  </si>
  <si>
    <t>Tiit Jürmann</t>
  </si>
  <si>
    <t>Harri Künnapuu</t>
  </si>
  <si>
    <t>Anett Suits</t>
  </si>
  <si>
    <t>Tonio Tamra</t>
  </si>
  <si>
    <t>Kätly Soorm</t>
  </si>
  <si>
    <t>Eero Järvekülg</t>
  </si>
  <si>
    <t>Margit Kirss</t>
  </si>
  <si>
    <t>MTÜ toetuste kord https://www.riigiteataja.ee/akt/430062020010, § 7 lg 6: 
Komisjonil on toetuste määramise menetlus lubatud läbi viia, kui enne koosoleku toimumist on oma individuaalsed hindamislehed täitnud vähemalt 50% komisjoni põhiliikmete arvust. Komisjoni koosolekul võivad toetuste andmise otsuseid hääletada vaid need komisjoni liikmed, kes on hindamislehed täitnud.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</si>
</sst>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£&quot;"/>
    <numFmt numFmtId="166" formatCode="_-* #,##0\ [$€-425]_-;\-* #,##0\ [$€-425]_-;_-* &quot;-&quot;??\ [$€-425]_-;_-@_-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70C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4" borderId="3" xfId="0" applyFont="1" applyFill="1" applyBorder="1" applyAlignment="1">
      <alignment horizontal="left" vertical="center" wrapText="1"/>
    </xf>
    <xf numFmtId="9" fontId="2" fillId="4" borderId="3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164" fontId="2" fillId="0" borderId="0" xfId="0" applyNumberFormat="1" applyFont="1"/>
    <xf numFmtId="0" fontId="6" fillId="4" borderId="3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166" fontId="2" fillId="4" borderId="3" xfId="0" applyNumberFormat="1" applyFont="1" applyFill="1" applyBorder="1" applyAlignment="1">
      <alignment vertical="center"/>
    </xf>
    <xf numFmtId="166" fontId="1" fillId="4" borderId="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166" fontId="2" fillId="4" borderId="2" xfId="0" applyNumberFormat="1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1" fillId="4" borderId="3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1" fillId="4" borderId="0" xfId="0" applyFont="1" applyFill="1"/>
    <xf numFmtId="166" fontId="2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right"/>
    </xf>
    <xf numFmtId="166" fontId="1" fillId="3" borderId="3" xfId="0" applyNumberFormat="1" applyFont="1" applyFill="1" applyBorder="1" applyAlignment="1">
      <alignment vertical="center"/>
    </xf>
    <xf numFmtId="0" fontId="2" fillId="0" borderId="1" xfId="0" applyFont="1" applyBorder="1"/>
    <xf numFmtId="0" fontId="7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/>
    <xf numFmtId="0" fontId="8" fillId="2" borderId="7" xfId="0" applyFont="1" applyFill="1" applyBorder="1"/>
    <xf numFmtId="0" fontId="9" fillId="5" borderId="9" xfId="0" applyFont="1" applyFill="1" applyBorder="1"/>
    <xf numFmtId="0" fontId="9" fillId="3" borderId="9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3" fillId="3" borderId="5" xfId="0" applyFont="1" applyFill="1" applyBorder="1"/>
    <xf numFmtId="0" fontId="10" fillId="3" borderId="11" xfId="0" applyFont="1" applyFill="1" applyBorder="1"/>
    <xf numFmtId="0" fontId="1" fillId="3" borderId="11" xfId="0" applyFont="1" applyFill="1" applyBorder="1"/>
    <xf numFmtId="0" fontId="10" fillId="3" borderId="6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10" fillId="3" borderId="14" xfId="0" applyFont="1" applyFill="1" applyBorder="1"/>
    <xf numFmtId="0" fontId="3" fillId="3" borderId="9" xfId="0" applyFont="1" applyFill="1" applyBorder="1"/>
    <xf numFmtId="0" fontId="3" fillId="3" borderId="15" xfId="0" applyFont="1" applyFill="1" applyBorder="1"/>
    <xf numFmtId="0" fontId="2" fillId="3" borderId="15" xfId="0" applyFont="1" applyFill="1" applyBorder="1"/>
    <xf numFmtId="9" fontId="10" fillId="3" borderId="10" xfId="1" applyFont="1" applyFill="1" applyBorder="1"/>
    <xf numFmtId="166" fontId="11" fillId="7" borderId="17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0" xfId="0" applyFont="1" applyBorder="1"/>
    <xf numFmtId="2" fontId="11" fillId="0" borderId="22" xfId="0" applyNumberFormat="1" applyFont="1" applyFill="1" applyBorder="1" applyAlignment="1">
      <alignment horizontal="center" vertical="center" wrapText="1"/>
    </xf>
    <xf numFmtId="166" fontId="11" fillId="7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vertical="center"/>
    </xf>
    <xf numFmtId="9" fontId="2" fillId="4" borderId="2" xfId="1" applyFont="1" applyFill="1" applyBorder="1" applyAlignment="1">
      <alignment vertical="center"/>
    </xf>
    <xf numFmtId="0" fontId="8" fillId="8" borderId="19" xfId="0" applyFont="1" applyFill="1" applyBorder="1" applyAlignment="1">
      <alignment horizontal="right" vertical="center"/>
    </xf>
    <xf numFmtId="166" fontId="8" fillId="8" borderId="20" xfId="0" applyNumberFormat="1" applyFont="1" applyFill="1" applyBorder="1" applyAlignment="1">
      <alignment vertical="center"/>
    </xf>
    <xf numFmtId="166" fontId="11" fillId="7" borderId="2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5" borderId="4" xfId="0" applyFont="1" applyFill="1" applyBorder="1"/>
    <xf numFmtId="166" fontId="1" fillId="5" borderId="32" xfId="0" applyNumberFormat="1" applyFont="1" applyFill="1" applyBorder="1" applyAlignment="1">
      <alignment vertical="center"/>
    </xf>
    <xf numFmtId="0" fontId="8" fillId="5" borderId="4" xfId="0" applyFont="1" applyFill="1" applyBorder="1"/>
    <xf numFmtId="166" fontId="2" fillId="5" borderId="4" xfId="0" applyNumberFormat="1" applyFont="1" applyFill="1" applyBorder="1"/>
    <xf numFmtId="0" fontId="2" fillId="3" borderId="33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wrapText="1"/>
    </xf>
    <xf numFmtId="0" fontId="2" fillId="3" borderId="35" xfId="0" applyFont="1" applyFill="1" applyBorder="1" applyAlignment="1">
      <alignment horizontal="left" wrapText="1"/>
    </xf>
    <xf numFmtId="0" fontId="2" fillId="3" borderId="36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66" fontId="8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9" fillId="5" borderId="1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12" fillId="9" borderId="2" xfId="0" applyFont="1" applyFill="1" applyBorder="1" applyAlignment="1">
      <alignment horizontal="center" vertical="center" wrapText="1"/>
    </xf>
    <xf numFmtId="166" fontId="1" fillId="9" borderId="3" xfId="0" applyNumberFormat="1" applyFont="1" applyFill="1" applyBorder="1" applyAlignment="1">
      <alignment vertical="center"/>
    </xf>
    <xf numFmtId="166" fontId="1" fillId="9" borderId="2" xfId="0" applyNumberFormat="1" applyFont="1" applyFill="1" applyBorder="1" applyAlignment="1">
      <alignment vertical="center"/>
    </xf>
    <xf numFmtId="0" fontId="12" fillId="9" borderId="26" xfId="0" applyFont="1" applyFill="1" applyBorder="1" applyAlignment="1">
      <alignment horizontal="center" vertical="center" wrapText="1"/>
    </xf>
    <xf numFmtId="1" fontId="8" fillId="9" borderId="25" xfId="0" applyNumberFormat="1" applyFont="1" applyFill="1" applyBorder="1" applyAlignment="1">
      <alignment vertical="center"/>
    </xf>
    <xf numFmtId="1" fontId="8" fillId="9" borderId="1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" fillId="4" borderId="32" xfId="0" applyFont="1" applyFill="1" applyBorder="1" applyAlignment="1">
      <alignment horizontal="left" vertical="center" wrapText="1"/>
    </xf>
    <xf numFmtId="166" fontId="2" fillId="4" borderId="32" xfId="0" applyNumberFormat="1" applyFont="1" applyFill="1" applyBorder="1" applyAlignment="1">
      <alignment vertical="center"/>
    </xf>
    <xf numFmtId="166" fontId="1" fillId="9" borderId="32" xfId="0" applyNumberFormat="1" applyFont="1" applyFill="1" applyBorder="1" applyAlignment="1">
      <alignment vertical="center"/>
    </xf>
    <xf numFmtId="9" fontId="2" fillId="4" borderId="32" xfId="1" applyFont="1" applyFill="1" applyBorder="1" applyAlignment="1">
      <alignment vertical="center"/>
    </xf>
    <xf numFmtId="0" fontId="6" fillId="4" borderId="3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9" borderId="4" xfId="0" applyFont="1" applyFill="1" applyBorder="1"/>
    <xf numFmtId="0" fontId="3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166" fontId="11" fillId="7" borderId="39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" fontId="8" fillId="9" borderId="38" xfId="0" applyNumberFormat="1" applyFont="1" applyFill="1" applyBorder="1" applyAlignment="1">
      <alignment vertical="center"/>
    </xf>
    <xf numFmtId="166" fontId="1" fillId="4" borderId="24" xfId="0" applyNumberFormat="1" applyFont="1" applyFill="1" applyBorder="1" applyAlignment="1">
      <alignment vertical="center"/>
    </xf>
    <xf numFmtId="0" fontId="1" fillId="9" borderId="4" xfId="0" applyFont="1" applyFill="1" applyBorder="1"/>
    <xf numFmtId="0" fontId="1" fillId="9" borderId="4" xfId="0" applyFont="1" applyFill="1" applyBorder="1" applyAlignment="1">
      <alignment horizontal="right"/>
    </xf>
    <xf numFmtId="166" fontId="2" fillId="9" borderId="2" xfId="0" applyNumberFormat="1" applyFont="1" applyFill="1" applyBorder="1" applyAlignment="1">
      <alignment vertical="center"/>
    </xf>
    <xf numFmtId="0" fontId="8" fillId="9" borderId="4" xfId="0" applyFont="1" applyFill="1" applyBorder="1"/>
    <xf numFmtId="166" fontId="2" fillId="9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5A644"/>
      <color rgb="FFF79F57"/>
      <color rgb="FFF69748"/>
      <color rgb="FFF58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26"/>
  <sheetViews>
    <sheetView tabSelected="1" zoomScale="90" zoomScaleNormal="90" zoomScalePageLayoutView="90" workbookViewId="0">
      <selection activeCell="F20" sqref="F20"/>
    </sheetView>
  </sheetViews>
  <sheetFormatPr defaultColWidth="9.109375" defaultRowHeight="13.8" outlineLevelCol="1" x14ac:dyDescent="0.25"/>
  <cols>
    <col min="1" max="1" width="3.6640625" style="3" customWidth="1"/>
    <col min="2" max="2" width="27.77734375" style="3" customWidth="1"/>
    <col min="3" max="3" width="26.77734375" style="3" customWidth="1"/>
    <col min="4" max="4" width="10" style="4" customWidth="1"/>
    <col min="5" max="5" width="10.77734375" style="3" customWidth="1"/>
    <col min="6" max="6" width="10.21875" style="3" customWidth="1"/>
    <col min="7" max="7" width="9.88671875" style="3" customWidth="1"/>
    <col min="8" max="8" width="11.77734375" style="11" customWidth="1"/>
    <col min="9" max="9" width="9.109375" style="3"/>
    <col min="10" max="16" width="5.77734375" style="3" customWidth="1" outlineLevel="1"/>
    <col min="17" max="17" width="9.21875" style="3" customWidth="1"/>
    <col min="18" max="16384" width="9.109375" style="3"/>
  </cols>
  <sheetData>
    <row r="1" spans="1:17" ht="14.4" thickBot="1" x14ac:dyDescent="0.3">
      <c r="A1" s="7" t="s">
        <v>25</v>
      </c>
      <c r="H1" s="3"/>
      <c r="J1" s="1" t="s">
        <v>38</v>
      </c>
    </row>
    <row r="2" spans="1:17" s="101" customFormat="1" ht="63" customHeight="1" thickBot="1" x14ac:dyDescent="0.35">
      <c r="A2" s="96" t="s">
        <v>34</v>
      </c>
      <c r="B2" s="96" t="s">
        <v>1</v>
      </c>
      <c r="C2" s="96" t="s">
        <v>6</v>
      </c>
      <c r="D2" s="96" t="s">
        <v>5</v>
      </c>
      <c r="E2" s="103" t="s">
        <v>2</v>
      </c>
      <c r="F2" s="96" t="s">
        <v>11</v>
      </c>
      <c r="G2" s="96" t="s">
        <v>3</v>
      </c>
      <c r="H2" s="97" t="s">
        <v>39</v>
      </c>
      <c r="I2" s="98" t="s">
        <v>51</v>
      </c>
      <c r="J2" s="99" t="s">
        <v>40</v>
      </c>
      <c r="K2" s="100" t="s">
        <v>41</v>
      </c>
      <c r="L2" s="100" t="s">
        <v>42</v>
      </c>
      <c r="M2" s="100" t="s">
        <v>43</v>
      </c>
      <c r="N2" s="100" t="s">
        <v>44</v>
      </c>
      <c r="O2" s="100" t="s">
        <v>45</v>
      </c>
      <c r="P2" s="100" t="s">
        <v>46</v>
      </c>
      <c r="Q2" s="106" t="s">
        <v>47</v>
      </c>
    </row>
    <row r="3" spans="1:17" s="2" customFormat="1" ht="31.8" customHeight="1" thickTop="1" x14ac:dyDescent="0.3">
      <c r="A3" s="14">
        <v>1</v>
      </c>
      <c r="B3" s="25" t="s">
        <v>28</v>
      </c>
      <c r="C3" s="93" t="s">
        <v>29</v>
      </c>
      <c r="D3" s="21">
        <v>2392</v>
      </c>
      <c r="E3" s="104">
        <v>592</v>
      </c>
      <c r="F3" s="13">
        <f>E3/D3</f>
        <v>0.24749163879598662</v>
      </c>
      <c r="G3" s="28"/>
      <c r="H3" s="94">
        <v>3.35</v>
      </c>
      <c r="I3" s="72">
        <v>0</v>
      </c>
      <c r="J3" s="68">
        <v>592</v>
      </c>
      <c r="K3" s="73">
        <v>330</v>
      </c>
      <c r="L3" s="74">
        <v>592</v>
      </c>
      <c r="M3" s="73">
        <v>500</v>
      </c>
      <c r="N3" s="73">
        <v>592</v>
      </c>
      <c r="O3" s="73">
        <v>300</v>
      </c>
      <c r="P3" s="73">
        <v>311</v>
      </c>
      <c r="Q3" s="107">
        <f>AVERAGE(J3:P3)</f>
        <v>459.57142857142856</v>
      </c>
    </row>
    <row r="4" spans="1:17" s="2" customFormat="1" ht="31.8" customHeight="1" x14ac:dyDescent="0.3">
      <c r="A4" s="12">
        <v>2</v>
      </c>
      <c r="B4" s="12" t="s">
        <v>30</v>
      </c>
      <c r="C4" s="20" t="s">
        <v>31</v>
      </c>
      <c r="D4" s="21">
        <v>1700</v>
      </c>
      <c r="E4" s="104">
        <v>500</v>
      </c>
      <c r="F4" s="13">
        <f t="shared" ref="F4:F5" si="0">E4/D4</f>
        <v>0.29411764705882354</v>
      </c>
      <c r="G4" s="16"/>
      <c r="H4" s="95">
        <v>3.53</v>
      </c>
      <c r="I4" s="63">
        <v>0</v>
      </c>
      <c r="J4" s="68">
        <v>500</v>
      </c>
      <c r="K4" s="73">
        <v>400</v>
      </c>
      <c r="L4" s="74">
        <v>500</v>
      </c>
      <c r="M4" s="73">
        <v>400</v>
      </c>
      <c r="N4" s="73">
        <v>500</v>
      </c>
      <c r="O4" s="73">
        <v>300</v>
      </c>
      <c r="P4" s="73">
        <v>500</v>
      </c>
      <c r="Q4" s="108">
        <f>AVERAGE(J4:P4)</f>
        <v>442.85714285714283</v>
      </c>
    </row>
    <row r="5" spans="1:17" s="2" customFormat="1" ht="31.8" customHeight="1" thickBot="1" x14ac:dyDescent="0.35">
      <c r="A5" s="24">
        <v>3</v>
      </c>
      <c r="B5" s="24" t="s">
        <v>32</v>
      </c>
      <c r="C5" s="120" t="s">
        <v>33</v>
      </c>
      <c r="D5" s="26">
        <v>9300</v>
      </c>
      <c r="E5" s="105">
        <v>1500</v>
      </c>
      <c r="F5" s="69">
        <f t="shared" si="0"/>
        <v>0.16129032258064516</v>
      </c>
      <c r="G5" s="121"/>
      <c r="H5" s="122">
        <v>1.48</v>
      </c>
      <c r="I5" s="123">
        <v>0</v>
      </c>
      <c r="J5" s="124">
        <v>0</v>
      </c>
      <c r="K5" s="125">
        <v>500</v>
      </c>
      <c r="L5" s="126">
        <v>0</v>
      </c>
      <c r="M5" s="125">
        <v>500</v>
      </c>
      <c r="N5" s="125">
        <v>300</v>
      </c>
      <c r="O5" s="125">
        <v>100</v>
      </c>
      <c r="P5" s="125">
        <v>200</v>
      </c>
      <c r="Q5" s="127">
        <f t="shared" ref="Q5" si="1">AVERAGE(J5:P5)</f>
        <v>228.57142857142858</v>
      </c>
    </row>
    <row r="6" spans="1:17" ht="15" thickTop="1" thickBot="1" x14ac:dyDescent="0.3">
      <c r="A6" s="113"/>
      <c r="B6" s="113"/>
      <c r="C6" s="113"/>
      <c r="D6" s="114"/>
      <c r="E6" s="115"/>
      <c r="F6" s="116"/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15" thickTop="1" thickBot="1" x14ac:dyDescent="0.3">
      <c r="A7" s="5"/>
      <c r="B7" s="5"/>
      <c r="C7" s="5" t="s">
        <v>4</v>
      </c>
      <c r="D7" s="19"/>
      <c r="E7" s="104">
        <f>SUM(E3:E6)</f>
        <v>2592</v>
      </c>
      <c r="F7" s="6"/>
      <c r="G7" s="5"/>
      <c r="H7" s="66" t="s">
        <v>48</v>
      </c>
      <c r="I7" s="67">
        <f>SUM(I3:I5)</f>
        <v>0</v>
      </c>
      <c r="J7" s="68">
        <f>SUM(J3:J5)</f>
        <v>1092</v>
      </c>
      <c r="K7" s="68">
        <f t="shared" ref="K7:P7" si="2">SUM(K3:K5)</f>
        <v>1230</v>
      </c>
      <c r="L7" s="68">
        <f t="shared" si="2"/>
        <v>1092</v>
      </c>
      <c r="M7" s="68">
        <f>SUM(M3:M5)</f>
        <v>1400</v>
      </c>
      <c r="N7" s="68">
        <f t="shared" si="2"/>
        <v>1392</v>
      </c>
      <c r="O7" s="68">
        <f t="shared" si="2"/>
        <v>700</v>
      </c>
      <c r="P7" s="68">
        <f t="shared" si="2"/>
        <v>1011</v>
      </c>
      <c r="Q7" s="107">
        <f>+Q5+Q4+Q3</f>
        <v>1131</v>
      </c>
    </row>
    <row r="8" spans="1:17" s="7" customFormat="1" ht="16.2" customHeight="1" thickBot="1" x14ac:dyDescent="0.3">
      <c r="A8" s="3"/>
      <c r="B8" s="3"/>
      <c r="C8" s="3"/>
      <c r="D8" s="4"/>
      <c r="E8" s="3"/>
      <c r="F8" s="3"/>
      <c r="G8" s="3"/>
      <c r="H8" s="70" t="s">
        <v>49</v>
      </c>
      <c r="I8" s="71">
        <f>+E13-I7</f>
        <v>1011</v>
      </c>
      <c r="J8" s="64"/>
      <c r="K8" s="64"/>
      <c r="L8" s="64"/>
      <c r="M8" s="64"/>
      <c r="N8" s="64"/>
      <c r="O8" s="64"/>
      <c r="P8" s="64"/>
      <c r="Q8" s="65"/>
    </row>
    <row r="9" spans="1:17" ht="14.4" thickBot="1" x14ac:dyDescent="0.3">
      <c r="A9" s="75"/>
      <c r="B9" s="75"/>
      <c r="C9" s="37" t="s">
        <v>10</v>
      </c>
      <c r="D9" s="76">
        <v>5000</v>
      </c>
      <c r="E9" s="77" t="s">
        <v>14</v>
      </c>
      <c r="F9" s="78" t="s">
        <v>15</v>
      </c>
      <c r="G9" s="11"/>
      <c r="H9" s="3"/>
    </row>
    <row r="10" spans="1:17" ht="14.4" thickTop="1" x14ac:dyDescent="0.25">
      <c r="C10" s="10" t="s">
        <v>12</v>
      </c>
      <c r="D10" s="22">
        <v>2600</v>
      </c>
      <c r="E10" s="22">
        <v>2600</v>
      </c>
      <c r="F10" s="22">
        <v>2600</v>
      </c>
      <c r="H10" s="111" t="s">
        <v>50</v>
      </c>
      <c r="I10" s="112" t="s">
        <v>54</v>
      </c>
    </row>
    <row r="11" spans="1:17" x14ac:dyDescent="0.25">
      <c r="C11" s="10" t="s">
        <v>7</v>
      </c>
      <c r="D11" s="18">
        <v>1625</v>
      </c>
      <c r="E11" s="22">
        <f>+$D$9-F10</f>
        <v>2400</v>
      </c>
      <c r="F11" s="18">
        <v>889</v>
      </c>
      <c r="H11" s="112"/>
      <c r="I11" s="112" t="s">
        <v>57</v>
      </c>
    </row>
    <row r="12" spans="1:17" x14ac:dyDescent="0.25">
      <c r="C12" s="10" t="s">
        <v>8</v>
      </c>
      <c r="D12" s="18">
        <v>1300</v>
      </c>
      <c r="E12" s="18">
        <f>+E11-F11</f>
        <v>1511</v>
      </c>
      <c r="F12" s="18">
        <v>500</v>
      </c>
      <c r="H12" s="112"/>
      <c r="I12" s="112" t="s">
        <v>53</v>
      </c>
    </row>
    <row r="13" spans="1:17" ht="14.4" thickBot="1" x14ac:dyDescent="0.3">
      <c r="C13" s="10" t="s">
        <v>9</v>
      </c>
      <c r="D13" s="18">
        <v>975</v>
      </c>
      <c r="E13" s="36">
        <f>D18-F10-F11-F12</f>
        <v>1011</v>
      </c>
      <c r="F13" s="18"/>
      <c r="H13" s="112"/>
      <c r="I13" s="112" t="s">
        <v>56</v>
      </c>
    </row>
    <row r="14" spans="1:17" ht="16.2" thickBot="1" x14ac:dyDescent="0.35">
      <c r="H14" s="112"/>
      <c r="I14" s="112" t="s">
        <v>58</v>
      </c>
      <c r="M14" s="51" t="s">
        <v>35</v>
      </c>
      <c r="N14" s="52"/>
      <c r="O14" s="53"/>
      <c r="P14" s="54">
        <v>12</v>
      </c>
    </row>
    <row r="15" spans="1:17" ht="15.6" x14ac:dyDescent="0.3">
      <c r="C15" s="88" t="s">
        <v>27</v>
      </c>
      <c r="D15" s="44"/>
      <c r="H15" s="112"/>
      <c r="I15" s="112" t="s">
        <v>52</v>
      </c>
      <c r="M15" s="55" t="s">
        <v>36</v>
      </c>
      <c r="N15" s="56"/>
      <c r="O15" s="57"/>
      <c r="P15" s="58">
        <v>7</v>
      </c>
    </row>
    <row r="16" spans="1:17" ht="13.2" customHeight="1" thickBot="1" x14ac:dyDescent="0.35">
      <c r="C16" s="89"/>
      <c r="D16" s="45"/>
      <c r="H16" s="112"/>
      <c r="I16" s="112" t="s">
        <v>55</v>
      </c>
      <c r="M16" s="59" t="s">
        <v>37</v>
      </c>
      <c r="N16" s="60"/>
      <c r="O16" s="61"/>
      <c r="P16" s="62">
        <f>+P15/P14</f>
        <v>0.58333333333333337</v>
      </c>
    </row>
    <row r="17" spans="3:17" ht="13.2" customHeight="1" x14ac:dyDescent="0.25">
      <c r="C17" s="110"/>
      <c r="D17" s="45"/>
      <c r="G17" s="109"/>
      <c r="H17" s="109"/>
    </row>
    <row r="18" spans="3:17" ht="13.8" customHeight="1" x14ac:dyDescent="0.25">
      <c r="C18" s="47" t="s">
        <v>17</v>
      </c>
      <c r="D18" s="90">
        <v>5000</v>
      </c>
      <c r="H18" s="79" t="s">
        <v>59</v>
      </c>
      <c r="I18" s="80"/>
      <c r="J18" s="80"/>
      <c r="K18" s="80"/>
      <c r="L18" s="80"/>
      <c r="M18" s="80"/>
      <c r="N18" s="80"/>
      <c r="O18" s="80"/>
      <c r="P18" s="80"/>
      <c r="Q18" s="81"/>
    </row>
    <row r="19" spans="3:17" x14ac:dyDescent="0.25">
      <c r="C19" s="46" t="s">
        <v>22</v>
      </c>
      <c r="D19" s="91">
        <v>2600</v>
      </c>
      <c r="H19" s="82"/>
      <c r="I19" s="83"/>
      <c r="J19" s="83"/>
      <c r="K19" s="83"/>
      <c r="L19" s="83"/>
      <c r="M19" s="83"/>
      <c r="N19" s="83"/>
      <c r="O19" s="83"/>
      <c r="P19" s="83"/>
      <c r="Q19" s="84"/>
    </row>
    <row r="20" spans="3:17" x14ac:dyDescent="0.25">
      <c r="C20" s="46" t="s">
        <v>23</v>
      </c>
      <c r="D20" s="91">
        <v>889</v>
      </c>
      <c r="H20" s="82"/>
      <c r="I20" s="83"/>
      <c r="J20" s="83"/>
      <c r="K20" s="83"/>
      <c r="L20" s="83"/>
      <c r="M20" s="83"/>
      <c r="N20" s="83"/>
      <c r="O20" s="83"/>
      <c r="P20" s="83"/>
      <c r="Q20" s="84"/>
    </row>
    <row r="21" spans="3:17" ht="13.8" customHeight="1" x14ac:dyDescent="0.25">
      <c r="C21" s="46" t="s">
        <v>24</v>
      </c>
      <c r="D21" s="91">
        <v>500</v>
      </c>
      <c r="H21" s="82"/>
      <c r="I21" s="83"/>
      <c r="J21" s="83"/>
      <c r="K21" s="83"/>
      <c r="L21" s="83"/>
      <c r="M21" s="83"/>
      <c r="N21" s="83"/>
      <c r="O21" s="83"/>
      <c r="P21" s="83"/>
      <c r="Q21" s="84"/>
    </row>
    <row r="22" spans="3:17" ht="14.4" thickBot="1" x14ac:dyDescent="0.3">
      <c r="C22" s="48" t="s">
        <v>21</v>
      </c>
      <c r="D22" s="92">
        <f>D18-D19-D20-D21</f>
        <v>1011</v>
      </c>
      <c r="H22" s="85"/>
      <c r="I22" s="86"/>
      <c r="J22" s="86"/>
      <c r="K22" s="86"/>
      <c r="L22" s="86"/>
      <c r="M22" s="86"/>
      <c r="N22" s="86"/>
      <c r="O22" s="86"/>
      <c r="P22" s="86"/>
      <c r="Q22" s="87"/>
    </row>
    <row r="24" spans="3:17" ht="36" customHeight="1" x14ac:dyDescent="0.3">
      <c r="G24" s="102"/>
      <c r="H24"/>
      <c r="I24"/>
      <c r="J24"/>
      <c r="K24"/>
      <c r="L24"/>
      <c r="M24"/>
      <c r="N24"/>
    </row>
    <row r="25" spans="3:17" ht="14.4" x14ac:dyDescent="0.3">
      <c r="G25" s="102"/>
      <c r="H25"/>
      <c r="I25"/>
      <c r="J25"/>
      <c r="K25"/>
      <c r="L25"/>
      <c r="M25"/>
      <c r="N25"/>
    </row>
    <row r="26" spans="3:17" ht="14.4" x14ac:dyDescent="0.3">
      <c r="G26" s="102"/>
      <c r="H26"/>
      <c r="I26"/>
      <c r="J26"/>
      <c r="K26"/>
      <c r="L26"/>
      <c r="M26"/>
      <c r="N26"/>
    </row>
  </sheetData>
  <sortState ref="I10:I16">
    <sortCondition ref="I10"/>
  </sortState>
  <mergeCells count="2">
    <mergeCell ref="C15:C16"/>
    <mergeCell ref="H18:Q22"/>
  </mergeCells>
  <conditionalFormatting sqref="H3:H5">
    <cfRule type="colorScale" priority="2">
      <colorScale>
        <cfvo type="min"/>
        <cfvo type="max"/>
        <color rgb="FFFFEF9C"/>
        <color rgb="FF63BE7B"/>
      </colorScale>
    </cfRule>
  </conditionalFormatting>
  <conditionalFormatting sqref="H7">
    <cfRule type="colorScale" priority="1">
      <colorScale>
        <cfvo type="min"/>
        <cfvo type="max"/>
        <color rgb="FFFFEF9C"/>
        <color rgb="FF63BE7B"/>
      </colorScale>
    </cfRule>
  </conditionalFormatting>
  <pageMargins left="0.32" right="0.28000000000000003" top="0.87314814814814812" bottom="0.4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21"/>
  <sheetViews>
    <sheetView zoomScale="90" zoomScaleNormal="90" zoomScalePageLayoutView="90" workbookViewId="0">
      <selection activeCell="F16" sqref="F16"/>
    </sheetView>
  </sheetViews>
  <sheetFormatPr defaultColWidth="9.109375" defaultRowHeight="13.8" x14ac:dyDescent="0.25"/>
  <cols>
    <col min="1" max="1" width="11.33203125" style="3" customWidth="1"/>
    <col min="2" max="2" width="26.5546875" style="3" customWidth="1"/>
    <col min="3" max="3" width="40.44140625" style="11" customWidth="1"/>
    <col min="4" max="4" width="11.33203125" style="4" customWidth="1"/>
    <col min="5" max="5" width="11.88671875" style="3" customWidth="1"/>
    <col min="6" max="6" width="14.5546875" style="3" customWidth="1"/>
    <col min="7" max="7" width="29.5546875" style="3" customWidth="1"/>
    <col min="8" max="8" width="37" style="11" customWidth="1"/>
    <col min="9" max="16384" width="9.109375" style="3"/>
  </cols>
  <sheetData>
    <row r="1" spans="1:8" x14ac:dyDescent="0.25">
      <c r="A1" s="7" t="s">
        <v>13</v>
      </c>
    </row>
    <row r="2" spans="1:8" s="1" customFormat="1" ht="63" customHeight="1" thickBot="1" x14ac:dyDescent="0.35">
      <c r="A2" s="8" t="s">
        <v>0</v>
      </c>
      <c r="B2" s="8" t="s">
        <v>1</v>
      </c>
      <c r="C2" s="8" t="s">
        <v>6</v>
      </c>
      <c r="D2" s="8" t="s">
        <v>5</v>
      </c>
      <c r="E2" s="8" t="s">
        <v>2</v>
      </c>
      <c r="F2" s="8" t="s">
        <v>11</v>
      </c>
      <c r="G2" s="9" t="s">
        <v>3</v>
      </c>
    </row>
    <row r="3" spans="1:8" s="30" customFormat="1" ht="14.4" thickTop="1" x14ac:dyDescent="0.3">
      <c r="A3" s="14"/>
      <c r="B3" s="14"/>
      <c r="C3" s="14"/>
      <c r="D3" s="21"/>
      <c r="E3" s="21"/>
      <c r="F3" s="13"/>
      <c r="G3" s="28"/>
    </row>
    <row r="4" spans="1:8" s="29" customFormat="1" x14ac:dyDescent="0.25">
      <c r="A4" s="14"/>
      <c r="B4" s="14"/>
      <c r="C4" s="14"/>
      <c r="D4" s="17"/>
      <c r="E4" s="18"/>
      <c r="F4" s="27"/>
      <c r="G4" s="14"/>
    </row>
    <row r="5" spans="1:8" s="29" customFormat="1" x14ac:dyDescent="0.25">
      <c r="A5" s="14"/>
      <c r="B5" s="14"/>
      <c r="C5" s="14"/>
      <c r="D5" s="17"/>
      <c r="E5" s="18"/>
      <c r="F5" s="27"/>
      <c r="G5" s="23"/>
    </row>
    <row r="6" spans="1:8" s="29" customFormat="1" x14ac:dyDescent="0.25">
      <c r="A6" s="31"/>
      <c r="B6" s="31"/>
      <c r="C6" s="31" t="s">
        <v>4</v>
      </c>
      <c r="D6" s="22"/>
      <c r="E6" s="22">
        <f>SUM(E3:E5)</f>
        <v>0</v>
      </c>
      <c r="F6" s="22"/>
      <c r="G6" s="31"/>
    </row>
    <row r="7" spans="1:8" s="34" customFormat="1" ht="24" customHeight="1" x14ac:dyDescent="0.25">
      <c r="A7" s="29"/>
      <c r="B7" s="29"/>
      <c r="C7" s="32"/>
      <c r="D7" s="33"/>
      <c r="E7" s="29"/>
      <c r="F7" s="29"/>
      <c r="G7" s="29"/>
      <c r="H7" s="32"/>
    </row>
    <row r="8" spans="1:8" ht="14.4" thickBot="1" x14ac:dyDescent="0.3">
      <c r="B8" s="129"/>
      <c r="C8" s="130" t="s">
        <v>10</v>
      </c>
      <c r="D8" s="131">
        <v>5297</v>
      </c>
      <c r="E8" s="132" t="s">
        <v>14</v>
      </c>
      <c r="F8" s="133" t="s">
        <v>15</v>
      </c>
      <c r="G8" s="133" t="s">
        <v>16</v>
      </c>
    </row>
    <row r="9" spans="1:8" ht="14.4" thickTop="1" x14ac:dyDescent="0.25">
      <c r="C9" s="10" t="s">
        <v>12</v>
      </c>
      <c r="D9" s="21">
        <v>2119</v>
      </c>
      <c r="E9" s="22">
        <v>2119</v>
      </c>
      <c r="F9" s="22">
        <v>1650</v>
      </c>
      <c r="G9" s="128">
        <f>E9-F9</f>
        <v>469</v>
      </c>
    </row>
    <row r="10" spans="1:8" x14ac:dyDescent="0.25">
      <c r="C10" s="10" t="s">
        <v>7</v>
      </c>
      <c r="D10" s="22">
        <v>1324</v>
      </c>
      <c r="E10" s="22">
        <f>D10+G9</f>
        <v>1793</v>
      </c>
      <c r="F10" s="39">
        <v>0</v>
      </c>
    </row>
    <row r="11" spans="1:8" x14ac:dyDescent="0.25">
      <c r="C11" s="10" t="s">
        <v>8</v>
      </c>
      <c r="D11" s="17">
        <v>1059</v>
      </c>
      <c r="E11" s="22">
        <v>1059</v>
      </c>
      <c r="F11" s="39">
        <v>600</v>
      </c>
    </row>
    <row r="12" spans="1:8" x14ac:dyDescent="0.25">
      <c r="C12" s="10" t="s">
        <v>9</v>
      </c>
      <c r="D12" s="17">
        <v>795</v>
      </c>
      <c r="E12" s="38">
        <v>750</v>
      </c>
      <c r="F12" s="39"/>
      <c r="G12" s="15"/>
    </row>
    <row r="13" spans="1:8" x14ac:dyDescent="0.25">
      <c r="D13" s="35"/>
    </row>
    <row r="14" spans="1:8" ht="14.4" thickBot="1" x14ac:dyDescent="0.3"/>
    <row r="15" spans="1:8" ht="27.6" x14ac:dyDescent="0.25">
      <c r="C15" s="40" t="s">
        <v>26</v>
      </c>
      <c r="D15" s="41"/>
    </row>
    <row r="16" spans="1:8" x14ac:dyDescent="0.25">
      <c r="C16" s="42"/>
      <c r="D16" s="43"/>
    </row>
    <row r="17" spans="3:4" x14ac:dyDescent="0.25">
      <c r="C17" s="42" t="s">
        <v>17</v>
      </c>
      <c r="D17" s="43">
        <v>3000</v>
      </c>
    </row>
    <row r="18" spans="3:4" x14ac:dyDescent="0.25">
      <c r="C18" s="42" t="s">
        <v>18</v>
      </c>
      <c r="D18" s="43">
        <v>1650</v>
      </c>
    </row>
    <row r="19" spans="3:4" x14ac:dyDescent="0.25">
      <c r="C19" s="42" t="s">
        <v>19</v>
      </c>
      <c r="D19" s="43">
        <v>0</v>
      </c>
    </row>
    <row r="20" spans="3:4" x14ac:dyDescent="0.25">
      <c r="C20" s="42" t="s">
        <v>20</v>
      </c>
      <c r="D20" s="43">
        <v>600</v>
      </c>
    </row>
    <row r="21" spans="3:4" ht="14.4" thickBot="1" x14ac:dyDescent="0.3">
      <c r="C21" s="49" t="s">
        <v>21</v>
      </c>
      <c r="D21" s="50">
        <f>D17-D18-D19-D20</f>
        <v>750</v>
      </c>
    </row>
  </sheetData>
  <pageMargins left="0.7" right="0.28000000000000003" top="0.87314814814814812" bottom="0.4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Haridusvaldkonna taotlused</vt:lpstr>
      <vt:lpstr>Noorsootöövaldkonna taotlused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Vilja Volmer;Marika Aaso</dc:creator>
  <cp:lastModifiedBy>Marika Aaso</cp:lastModifiedBy>
  <cp:lastPrinted>2020-09-12T14:37:57Z</cp:lastPrinted>
  <dcterms:created xsi:type="dcterms:W3CDTF">2016-09-21T08:46:12Z</dcterms:created>
  <dcterms:modified xsi:type="dcterms:W3CDTF">2020-09-12T14:40:01Z</dcterms:modified>
</cp:coreProperties>
</file>