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n\Desktop\"/>
    </mc:Choice>
  </mc:AlternateContent>
  <bookViews>
    <workbookView xWindow="0" yWindow="0" windowWidth="28800" windowHeight="12435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2" i="1"/>
  <c r="D32" i="1"/>
  <c r="C32" i="1"/>
  <c r="F32" i="1" s="1"/>
  <c r="B32" i="1"/>
  <c r="C31" i="1"/>
  <c r="B31" i="1"/>
  <c r="F31" i="1" s="1"/>
  <c r="F29" i="1"/>
  <c r="F28" i="1"/>
  <c r="F27" i="1"/>
  <c r="C26" i="1"/>
  <c r="C25" i="1"/>
  <c r="C33" i="1" s="1"/>
  <c r="B25" i="1"/>
  <c r="C20" i="1"/>
  <c r="F19" i="1"/>
  <c r="E10" i="1"/>
  <c r="E31" i="1" s="1"/>
  <c r="D10" i="1"/>
  <c r="D31" i="1" s="1"/>
  <c r="C10" i="1"/>
  <c r="B10" i="1"/>
  <c r="E5" i="1"/>
  <c r="E23" i="1" s="1"/>
  <c r="E30" i="1" s="1"/>
  <c r="D5" i="1"/>
  <c r="D23" i="1" s="1"/>
  <c r="D30" i="1" s="1"/>
  <c r="C5" i="1"/>
  <c r="C23" i="1" s="1"/>
  <c r="C30" i="1" s="1"/>
  <c r="B5" i="1"/>
  <c r="B26" i="1" s="1"/>
  <c r="B33" i="1" l="1"/>
  <c r="C35" i="1"/>
  <c r="C36" i="1" s="1"/>
  <c r="C38" i="1"/>
  <c r="B23" i="1"/>
  <c r="B30" i="1" s="1"/>
  <c r="F30" i="1" s="1"/>
  <c r="D25" i="1"/>
  <c r="D33" i="1" s="1"/>
  <c r="E26" i="1"/>
  <c r="F26" i="1" s="1"/>
  <c r="D26" i="1"/>
  <c r="E25" i="1"/>
  <c r="D35" i="1" l="1"/>
  <c r="D36" i="1" s="1"/>
  <c r="D38" i="1"/>
  <c r="F25" i="1"/>
  <c r="F33" i="1" s="1"/>
  <c r="E33" i="1"/>
  <c r="B35" i="1"/>
  <c r="E35" i="1" l="1"/>
  <c r="E36" i="1" s="1"/>
  <c r="E38" i="1" s="1"/>
  <c r="B36" i="1"/>
  <c r="F35" i="1"/>
  <c r="F36" i="1" l="1"/>
  <c r="F38" i="1" s="1"/>
  <c r="B38" i="1"/>
</calcChain>
</file>

<file path=xl/comments1.xml><?xml version="1.0" encoding="utf-8"?>
<comments xmlns="http://schemas.openxmlformats.org/spreadsheetml/2006/main">
  <authors>
    <author>Inga</author>
  </authors>
  <commentList>
    <comment ref="A34" authorId="0" shapeId="0">
      <text>
        <r>
          <rPr>
            <b/>
            <sz val="9"/>
            <color indexed="81"/>
            <rFont val="Segoe UI"/>
            <charset val="1"/>
          </rPr>
          <t xml:space="preserve">Inkokkulepete küsimus. </t>
        </r>
      </text>
    </comment>
    <comment ref="B34" authorId="0" shapeId="0">
      <text>
        <r>
          <rPr>
            <b/>
            <sz val="9"/>
            <color indexed="81"/>
            <rFont val="Segoe UI"/>
            <charset val="1"/>
          </rPr>
          <t>Inga:</t>
        </r>
        <r>
          <rPr>
            <sz val="9"/>
            <color indexed="81"/>
            <rFont val="Segoe UI"/>
            <charset val="1"/>
          </rPr>
          <t xml:space="preserve">
ca 1705 € / kv</t>
        </r>
      </text>
    </comment>
    <comment ref="D34" authorId="0" shapeId="0">
      <text>
        <r>
          <rPr>
            <b/>
            <sz val="9"/>
            <color indexed="81"/>
            <rFont val="Segoe UI"/>
            <charset val="1"/>
          </rPr>
          <t>Inga:</t>
        </r>
        <r>
          <rPr>
            <sz val="9"/>
            <color indexed="81"/>
            <rFont val="Segoe UI"/>
            <charset val="1"/>
          </rPr>
          <t xml:space="preserve">
ca 1706 € /kv</t>
        </r>
      </text>
    </comment>
    <comment ref="B36" authorId="0" shapeId="0">
      <text>
        <r>
          <rPr>
            <b/>
            <sz val="9"/>
            <color indexed="81"/>
            <rFont val="Segoe UI"/>
            <charset val="1"/>
          </rPr>
          <t>Inga:</t>
        </r>
        <r>
          <rPr>
            <sz val="9"/>
            <color indexed="81"/>
            <rFont val="Segoe UI"/>
            <charset val="1"/>
          </rPr>
          <t xml:space="preserve">
ca 1134 € /kuus (kõigi peale kokku)</t>
        </r>
      </text>
    </comment>
    <comment ref="D36" authorId="0" shapeId="0">
      <text>
        <r>
          <rPr>
            <b/>
            <sz val="9"/>
            <color indexed="81"/>
            <rFont val="Segoe UI"/>
            <charset val="1"/>
          </rPr>
          <t>Inga:</t>
        </r>
        <r>
          <rPr>
            <sz val="9"/>
            <color indexed="81"/>
            <rFont val="Segoe UI"/>
            <charset val="1"/>
          </rPr>
          <t xml:space="preserve">
ca 1183 € / kuus kõigi peale</t>
        </r>
      </text>
    </comment>
  </commentList>
</comments>
</file>

<file path=xl/sharedStrings.xml><?xml version="1.0" encoding="utf-8"?>
<sst xmlns="http://schemas.openxmlformats.org/spreadsheetml/2006/main" count="35" uniqueCount="20">
  <si>
    <t>Töötasu (juhtumikorraldaja)</t>
  </si>
  <si>
    <t>Töötasu (bruto) kuus</t>
  </si>
  <si>
    <t>Tööandja kulu kuus</t>
  </si>
  <si>
    <t>Tööandja kulu aastas</t>
  </si>
  <si>
    <t>Töötasu (koordinaator)</t>
  </si>
  <si>
    <t>Elanike arv 2023</t>
  </si>
  <si>
    <t>Koormus 2024</t>
  </si>
  <si>
    <t>Valga vald</t>
  </si>
  <si>
    <t>Tõrva vald</t>
  </si>
  <si>
    <t>Viljandi linn</t>
  </si>
  <si>
    <t>Viljandi vald</t>
  </si>
  <si>
    <t>Mulgi vald</t>
  </si>
  <si>
    <t>Põhja-Sakala vald</t>
  </si>
  <si>
    <t>Koordinaator</t>
  </si>
  <si>
    <t>Kokku</t>
  </si>
  <si>
    <t>Abikõlblikud kulud</t>
  </si>
  <si>
    <t>Kulud tööjõule</t>
  </si>
  <si>
    <t>Isikliku sõiduauto kasutamine max 250 euri kuus</t>
  </si>
  <si>
    <t>MUUD TEGEVUSED</t>
  </si>
  <si>
    <t>7% muudeks kuludeks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</si>
</sst>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3" fontId="0" fillId="0" borderId="0" xfId="0" applyNumberFormat="1"/>
    <xf numFmtId="0" fontId="0" fillId="0" borderId="0" xfId="0" applyAlignment="1">
      <alignment wrapText="1"/>
    </xf>
    <xf numFmtId="0" fontId="2" fillId="2" borderId="0" xfId="0" applyFont="1" applyFill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25" workbookViewId="0">
      <selection activeCell="C41" sqref="C41"/>
    </sheetView>
  </sheetViews>
  <sheetFormatPr defaultRowHeight="15" x14ac:dyDescent="0.25"/>
  <cols>
    <col min="1" max="1" width="19.5703125" customWidth="1"/>
    <col min="2" max="2" width="14.42578125" bestFit="1" customWidth="1"/>
    <col min="3" max="3" width="12.7109375" bestFit="1" customWidth="1"/>
    <col min="6" max="6" width="8.7109375" style="1"/>
  </cols>
  <sheetData>
    <row r="1" spans="1:8" x14ac:dyDescent="0.25">
      <c r="B1" s="1">
        <v>2024</v>
      </c>
      <c r="C1" s="1">
        <v>2025</v>
      </c>
      <c r="D1" s="1">
        <v>2026</v>
      </c>
      <c r="E1" s="1">
        <v>2027</v>
      </c>
    </row>
    <row r="2" spans="1:8" x14ac:dyDescent="0.25">
      <c r="A2" t="s">
        <v>0</v>
      </c>
    </row>
    <row r="3" spans="1:8" x14ac:dyDescent="0.25">
      <c r="A3" t="s">
        <v>1</v>
      </c>
      <c r="B3">
        <v>1580</v>
      </c>
      <c r="C3">
        <v>1580</v>
      </c>
      <c r="D3">
        <v>1660</v>
      </c>
      <c r="E3">
        <v>1660</v>
      </c>
    </row>
    <row r="4" spans="1:8" x14ac:dyDescent="0.25">
      <c r="A4" t="s">
        <v>2</v>
      </c>
      <c r="B4">
        <v>2115</v>
      </c>
      <c r="C4">
        <v>2115</v>
      </c>
      <c r="D4">
        <v>2222</v>
      </c>
      <c r="E4">
        <v>2222</v>
      </c>
    </row>
    <row r="5" spans="1:8" x14ac:dyDescent="0.25">
      <c r="A5" s="1" t="s">
        <v>3</v>
      </c>
      <c r="B5" s="1">
        <f>B4*12</f>
        <v>25380</v>
      </c>
      <c r="C5" s="1">
        <f t="shared" ref="C5:E5" si="0">C4*12</f>
        <v>25380</v>
      </c>
      <c r="D5" s="1">
        <f t="shared" si="0"/>
        <v>26664</v>
      </c>
      <c r="E5" s="1">
        <f t="shared" si="0"/>
        <v>26664</v>
      </c>
    </row>
    <row r="6" spans="1:8" x14ac:dyDescent="0.25">
      <c r="A6" s="1"/>
      <c r="B6" s="1"/>
      <c r="C6" s="1"/>
      <c r="D6" s="1"/>
      <c r="E6" s="1"/>
    </row>
    <row r="7" spans="1:8" x14ac:dyDescent="0.25">
      <c r="A7" t="s">
        <v>4</v>
      </c>
      <c r="B7" s="1"/>
      <c r="C7" s="1"/>
      <c r="D7" s="1"/>
      <c r="E7" s="1"/>
    </row>
    <row r="8" spans="1:8" x14ac:dyDescent="0.25">
      <c r="A8" t="s">
        <v>1</v>
      </c>
      <c r="B8" s="2">
        <v>1680</v>
      </c>
      <c r="C8" s="2">
        <v>1680</v>
      </c>
      <c r="D8" s="2">
        <v>1764</v>
      </c>
      <c r="E8" s="2">
        <v>1764</v>
      </c>
    </row>
    <row r="9" spans="1:8" x14ac:dyDescent="0.25">
      <c r="A9" t="s">
        <v>2</v>
      </c>
      <c r="B9" s="2">
        <v>2248</v>
      </c>
      <c r="C9" s="2">
        <v>2248</v>
      </c>
      <c r="D9" s="2">
        <v>2361</v>
      </c>
      <c r="E9" s="2">
        <v>2361</v>
      </c>
    </row>
    <row r="10" spans="1:8" x14ac:dyDescent="0.25">
      <c r="A10" s="1" t="s">
        <v>3</v>
      </c>
      <c r="B10" s="1">
        <f>B9*12</f>
        <v>26976</v>
      </c>
      <c r="C10" s="1">
        <f t="shared" ref="C10:E10" si="1">C9*12</f>
        <v>26976</v>
      </c>
      <c r="D10" s="1">
        <f t="shared" si="1"/>
        <v>28332</v>
      </c>
      <c r="E10" s="1">
        <f t="shared" si="1"/>
        <v>28332</v>
      </c>
    </row>
    <row r="12" spans="1:8" x14ac:dyDescent="0.25">
      <c r="B12" s="3" t="s">
        <v>5</v>
      </c>
      <c r="C12" s="3" t="s">
        <v>6</v>
      </c>
    </row>
    <row r="13" spans="1:8" x14ac:dyDescent="0.25">
      <c r="A13" t="s">
        <v>7</v>
      </c>
      <c r="B13" s="4">
        <v>15864</v>
      </c>
      <c r="C13">
        <v>1</v>
      </c>
    </row>
    <row r="14" spans="1:8" x14ac:dyDescent="0.25">
      <c r="A14" t="s">
        <v>8</v>
      </c>
      <c r="B14">
        <v>5862</v>
      </c>
      <c r="C14">
        <v>1</v>
      </c>
    </row>
    <row r="15" spans="1:8" x14ac:dyDescent="0.25">
      <c r="A15" t="s">
        <v>9</v>
      </c>
      <c r="B15">
        <v>16800</v>
      </c>
      <c r="C15">
        <v>1</v>
      </c>
      <c r="F15"/>
      <c r="H15" s="1"/>
    </row>
    <row r="16" spans="1:8" x14ac:dyDescent="0.25">
      <c r="A16" t="s">
        <v>10</v>
      </c>
      <c r="B16">
        <v>13620</v>
      </c>
      <c r="C16">
        <v>1</v>
      </c>
      <c r="F16"/>
      <c r="H16" s="1"/>
    </row>
    <row r="17" spans="1:8" x14ac:dyDescent="0.25">
      <c r="A17" t="s">
        <v>11</v>
      </c>
      <c r="B17">
        <v>7268</v>
      </c>
      <c r="C17">
        <v>1</v>
      </c>
      <c r="F17"/>
      <c r="H17" s="1"/>
    </row>
    <row r="18" spans="1:8" x14ac:dyDescent="0.25">
      <c r="A18" t="s">
        <v>12</v>
      </c>
      <c r="B18">
        <v>7899</v>
      </c>
      <c r="C18">
        <v>0.5</v>
      </c>
      <c r="D18" t="s">
        <v>13</v>
      </c>
      <c r="F18">
        <v>1</v>
      </c>
      <c r="H18" s="1"/>
    </row>
    <row r="19" spans="1:8" x14ac:dyDescent="0.25">
      <c r="A19" t="s">
        <v>13</v>
      </c>
      <c r="C19">
        <v>1</v>
      </c>
      <c r="D19" t="s">
        <v>14</v>
      </c>
      <c r="F19">
        <f>SUM(C13:C18)</f>
        <v>5.5</v>
      </c>
      <c r="H19" s="1"/>
    </row>
    <row r="20" spans="1:8" x14ac:dyDescent="0.25">
      <c r="A20" s="1" t="s">
        <v>14</v>
      </c>
      <c r="C20" s="1">
        <f>SUM(C13:C19)</f>
        <v>6.5</v>
      </c>
      <c r="F20"/>
      <c r="H20" s="1"/>
    </row>
    <row r="21" spans="1:8" x14ac:dyDescent="0.25">
      <c r="A21" s="1"/>
      <c r="C21" s="1"/>
      <c r="F21"/>
      <c r="H21" s="1"/>
    </row>
    <row r="22" spans="1:8" x14ac:dyDescent="0.25">
      <c r="A22" s="1"/>
      <c r="C22" s="1"/>
      <c r="F22"/>
      <c r="H22" s="1"/>
    </row>
    <row r="23" spans="1:8" x14ac:dyDescent="0.25">
      <c r="A23" t="s">
        <v>15</v>
      </c>
      <c r="B23">
        <f>B5</f>
        <v>25380</v>
      </c>
      <c r="C23">
        <f t="shared" ref="C23:E23" si="2">C5</f>
        <v>25380</v>
      </c>
      <c r="D23">
        <f t="shared" si="2"/>
        <v>26664</v>
      </c>
      <c r="E23">
        <f t="shared" si="2"/>
        <v>26664</v>
      </c>
      <c r="F23" s="1" t="s">
        <v>14</v>
      </c>
    </row>
    <row r="24" spans="1:8" x14ac:dyDescent="0.25">
      <c r="A24" t="s">
        <v>16</v>
      </c>
    </row>
    <row r="25" spans="1:8" x14ac:dyDescent="0.25">
      <c r="A25" t="s">
        <v>7</v>
      </c>
      <c r="B25">
        <f>B5*1</f>
        <v>25380</v>
      </c>
      <c r="C25">
        <f>C5*1</f>
        <v>25380</v>
      </c>
      <c r="D25">
        <f>D5*1</f>
        <v>26664</v>
      </c>
      <c r="E25">
        <f>E5*1</f>
        <v>26664</v>
      </c>
      <c r="F25" s="1">
        <f>SUM(B25:E25)</f>
        <v>104088</v>
      </c>
    </row>
    <row r="26" spans="1:8" ht="15.95" customHeight="1" x14ac:dyDescent="0.25">
      <c r="A26" t="s">
        <v>8</v>
      </c>
      <c r="B26">
        <f>B5*1</f>
        <v>25380</v>
      </c>
      <c r="C26">
        <f t="shared" ref="C26:E26" si="3">C5*1</f>
        <v>25380</v>
      </c>
      <c r="D26">
        <f t="shared" si="3"/>
        <v>26664</v>
      </c>
      <c r="E26">
        <f t="shared" si="3"/>
        <v>26664</v>
      </c>
      <c r="F26" s="1">
        <f t="shared" ref="F26:F32" si="4">SUM(B26:E26)</f>
        <v>104088</v>
      </c>
    </row>
    <row r="27" spans="1:8" ht="15.95" customHeight="1" x14ac:dyDescent="0.25">
      <c r="A27" t="s">
        <v>9</v>
      </c>
      <c r="B27">
        <v>25380</v>
      </c>
      <c r="C27">
        <v>25380</v>
      </c>
      <c r="D27">
        <v>26664</v>
      </c>
      <c r="E27">
        <v>26664</v>
      </c>
      <c r="F27" s="1">
        <f t="shared" si="4"/>
        <v>104088</v>
      </c>
    </row>
    <row r="28" spans="1:8" ht="15.95" customHeight="1" x14ac:dyDescent="0.25">
      <c r="A28" t="s">
        <v>10</v>
      </c>
      <c r="B28">
        <v>25380</v>
      </c>
      <c r="C28">
        <v>25380</v>
      </c>
      <c r="D28">
        <v>26664</v>
      </c>
      <c r="E28">
        <v>26664</v>
      </c>
      <c r="F28" s="1">
        <f t="shared" si="4"/>
        <v>104088</v>
      </c>
    </row>
    <row r="29" spans="1:8" ht="15.95" customHeight="1" x14ac:dyDescent="0.25">
      <c r="A29" t="s">
        <v>11</v>
      </c>
      <c r="B29">
        <v>25380</v>
      </c>
      <c r="C29">
        <v>25380</v>
      </c>
      <c r="D29">
        <v>26664</v>
      </c>
      <c r="E29">
        <v>26664</v>
      </c>
      <c r="F29" s="1">
        <f t="shared" si="4"/>
        <v>104088</v>
      </c>
    </row>
    <row r="30" spans="1:8" ht="15.95" customHeight="1" x14ac:dyDescent="0.25">
      <c r="A30" t="s">
        <v>12</v>
      </c>
      <c r="B30">
        <f>B23*0.5</f>
        <v>12690</v>
      </c>
      <c r="C30">
        <f t="shared" ref="C30:E30" si="5">C23*0.5</f>
        <v>12690</v>
      </c>
      <c r="D30">
        <f t="shared" si="5"/>
        <v>13332</v>
      </c>
      <c r="E30">
        <f t="shared" si="5"/>
        <v>13332</v>
      </c>
      <c r="F30" s="1">
        <f t="shared" si="4"/>
        <v>52044</v>
      </c>
    </row>
    <row r="31" spans="1:8" x14ac:dyDescent="0.25">
      <c r="A31" t="s">
        <v>13</v>
      </c>
      <c r="B31">
        <f>B10*1</f>
        <v>26976</v>
      </c>
      <c r="C31">
        <f t="shared" ref="C31:E31" si="6">C10*1</f>
        <v>26976</v>
      </c>
      <c r="D31">
        <f t="shared" si="6"/>
        <v>28332</v>
      </c>
      <c r="E31">
        <f t="shared" si="6"/>
        <v>28332</v>
      </c>
      <c r="F31" s="1">
        <f t="shared" si="4"/>
        <v>110616</v>
      </c>
    </row>
    <row r="32" spans="1:8" ht="45" x14ac:dyDescent="0.25">
      <c r="A32" s="5" t="s">
        <v>17</v>
      </c>
      <c r="B32">
        <f>250*7*12</f>
        <v>21000</v>
      </c>
      <c r="C32">
        <f t="shared" ref="C32:E32" si="7">250*7*12</f>
        <v>21000</v>
      </c>
      <c r="D32">
        <f t="shared" si="7"/>
        <v>21000</v>
      </c>
      <c r="E32">
        <f t="shared" si="7"/>
        <v>21000</v>
      </c>
      <c r="F32" s="1">
        <f t="shared" si="4"/>
        <v>84000</v>
      </c>
    </row>
    <row r="33" spans="1:6" s="1" customFormat="1" x14ac:dyDescent="0.25">
      <c r="B33" s="1">
        <f>SUM(B25:B32)</f>
        <v>187566</v>
      </c>
      <c r="C33" s="1">
        <f t="shared" ref="C33:E33" si="8">SUM(C25:C32)</f>
        <v>187566</v>
      </c>
      <c r="D33" s="1">
        <f t="shared" si="8"/>
        <v>195984</v>
      </c>
      <c r="E33" s="1">
        <f t="shared" si="8"/>
        <v>195984</v>
      </c>
      <c r="F33" s="1">
        <f>SUM(F25:F32)</f>
        <v>767100</v>
      </c>
    </row>
    <row r="34" spans="1:6" s="1" customFormat="1" x14ac:dyDescent="0.25">
      <c r="A34" s="1" t="s">
        <v>18</v>
      </c>
      <c r="B34" s="1">
        <v>6820</v>
      </c>
      <c r="C34" s="1">
        <v>6820</v>
      </c>
      <c r="D34" s="1">
        <v>6825</v>
      </c>
      <c r="E34" s="1">
        <v>6825</v>
      </c>
      <c r="F34" s="1">
        <f>SUM(B34:E34)</f>
        <v>27290</v>
      </c>
    </row>
    <row r="35" spans="1:6" s="1" customFormat="1" x14ac:dyDescent="0.25">
      <c r="A35" s="1" t="s">
        <v>14</v>
      </c>
      <c r="B35" s="1">
        <f>SUM(B33:B34)</f>
        <v>194386</v>
      </c>
      <c r="C35" s="1">
        <f t="shared" ref="C35:E35" si="9">SUM(C33:C34)</f>
        <v>194386</v>
      </c>
      <c r="D35" s="1">
        <f t="shared" si="9"/>
        <v>202809</v>
      </c>
      <c r="E35" s="1">
        <f t="shared" si="9"/>
        <v>202809</v>
      </c>
      <c r="F35" s="1">
        <f>SUM(B35:E35)</f>
        <v>794390</v>
      </c>
    </row>
    <row r="36" spans="1:6" x14ac:dyDescent="0.25">
      <c r="A36" t="s">
        <v>19</v>
      </c>
      <c r="B36">
        <f>B35*0.07</f>
        <v>13607.02</v>
      </c>
      <c r="C36">
        <f t="shared" ref="C36:E36" si="10">C35*0.07</f>
        <v>13607.02</v>
      </c>
      <c r="D36">
        <f t="shared" si="10"/>
        <v>14196.630000000001</v>
      </c>
      <c r="E36">
        <f t="shared" si="10"/>
        <v>14196.630000000001</v>
      </c>
      <c r="F36" s="1">
        <f>SUM(B36:E36)</f>
        <v>55607.3</v>
      </c>
    </row>
    <row r="38" spans="1:6" s="1" customFormat="1" x14ac:dyDescent="0.25">
      <c r="A38" s="1" t="s">
        <v>14</v>
      </c>
      <c r="B38" s="1">
        <f>B33+B36</f>
        <v>201173.02</v>
      </c>
      <c r="C38" s="1">
        <f t="shared" ref="C38:E38" si="11">C33+C36</f>
        <v>201173.02</v>
      </c>
      <c r="D38" s="1">
        <f t="shared" si="11"/>
        <v>210180.63</v>
      </c>
      <c r="E38" s="1">
        <f t="shared" si="11"/>
        <v>210180.63</v>
      </c>
      <c r="F38" s="6">
        <f>F35+F36</f>
        <v>849997.3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cp:lastModifiedBy>Karin Kiis</cp:lastModifiedBy>
  <dcterms:created xsi:type="dcterms:W3CDTF">2023-09-07T08:16:11Z</dcterms:created>
  <dcterms:modified xsi:type="dcterms:W3CDTF">2023-10-05T07:04:24Z</dcterms:modified>
</cp:coreProperties>
</file>