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kadri.kutt\OneDrive - Viljandi Linnavalitsus\Töölaud\2023 I lisaeelarve (juuni 2023)\"/>
    </mc:Choice>
  </mc:AlternateContent>
  <bookViews>
    <workbookView xWindow="0" yWindow="0" windowWidth="28110" windowHeight="12180"/>
  </bookViews>
  <sheets>
    <sheet name="1. Eelarve koontabel" sheetId="5" r:id="rId1"/>
    <sheet name="2. Investeeringute koondtabel" sheetId="7" r:id="rId2"/>
    <sheet name="3. Investeerimistegevus" sheetId="4" r:id="rId3"/>
    <sheet name="4. Seletuskiri ridade kaupa" sheetId="3" r:id="rId4"/>
    <sheet name="5. Algandmed" sheetId="1" r:id="rId5"/>
  </sheets>
  <definedNames>
    <definedName name="_xlnm._FilterDatabase" localSheetId="1" hidden="1">'2. Investeeringute koondtabel'!$A$1:$B$42</definedName>
    <definedName name="_xlnm._FilterDatabase" localSheetId="4" hidden="1">'5. Algandmed'!$A$1:$Q$364</definedName>
    <definedName name="Slicer_Osakonna_nimetus">#N/A</definedName>
    <definedName name="Slicer_Osakonna_nimetus1">#N/A</definedName>
  </definedNames>
  <calcPr calcId="152511"/>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2" i="5" l="1"/>
  <c r="U42" i="5"/>
  <c r="U43" i="5"/>
  <c r="L330" i="1" l="1"/>
  <c r="L309" i="1"/>
  <c r="L308" i="1"/>
  <c r="L307" i="1"/>
  <c r="L306" i="1"/>
  <c r="L305" i="1"/>
  <c r="L304" i="1"/>
  <c r="L303" i="1"/>
  <c r="L302" i="1"/>
  <c r="L301" i="1"/>
  <c r="L300" i="1"/>
  <c r="L230" i="1"/>
  <c r="L130" i="1"/>
  <c r="L30" i="1"/>
  <c r="X42" i="5" l="1"/>
  <c r="X43" i="5"/>
  <c r="X40" i="5"/>
  <c r="X39" i="5"/>
  <c r="X36" i="5"/>
  <c r="X37" i="5"/>
  <c r="X35" i="5"/>
  <c r="X25" i="5"/>
  <c r="X26" i="5"/>
  <c r="X27" i="5"/>
  <c r="X28" i="5"/>
  <c r="X29" i="5"/>
  <c r="X30" i="5"/>
  <c r="X31" i="5"/>
  <c r="X32" i="5"/>
  <c r="X33" i="5"/>
  <c r="X24" i="5"/>
  <c r="X11" i="5"/>
  <c r="X12" i="5"/>
  <c r="X13" i="5"/>
  <c r="X14" i="5"/>
  <c r="X15" i="5"/>
  <c r="X16" i="5"/>
  <c r="X17" i="5"/>
  <c r="X18" i="5"/>
  <c r="X19" i="5"/>
  <c r="X20" i="5"/>
  <c r="X21" i="5"/>
  <c r="X22" i="5"/>
  <c r="X10" i="5"/>
  <c r="X5" i="5"/>
  <c r="X6" i="5"/>
  <c r="X7" i="5"/>
  <c r="X8" i="5"/>
  <c r="X4" i="5"/>
  <c r="W43" i="5"/>
  <c r="W42" i="5"/>
  <c r="W40" i="5"/>
  <c r="W39" i="5"/>
  <c r="W36" i="5"/>
  <c r="W37" i="5"/>
  <c r="W35" i="5"/>
  <c r="W25" i="5"/>
  <c r="W26" i="5"/>
  <c r="W27" i="5"/>
  <c r="W28" i="5"/>
  <c r="W29" i="5"/>
  <c r="W30" i="5"/>
  <c r="W31" i="5"/>
  <c r="W32" i="5"/>
  <c r="W33" i="5"/>
  <c r="W24" i="5"/>
  <c r="W11" i="5"/>
  <c r="W12" i="5"/>
  <c r="W13" i="5"/>
  <c r="W14" i="5"/>
  <c r="W15" i="5"/>
  <c r="W16" i="5"/>
  <c r="W17" i="5"/>
  <c r="W18" i="5"/>
  <c r="W19" i="5"/>
  <c r="W20" i="5"/>
  <c r="W21" i="5"/>
  <c r="W22" i="5"/>
  <c r="W10" i="5"/>
  <c r="W5" i="5"/>
  <c r="W6" i="5"/>
  <c r="W7" i="5"/>
  <c r="W8" i="5"/>
  <c r="W4" i="5"/>
  <c r="U24" i="5"/>
  <c r="V24" i="5"/>
  <c r="T24" i="5"/>
  <c r="U12" i="5"/>
  <c r="V12" i="5"/>
  <c r="T12" i="5"/>
  <c r="T10" i="5" s="1"/>
  <c r="T43" i="5" s="1"/>
  <c r="U11" i="5"/>
  <c r="U10" i="5" s="1"/>
  <c r="V11" i="5"/>
  <c r="V10" i="5" s="1"/>
  <c r="T11" i="5"/>
  <c r="U19" i="5"/>
  <c r="V19" i="5"/>
  <c r="U16" i="5"/>
  <c r="V16" i="5"/>
  <c r="T19" i="5"/>
  <c r="T16" i="5"/>
  <c r="U13" i="5"/>
  <c r="V13" i="5"/>
  <c r="T13" i="5"/>
  <c r="U4" i="5"/>
  <c r="V4" i="5"/>
  <c r="T4" i="5"/>
  <c r="P42" i="5"/>
  <c r="Q43" i="5"/>
  <c r="R43" i="5"/>
  <c r="S43" i="5"/>
  <c r="Q42" i="5"/>
  <c r="R42" i="5"/>
  <c r="S42" i="5"/>
  <c r="T42" i="5"/>
  <c r="P43" i="5"/>
  <c r="O43" i="5"/>
  <c r="N43" i="5"/>
  <c r="M43" i="5"/>
  <c r="L43" i="5"/>
  <c r="K43" i="5"/>
  <c r="J43" i="5"/>
  <c r="I43" i="5"/>
  <c r="H43" i="5"/>
  <c r="G43" i="5"/>
  <c r="F43" i="5"/>
  <c r="C43" i="5"/>
  <c r="O42" i="5"/>
  <c r="N42" i="5"/>
  <c r="M42" i="5"/>
  <c r="L42" i="5"/>
  <c r="K42" i="5"/>
  <c r="J42" i="5"/>
  <c r="I42" i="5"/>
  <c r="H42" i="5"/>
  <c r="G42" i="5"/>
  <c r="F42" i="5"/>
  <c r="D42" i="5"/>
  <c r="C42" i="5"/>
  <c r="S40" i="5"/>
  <c r="R40" i="5"/>
  <c r="G40" i="5"/>
  <c r="S39" i="5"/>
  <c r="R39" i="5"/>
  <c r="G39" i="5"/>
  <c r="S37" i="5"/>
  <c r="R37" i="5"/>
  <c r="S36" i="5"/>
  <c r="R36" i="5"/>
  <c r="R35" i="5"/>
  <c r="Q35" i="5"/>
  <c r="P35" i="5"/>
  <c r="O35" i="5"/>
  <c r="N35" i="5"/>
  <c r="M35" i="5"/>
  <c r="L35" i="5"/>
  <c r="K35" i="5"/>
  <c r="J35" i="5"/>
  <c r="I35" i="5"/>
  <c r="H35" i="5"/>
  <c r="G35" i="5"/>
  <c r="F35" i="5"/>
  <c r="E35" i="5"/>
  <c r="D35" i="5"/>
  <c r="S35" i="5" s="1"/>
  <c r="M33" i="5"/>
  <c r="S32" i="5"/>
  <c r="R32" i="5"/>
  <c r="S31" i="5"/>
  <c r="R31" i="5"/>
  <c r="R30" i="5"/>
  <c r="S29" i="5"/>
  <c r="R29" i="5"/>
  <c r="S28" i="5"/>
  <c r="R28" i="5"/>
  <c r="S27" i="5"/>
  <c r="R27" i="5"/>
  <c r="R26" i="5"/>
  <c r="D26" i="5"/>
  <c r="D43" i="5" s="1"/>
  <c r="S25" i="5"/>
  <c r="R25" i="5"/>
  <c r="R24" i="5"/>
  <c r="Q24" i="5"/>
  <c r="P24" i="5"/>
  <c r="O24" i="5"/>
  <c r="N24" i="5"/>
  <c r="M24" i="5"/>
  <c r="L24" i="5"/>
  <c r="K24" i="5"/>
  <c r="J24" i="5"/>
  <c r="I24" i="5"/>
  <c r="H24" i="5"/>
  <c r="G24" i="5"/>
  <c r="F24" i="5"/>
  <c r="E24" i="5"/>
  <c r="D24" i="5"/>
  <c r="S24" i="5" s="1"/>
  <c r="R22" i="5"/>
  <c r="Q22" i="5"/>
  <c r="Q33" i="5" s="1"/>
  <c r="P22" i="5"/>
  <c r="P33" i="5" s="1"/>
  <c r="O22" i="5"/>
  <c r="O33" i="5" s="1"/>
  <c r="N22" i="5"/>
  <c r="N33" i="5" s="1"/>
  <c r="M22" i="5"/>
  <c r="L22" i="5"/>
  <c r="L33" i="5" s="1"/>
  <c r="K22" i="5"/>
  <c r="K33" i="5" s="1"/>
  <c r="J22" i="5"/>
  <c r="J33" i="5" s="1"/>
  <c r="I22" i="5"/>
  <c r="I33" i="5" s="1"/>
  <c r="H22" i="5"/>
  <c r="H33" i="5" s="1"/>
  <c r="G22" i="5"/>
  <c r="G33" i="5" s="1"/>
  <c r="F22" i="5"/>
  <c r="F33" i="5" s="1"/>
  <c r="D22" i="5"/>
  <c r="D33" i="5" s="1"/>
  <c r="S21" i="5"/>
  <c r="R21" i="5"/>
  <c r="E21" i="5"/>
  <c r="D21" i="5"/>
  <c r="D20" i="5"/>
  <c r="D19" i="5" s="1"/>
  <c r="Q19" i="5"/>
  <c r="P19" i="5"/>
  <c r="O19" i="5"/>
  <c r="N19" i="5"/>
  <c r="M19" i="5"/>
  <c r="L19" i="5"/>
  <c r="K19" i="5"/>
  <c r="J19" i="5"/>
  <c r="I19" i="5"/>
  <c r="H19" i="5"/>
  <c r="G19" i="5"/>
  <c r="F19" i="5"/>
  <c r="S18" i="5"/>
  <c r="R18" i="5"/>
  <c r="E18" i="5"/>
  <c r="D18" i="5"/>
  <c r="D17" i="5"/>
  <c r="R17" i="5" s="1"/>
  <c r="Q16" i="5"/>
  <c r="P16" i="5"/>
  <c r="O16" i="5"/>
  <c r="N16" i="5"/>
  <c r="M16" i="5"/>
  <c r="L16" i="5"/>
  <c r="K16" i="5"/>
  <c r="J16" i="5"/>
  <c r="I16" i="5"/>
  <c r="H16" i="5"/>
  <c r="G16" i="5"/>
  <c r="F16" i="5"/>
  <c r="S15" i="5"/>
  <c r="R15" i="5"/>
  <c r="E15" i="5"/>
  <c r="D15" i="5"/>
  <c r="S14" i="5"/>
  <c r="R14" i="5"/>
  <c r="E14" i="5"/>
  <c r="E13" i="5" s="1"/>
  <c r="S13" i="5"/>
  <c r="Q13" i="5"/>
  <c r="P13" i="5"/>
  <c r="R13" i="5" s="1"/>
  <c r="O13" i="5"/>
  <c r="N13" i="5"/>
  <c r="M13" i="5"/>
  <c r="L13" i="5"/>
  <c r="K13" i="5"/>
  <c r="J13" i="5"/>
  <c r="I13" i="5"/>
  <c r="H13" i="5"/>
  <c r="G13" i="5"/>
  <c r="F13" i="5"/>
  <c r="D13" i="5"/>
  <c r="S12" i="5"/>
  <c r="R12" i="5"/>
  <c r="E12" i="5"/>
  <c r="E10" i="5" s="1"/>
  <c r="E43" i="5" s="1"/>
  <c r="S11" i="5"/>
  <c r="R11" i="5"/>
  <c r="S10" i="5"/>
  <c r="R10" i="5"/>
  <c r="S8" i="5"/>
  <c r="R8" i="5"/>
  <c r="S7" i="5"/>
  <c r="R7" i="5"/>
  <c r="E7" i="5"/>
  <c r="S6" i="5"/>
  <c r="R6" i="5"/>
  <c r="S5" i="5"/>
  <c r="R5" i="5"/>
  <c r="S4" i="5"/>
  <c r="R4" i="5"/>
  <c r="E4" i="5"/>
  <c r="E22" i="5" s="1"/>
  <c r="E33" i="5" s="1"/>
  <c r="D4" i="5"/>
  <c r="V43" i="5" l="1"/>
  <c r="V22" i="5"/>
  <c r="V33" i="5" s="1"/>
  <c r="U22" i="5"/>
  <c r="U33" i="5" s="1"/>
  <c r="T22" i="5"/>
  <c r="T33" i="5" s="1"/>
  <c r="S19" i="5"/>
  <c r="R19" i="5"/>
  <c r="S33" i="5"/>
  <c r="R33" i="5"/>
  <c r="D16" i="5"/>
  <c r="S17" i="5"/>
  <c r="S20" i="5"/>
  <c r="S26" i="5"/>
  <c r="E42" i="5"/>
  <c r="S22" i="5"/>
  <c r="E17" i="5"/>
  <c r="E16" i="5" s="1"/>
  <c r="E20" i="5"/>
  <c r="E19" i="5" s="1"/>
  <c r="R20" i="5"/>
  <c r="L364" i="1"/>
  <c r="L363" i="1"/>
  <c r="L362" i="1"/>
  <c r="L361" i="1"/>
  <c r="L360" i="1"/>
  <c r="L359" i="1"/>
  <c r="L358" i="1"/>
  <c r="L357" i="1"/>
  <c r="L356" i="1"/>
  <c r="L355" i="1"/>
  <c r="L354" i="1"/>
  <c r="S16" i="5" l="1"/>
  <c r="R16" i="5"/>
  <c r="L353" i="1"/>
  <c r="L352" i="1"/>
  <c r="L351" i="1"/>
  <c r="L350" i="1"/>
  <c r="L349" i="1"/>
  <c r="L348" i="1"/>
  <c r="L347" i="1"/>
  <c r="L346" i="1"/>
  <c r="L345" i="1"/>
  <c r="L344" i="1"/>
  <c r="L343" i="1"/>
  <c r="L342" i="1"/>
  <c r="L341" i="1"/>
  <c r="L340" i="1"/>
  <c r="L339" i="1"/>
  <c r="L338" i="1"/>
  <c r="L337" i="1"/>
  <c r="L336" i="1"/>
  <c r="L335" i="1"/>
  <c r="L334" i="1"/>
  <c r="L333" i="1"/>
  <c r="L332" i="1"/>
  <c r="L331" i="1"/>
  <c r="L329" i="1"/>
  <c r="L328" i="1"/>
  <c r="L327" i="1"/>
  <c r="L326" i="1"/>
  <c r="L325" i="1"/>
  <c r="L324" i="1"/>
  <c r="L323" i="1"/>
  <c r="L322" i="1"/>
  <c r="L321" i="1"/>
  <c r="L320" i="1"/>
  <c r="L319" i="1"/>
  <c r="L318" i="1"/>
  <c r="L317" i="1"/>
  <c r="L316" i="1"/>
  <c r="L315" i="1"/>
  <c r="L314" i="1"/>
  <c r="L313" i="1"/>
  <c r="L312" i="1"/>
  <c r="L311" i="1"/>
  <c r="L31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l="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29" i="1"/>
  <c r="L28" i="1"/>
  <c r="L27" i="1"/>
  <c r="L26" i="1"/>
  <c r="L25" i="1"/>
  <c r="L24" i="1"/>
  <c r="L23" i="1"/>
  <c r="L22" i="1"/>
  <c r="L21" i="1"/>
  <c r="L20" i="1"/>
  <c r="L19" i="1"/>
  <c r="L18" i="1"/>
  <c r="L17" i="1"/>
  <c r="L16" i="1"/>
  <c r="L15" i="1"/>
  <c r="L14" i="1"/>
  <c r="L13" i="1"/>
  <c r="L12" i="1"/>
  <c r="L11" i="1"/>
  <c r="L10" i="1"/>
  <c r="L9" i="1"/>
  <c r="L8" i="1"/>
  <c r="L7" i="1"/>
  <c r="L6" i="1"/>
  <c r="L5" i="1"/>
  <c r="L4" i="1"/>
  <c r="L3" i="1"/>
  <c r="L2" i="1"/>
</calcChain>
</file>

<file path=xl/sharedStrings.xml><?xml version="1.0" encoding="utf-8"?>
<sst xmlns="http://schemas.openxmlformats.org/spreadsheetml/2006/main" count="7507" uniqueCount="908">
  <si>
    <t>Kirje</t>
  </si>
  <si>
    <t>Summa</t>
  </si>
  <si>
    <t>Kontogrupp</t>
  </si>
  <si>
    <t>Eelarvekonto</t>
  </si>
  <si>
    <t>Eelarvekonto nimetus</t>
  </si>
  <si>
    <t>Eelarveosa</t>
  </si>
  <si>
    <t>Eelarveosa nimetus</t>
  </si>
  <si>
    <t>Tegevussuund</t>
  </si>
  <si>
    <t>Tegevussuuna nimetus</t>
  </si>
  <si>
    <t>Osakond</t>
  </si>
  <si>
    <t>Osakonna nimetus</t>
  </si>
  <si>
    <t>Valdkond</t>
  </si>
  <si>
    <t>Tegevusala</t>
  </si>
  <si>
    <t>Tegevusala nimetus</t>
  </si>
  <si>
    <t>Subjekt</t>
  </si>
  <si>
    <t>Subjekti nimetus</t>
  </si>
  <si>
    <t>Eelarve liik</t>
  </si>
  <si>
    <t>Õuesõppeklassi rajamiseks  - omaosalus investeeringute reservist</t>
  </si>
  <si>
    <t>1551</t>
  </si>
  <si>
    <t>Hooned ja rajatised</t>
  </si>
  <si>
    <t>4</t>
  </si>
  <si>
    <t>Investeerimistegevuse kulud</t>
  </si>
  <si>
    <t>KU808</t>
  </si>
  <si>
    <t>Huvikooli Jakobsoni 47a õuesõppeklassi rajamine</t>
  </si>
  <si>
    <t>29</t>
  </si>
  <si>
    <t>Viljandi Huvikool</t>
  </si>
  <si>
    <t>09510</t>
  </si>
  <si>
    <t>Noorte huviharidus ja huvitegevus</t>
  </si>
  <si>
    <t>9603</t>
  </si>
  <si>
    <t>KVHA  Jakobsoni 47A  Huvikool</t>
  </si>
  <si>
    <t>Mittesihtraha</t>
  </si>
  <si>
    <t>ISTE projekti tulud laekunud mahus</t>
  </si>
  <si>
    <t>55262</t>
  </si>
  <si>
    <t>Hooldamine, taastusravi</t>
  </si>
  <si>
    <t>2</t>
  </si>
  <si>
    <t>Põhitegevuse kulud</t>
  </si>
  <si>
    <t>KU743</t>
  </si>
  <si>
    <t>Isikukeskse erihoolekande teenusmudeli rakendamine</t>
  </si>
  <si>
    <t>L1220</t>
  </si>
  <si>
    <t>Sotsiaalameti juhataja</t>
  </si>
  <si>
    <t>10121</t>
  </si>
  <si>
    <t>Muu puuetega inimeste sotsiaalne kaitse</t>
  </si>
  <si>
    <t/>
  </si>
  <si>
    <t>Raske ja sügava puuetega inimeste SF projekt lõppenud, tulusid ei laeku</t>
  </si>
  <si>
    <t>32246</t>
  </si>
  <si>
    <t>Teenused</t>
  </si>
  <si>
    <t>1</t>
  </si>
  <si>
    <t>Põhitegevuse tulud</t>
  </si>
  <si>
    <t>TU176</t>
  </si>
  <si>
    <t>Sihtfinantseerimised põhitegevuseks</t>
  </si>
  <si>
    <t xml:space="preserve">2022. aastast  ukrainlaste hariduse kasutamata raha täpsustamine ja kajastamine sihtrahas </t>
  </si>
  <si>
    <t>55244</t>
  </si>
  <si>
    <t>kulud kolmandate isikute koolitusele</t>
  </si>
  <si>
    <t>KU55U</t>
  </si>
  <si>
    <t>Ukrainlaste hariduskulud</t>
  </si>
  <si>
    <t>L1150</t>
  </si>
  <si>
    <t>Haridus- ja kultuuriameti juhataja</t>
  </si>
  <si>
    <t>09110</t>
  </si>
  <si>
    <t>Alusharidus</t>
  </si>
  <si>
    <t xml:space="preserve">Vastavalt 13.03.2023 Viljandi Linnavalitsuse protokollilisele otsusele eraldada vahendid (Tabeli lisatud ja väljavõtte LV protokollist) Krõllipesa lasteaiale sõimerühmade avamiseks 5. juunist, </t>
  </si>
  <si>
    <t>5524</t>
  </si>
  <si>
    <t>ÕPPEVAHENDITE JA KOLMANDATE ISIKUTE KOOLITUSE KULUD</t>
  </si>
  <si>
    <t>KU625</t>
  </si>
  <si>
    <t>Haridusvaldkonna reserv</t>
  </si>
  <si>
    <t>Vähendada KU554 realt 5524 ja suurendada vastavlt 70000 KU554 reale 55244kulud kolmandate isikute koolitusele</t>
  </si>
  <si>
    <t>KU554</t>
  </si>
  <si>
    <t>Lapsehoiuteenus</t>
  </si>
  <si>
    <t>Viia realt KU554 realt 5524 ja suurendada vastavlt 70000 KU554 reale 55244</t>
  </si>
  <si>
    <t xml:space="preserve">Täiendavate väikeklasside lisandumisega vajalik mööbel ja inventar, eraldada hariduse reservist </t>
  </si>
  <si>
    <t>55151</t>
  </si>
  <si>
    <t>Ruumide sisustus, mööbel</t>
  </si>
  <si>
    <t>20</t>
  </si>
  <si>
    <t>Viljandi Kaare Kool</t>
  </si>
  <si>
    <t>09212</t>
  </si>
  <si>
    <t>Põhihariduse otsekulud</t>
  </si>
  <si>
    <t>Viljandi Kaare Koolile 1000 eurot digiprojekti kaasfinantseering vastavalt taotlusele</t>
  </si>
  <si>
    <t>55243</t>
  </si>
  <si>
    <t>Kulud muudele õppevahenditele</t>
  </si>
  <si>
    <t>Vastutaja täpsustamine, läheb KVHA alla</t>
  </si>
  <si>
    <t>KU541</t>
  </si>
  <si>
    <t>Kaare Kooli remont</t>
  </si>
  <si>
    <t>Eelarvesisene ümbertõstmine</t>
  </si>
  <si>
    <t>47</t>
  </si>
  <si>
    <t>Viljandi Jakobsoni Kool</t>
  </si>
  <si>
    <t>55251</t>
  </si>
  <si>
    <t>kultuuri- ja vaba aja sisustamise kulud</t>
  </si>
  <si>
    <t xml:space="preserve">Linna õpetajate inspiratsioonipäeva korraldamine. Haridusameti eelarvest. </t>
  </si>
  <si>
    <t>55041</t>
  </si>
  <si>
    <t>Koolituskulud töötajatele, va õpetajad</t>
  </si>
  <si>
    <t>5062</t>
  </si>
  <si>
    <t>Tulumaks erisoodustuselt</t>
  </si>
  <si>
    <t>44</t>
  </si>
  <si>
    <t>Viljandi Hoolekandekeskus</t>
  </si>
  <si>
    <t>10200</t>
  </si>
  <si>
    <t>Eakate sotsiaalhoolekandeasutused</t>
  </si>
  <si>
    <t>5061</t>
  </si>
  <si>
    <t>Sotsiaalmaks erisoodustuselt</t>
  </si>
  <si>
    <t>5059</t>
  </si>
  <si>
    <t>Muud erisoodustused</t>
  </si>
  <si>
    <t>50021</t>
  </si>
  <si>
    <t>Töötajate töötasu</t>
  </si>
  <si>
    <t>50022</t>
  </si>
  <si>
    <t>Töötajate lahkumishüvitused</t>
  </si>
  <si>
    <t>55157</t>
  </si>
  <si>
    <t>Inventari hooldus</t>
  </si>
  <si>
    <t>Toimetulekutoetus STAR kohaselt üle toodav jääk</t>
  </si>
  <si>
    <t>413101</t>
  </si>
  <si>
    <t>Toimetulekutoetus</t>
  </si>
  <si>
    <t>KU675</t>
  </si>
  <si>
    <t>10701</t>
  </si>
  <si>
    <t>Riiklik toimetulekutoetus</t>
  </si>
  <si>
    <t>Elektriautode kulu arvelt toetusteks</t>
  </si>
  <si>
    <t>4138</t>
  </si>
  <si>
    <t>Muud sotsiaalabitoetused</t>
  </si>
  <si>
    <t>KU651</t>
  </si>
  <si>
    <t>Tasuline hooldus</t>
  </si>
  <si>
    <t>Hooldusreformiga tööle võetava ametniku palgarahaks</t>
  </si>
  <si>
    <t>5064</t>
  </si>
  <si>
    <t>Töötuskindlustusmakse</t>
  </si>
  <si>
    <t>5063</t>
  </si>
  <si>
    <t>Sotsiaalmaks töötasudelt ja toetustelt</t>
  </si>
  <si>
    <t>5005</t>
  </si>
  <si>
    <t>Töövõtulepingu alusel füüsilistele isikutele makst</t>
  </si>
  <si>
    <t>Füüsilise isiku tulumaksu on laekunud prognoositust  vähem, kate Uueveski puhkeala hoonete ja konteinerite müügist 41 t eur, jäätmejaama kasutamise tasust teiste valdade poolt 10 t eur, trahvidest 5 t eur  ja  toetusfondi suuremast laekumisest teedele 10 t eur, mis vabastas linna raha</t>
  </si>
  <si>
    <t>3000</t>
  </si>
  <si>
    <t>Füüsilise isiku tulumaks</t>
  </si>
  <si>
    <t>TU001</t>
  </si>
  <si>
    <t>Tulumaks</t>
  </si>
  <si>
    <t>L1210</t>
  </si>
  <si>
    <t>Rahandusameti juhataja</t>
  </si>
  <si>
    <t>00000</t>
  </si>
  <si>
    <t>Tegevusalata</t>
  </si>
  <si>
    <t>Saadud viivised Julianus Inkassolt</t>
  </si>
  <si>
    <t>3232</t>
  </si>
  <si>
    <t>Laekumised muude majandusküsimustega tegelevate as</t>
  </si>
  <si>
    <t>TU11K</t>
  </si>
  <si>
    <t>Tulud muudelt majandusaladelt</t>
  </si>
  <si>
    <t>Kahjutasu</t>
  </si>
  <si>
    <t>38886</t>
  </si>
  <si>
    <t>Kahjutasud ja kuluhüvitused</t>
  </si>
  <si>
    <t>TU294</t>
  </si>
  <si>
    <t>Valimiste majandamiskuludeks</t>
  </si>
  <si>
    <t>55009</t>
  </si>
  <si>
    <t>Muud administreerimiskulud, pangateenused</t>
  </si>
  <si>
    <t>KU035</t>
  </si>
  <si>
    <t>Valimiste adminkulu</t>
  </si>
  <si>
    <t>L1170</t>
  </si>
  <si>
    <t>Linnasekretär</t>
  </si>
  <si>
    <t>01600</t>
  </si>
  <si>
    <t>Muud üldised valitsussektori teenused</t>
  </si>
  <si>
    <t>55000</t>
  </si>
  <si>
    <t>Bürookulud</t>
  </si>
  <si>
    <t>KU031</t>
  </si>
  <si>
    <t>Valimiste töötasu ja maksud</t>
  </si>
  <si>
    <t>Maramaa olümpiaadi vastuvõtukulud. Vähendada KU584 kontot 1524 eurot ja suurendada vastavalt KU584 kontot  5524</t>
  </si>
  <si>
    <t>55249</t>
  </si>
  <si>
    <t>Muud hariduskulud</t>
  </si>
  <si>
    <t>KU584</t>
  </si>
  <si>
    <t>Maramaa olümpiaad</t>
  </si>
  <si>
    <t>09609</t>
  </si>
  <si>
    <t>Muud hariduse abiteenused</t>
  </si>
  <si>
    <t>Suurendada 1260 euro võrra KU614 kontot 55147 vastavalt vähendades kontot 55246</t>
  </si>
  <si>
    <t>55246</t>
  </si>
  <si>
    <t>Haridusüritused Haridus-Kultuuriametis</t>
  </si>
  <si>
    <t>KU614</t>
  </si>
  <si>
    <t>Arendus- ja innovatsioonikulud</t>
  </si>
  <si>
    <t>Maramaa olümpiaadi tööjõukulud, olid kavandatud majandamiskuludes</t>
  </si>
  <si>
    <t>Maramaa olümpiaadi vastuvõtukulud. Vähendada KU584 kontot 1524 eurot ja suurendada vastavalt KU584 kontot 5524</t>
  </si>
  <si>
    <t>Suurendada 1260 euro võrra KU614 kontot 55147 vastavalt vähendades kontot  55246</t>
  </si>
  <si>
    <t>55147</t>
  </si>
  <si>
    <t>Veebipõhine tarkvara ja infosüsteem</t>
  </si>
  <si>
    <t xml:space="preserve">Maramaa olümpiaadi tööjõukuludeks </t>
  </si>
  <si>
    <t>Haridusüritused Haridus-Kultuuriametis, KU614 realt eraldan 500 eurot Viljandi Jakobsoni Koolile veebruaris korraldatud ülelinnalise õpetajate inspiratsioonipäeva/koolituspäeva korraldamise kulude katteks</t>
  </si>
  <si>
    <t>Haridusüritused Haridus-Kultuuriametis, KU614 realt eraldan 500 eurot  Viljandi Paalalinna Koolile  oktoobris korraldatava ülelinnalise õpetajate koolituspäeva korraldamise kulude katteks</t>
  </si>
  <si>
    <t>Viljandi Kaare koolile täiendavate väikeklasside lisandumisega vajalik mööbel ja inventar, eraldada Hariduse reservist Kaare Koolile kontole 55151 kokku 1643 eurot</t>
  </si>
  <si>
    <t>09800</t>
  </si>
  <si>
    <t>Muu haridus, sh hariduse haldus</t>
  </si>
  <si>
    <t>Viljandi Kaare Koolile seoses lisanduvate õpilastega ning täiendava 2 väikeklassi loomisega, on vajalik klassiruumidesse  soetada ja paigaldada esitlustehnika. Eraldan hariduse reservi vahenditest 2x 650 eurot Kaare koolile  kontole 55141,  selgitus "väikeklassi TV koos tarvikutega"</t>
  </si>
  <si>
    <t>Töökaitsevahenditeks ja prillide ostu toetamiseks</t>
  </si>
  <si>
    <t>55043</t>
  </si>
  <si>
    <t>Koolituslähetused</t>
  </si>
  <si>
    <t>14</t>
  </si>
  <si>
    <t>Viljandi Lasteaed Karlsson</t>
  </si>
  <si>
    <t>Rohkem toetusi kui planeeritud</t>
  </si>
  <si>
    <t>50023</t>
  </si>
  <si>
    <t>Muud toetused</t>
  </si>
  <si>
    <t xml:space="preserve">Liikmemaks tõusis 2023. aastal </t>
  </si>
  <si>
    <t>4528</t>
  </si>
  <si>
    <t>muudele residentidele</t>
  </si>
  <si>
    <t>55222</t>
  </si>
  <si>
    <t>Ravimid, töökaitsevahendid (prillid)</t>
  </si>
  <si>
    <t>Õpetajate töötasu toetuste maksmiseks</t>
  </si>
  <si>
    <t>50020</t>
  </si>
  <si>
    <t>Õpetajate töötasu</t>
  </si>
  <si>
    <t>Kuulutuste kulude katteks</t>
  </si>
  <si>
    <t>Kuulutuste summa on suurenenud</t>
  </si>
  <si>
    <t>55008</t>
  </si>
  <si>
    <t>Kulud info- ja PR teenustele k.a. ajalehekuulutuse</t>
  </si>
  <si>
    <t>Liikmemaksudeks ümbertõstmine</t>
  </si>
  <si>
    <t>Elektriautode kulud haldusametis</t>
  </si>
  <si>
    <t>55133</t>
  </si>
  <si>
    <t>Kindlustusmaksed</t>
  </si>
  <si>
    <t>KU725</t>
  </si>
  <si>
    <t>Elektriautode kulud</t>
  </si>
  <si>
    <t>10900</t>
  </si>
  <si>
    <t>Muu sotsiaalne kaitse, sh sotsiaalse kaitse haldus</t>
  </si>
  <si>
    <t>55132</t>
  </si>
  <si>
    <t>Kulud remondile ja hooldusele</t>
  </si>
  <si>
    <t>Päästeameti projekti kasutamata omaosalus   projektide kaasfinantseerimiseks</t>
  </si>
  <si>
    <t>5500</t>
  </si>
  <si>
    <t>ADMINISTREERIMISKULUD</t>
  </si>
  <si>
    <t>KU695</t>
  </si>
  <si>
    <t>Sotsiaalvaldkonna reserv projektidele</t>
  </si>
  <si>
    <t>Hooldusreformiga tööle võetava ametniku palgarahaks, KU651 alt</t>
  </si>
  <si>
    <t>KU049</t>
  </si>
  <si>
    <t>Teenistujate tasud ja maksud</t>
  </si>
  <si>
    <t>50011</t>
  </si>
  <si>
    <t>Avaliku teenistuse ametnike töötasu</t>
  </si>
  <si>
    <t>Pagulaste üürikulud toetuse arvelt</t>
  </si>
  <si>
    <t>KU68P</t>
  </si>
  <si>
    <t>Kulud sõjapõgenikele</t>
  </si>
  <si>
    <t>10702</t>
  </si>
  <si>
    <t>Muu sotsiaalsete riskirühmade kaitse</t>
  </si>
  <si>
    <t>Päästeameti projekti kulude poole vähendamine vastavalt tegelikkusele</t>
  </si>
  <si>
    <t>5526</t>
  </si>
  <si>
    <t>SOTSIAALTEENUSED</t>
  </si>
  <si>
    <t>KU690</t>
  </si>
  <si>
    <t>Riskirühmad</t>
  </si>
  <si>
    <t>PR529 - Rahvusvahelise kaitse saanud isikute Viljandi linnas elama asumise korraldamine. Kulud teeb Päevakeskus</t>
  </si>
  <si>
    <t>55269</t>
  </si>
  <si>
    <t>Muud sotsiaalkulud</t>
  </si>
  <si>
    <t xml:space="preserve">Matusetoetuse kasutamata jääk STAR kohaselt </t>
  </si>
  <si>
    <t>KU66M</t>
  </si>
  <si>
    <t>Matusetoetus</t>
  </si>
  <si>
    <t>10402</t>
  </si>
  <si>
    <t>Muu perekondade ja laste sotsiaalne kaitse</t>
  </si>
  <si>
    <t>Hüvitis  sõidukulude katteks</t>
  </si>
  <si>
    <t>55135</t>
  </si>
  <si>
    <t>Isikliku sõiduauto kasutamise kulud</t>
  </si>
  <si>
    <t>KU093</t>
  </si>
  <si>
    <t>Isikliku sõiduauto kasutamise hüvitised</t>
  </si>
  <si>
    <t>01112</t>
  </si>
  <si>
    <t>Valla- ja linnavalitsus</t>
  </si>
  <si>
    <t>Finantsnõustamise teenuse kulude katteks</t>
  </si>
  <si>
    <t>KU07K</t>
  </si>
  <si>
    <t>Muude tugisüsteemide kulud</t>
  </si>
  <si>
    <t>Autojuhi töötasu haldusameti eelarvesse</t>
  </si>
  <si>
    <t>Toetusfondi eraldis on suurem</t>
  </si>
  <si>
    <t>Toetusfondi eraldis  on suurem</t>
  </si>
  <si>
    <t>55403</t>
  </si>
  <si>
    <t>Tervise edendamise kulud</t>
  </si>
  <si>
    <t>13</t>
  </si>
  <si>
    <t>Viljandi Lasteaed Krõllipesa</t>
  </si>
  <si>
    <t>55005</t>
  </si>
  <si>
    <t>Esindus- ja vastuvõtukulud</t>
  </si>
  <si>
    <t>Ajutised sõimerühmad lasteaeda kohta ootavatele lastele ajavahemikul 05.06.-11.08.2023. Hariduse reservist</t>
  </si>
  <si>
    <t>50641</t>
  </si>
  <si>
    <t>Töötajate v.a. õpetajate töötuskindlustusmakse</t>
  </si>
  <si>
    <t>50631</t>
  </si>
  <si>
    <t>Töötajate v.a. õpetajad sotsiaalmaks</t>
  </si>
  <si>
    <t>50640</t>
  </si>
  <si>
    <t>Õpetajate töötuskindlustus (hariduse toetusfond)</t>
  </si>
  <si>
    <t>50630</t>
  </si>
  <si>
    <t>Õpetajate sotsiaalmaks (hariduse toetusfondist)</t>
  </si>
  <si>
    <t xml:space="preserve">Viljandi Lasteaed Karlsson hoone projekteerimine ja ehitus- Kahe lisarühma tekitamine </t>
  </si>
  <si>
    <t>KU784</t>
  </si>
  <si>
    <t>Viljandi Lasteaed Karlsson hoone projekteerimine ja ehitus</t>
  </si>
  <si>
    <t>L1192</t>
  </si>
  <si>
    <t>Haldusamet</t>
  </si>
  <si>
    <t>2022. aastast üle toodud ukrainlaste kasutamata kulude summa  täpsustamine ja need kajastatakse sihtrahas</t>
  </si>
  <si>
    <t>Suurendada 1500 eurot võrra KU480 Kultuurireservi vahendite realt KU433 Laulu - ja tantsupeol osalemise vahendeid</t>
  </si>
  <si>
    <t>5525</t>
  </si>
  <si>
    <t>KOMMUNIKATSIOONI-, KULTUURI- JA VABA  AJA SISUSTAMISE KULUD</t>
  </si>
  <si>
    <t>KU433</t>
  </si>
  <si>
    <t>Laulu- ja tantsupeol osalemine</t>
  </si>
  <si>
    <t>08600</t>
  </si>
  <si>
    <t>Muu vaba aeg, kultuur, religioon, sh haldus</t>
  </si>
  <si>
    <t>Suurendada  1500 eurot  võrra KU480 Kultuurireservi vahendite realt  KU433 Laulu - ja tantsupeol osalemise vahendeid</t>
  </si>
  <si>
    <t>KU480</t>
  </si>
  <si>
    <t>Kultuurivaldkonna reserv</t>
  </si>
  <si>
    <t>45008</t>
  </si>
  <si>
    <t>KU487</t>
  </si>
  <si>
    <t>Kultuuri- ja spordipreemia</t>
  </si>
  <si>
    <t>KU487 Kultuuri- ja spordipreemia kontolt 3139 vähendada 2000 eurot ja suurendada vastavalt KU487 kontot 45008</t>
  </si>
  <si>
    <t>4139</t>
  </si>
  <si>
    <t>Preemiad, autasud, väljamaksed füüsilistele isikut</t>
  </si>
  <si>
    <t>Tartu 2024 reservi vahendid 8000 eurot kanda KU48R artiklile 5525 kontole</t>
  </si>
  <si>
    <t>KU48R</t>
  </si>
  <si>
    <t>Tartu 2024 üritused ja reserv</t>
  </si>
  <si>
    <t xml:space="preserve">Tartu 2024 reservi vahendid 8000 eurot kanda KU48R artiklile 5525 kontole  </t>
  </si>
  <si>
    <t xml:space="preserve">Kulud jooksvale remondile suunatud Vaksali 4 551160 reale </t>
  </si>
  <si>
    <t>551160</t>
  </si>
  <si>
    <t>Kulud jooksvale remondile</t>
  </si>
  <si>
    <t>58</t>
  </si>
  <si>
    <t>Viljandi Spordikeskus</t>
  </si>
  <si>
    <t>08102</t>
  </si>
  <si>
    <t>Sport</t>
  </si>
  <si>
    <t>9624</t>
  </si>
  <si>
    <t>KVHA  Riia 93C Aerutamisbaas</t>
  </si>
  <si>
    <t>KU614 realt oktoobris korraldatava ülelinnalise õpetajate koolituspäeva korraldamise kulude katteks</t>
  </si>
  <si>
    <t>49</t>
  </si>
  <si>
    <t>Viljandi Paalalinna Kool</t>
  </si>
  <si>
    <t>Õpetajate töötasu töötubade korraldamise eest</t>
  </si>
  <si>
    <t>27</t>
  </si>
  <si>
    <t>Viljandi Kunstikool</t>
  </si>
  <si>
    <t>Ruumide üür töötubade korraldamisel</t>
  </si>
  <si>
    <t>32206</t>
  </si>
  <si>
    <t>Ruumide üür</t>
  </si>
  <si>
    <t>Akvarellimaali koolitusteenus,  vara üür,  reklaamide kujundus</t>
  </si>
  <si>
    <t>32209</t>
  </si>
  <si>
    <t>Muud tulud haridusalasest tegevusest</t>
  </si>
  <si>
    <t>Seoses lisanduvate õpilastega ning 2 täiendava väikeklassi loomisega väikeklasside TV koos tarvikutega, hariduse reservist</t>
  </si>
  <si>
    <t>55141</t>
  </si>
  <si>
    <t>Kulud riist- ja tarkvara ostmiseks</t>
  </si>
  <si>
    <t>IKT kulud asutustes</t>
  </si>
  <si>
    <t>Lilleaasade  rajamine projekt -  omaosalus KU241-lt</t>
  </si>
  <si>
    <t>5512</t>
  </si>
  <si>
    <t>RAJATISTE MAJANDAMISKULUD</t>
  </si>
  <si>
    <t>KU271</t>
  </si>
  <si>
    <t>Lillede istutus ja hooldus</t>
  </si>
  <si>
    <t>05400</t>
  </si>
  <si>
    <t>Bioloogilise mitmekesisuse ja maastiku kaitse</t>
  </si>
  <si>
    <t>Mahakantud sahtelvoodite ja madratsite utiliseerimine ja transport</t>
  </si>
  <si>
    <t>55159</t>
  </si>
  <si>
    <t>Muud inventarikulud</t>
  </si>
  <si>
    <t>15</t>
  </si>
  <si>
    <t>Viljandi Lasteaed Männimäe</t>
  </si>
  <si>
    <t>Eelarve ridades sisemine ümbertõstmine</t>
  </si>
  <si>
    <t>55221</t>
  </si>
  <si>
    <t>Hügeenitarbed</t>
  </si>
  <si>
    <t>Eelarve kulude ettenägematu suurenemine, kulude suurenemine seoses hindade kallinemisega</t>
  </si>
  <si>
    <t>Eelarve kulude ettenägematu suurenemine, personaliotsingud</t>
  </si>
  <si>
    <t>55224</t>
  </si>
  <si>
    <t>Riskianalüüs</t>
  </si>
  <si>
    <t>Kulud suurenenud seoses ettenägematute kuludega</t>
  </si>
  <si>
    <t>Vastutaja täpsustamine</t>
  </si>
  <si>
    <t>9607</t>
  </si>
  <si>
    <t>KVHA  Kesk-Kaare 17 Kaare Kool</t>
  </si>
  <si>
    <t>42</t>
  </si>
  <si>
    <t>Viljandi Päevakeskus</t>
  </si>
  <si>
    <t>Riia 93c tuua 551160 realt</t>
  </si>
  <si>
    <t>9631</t>
  </si>
  <si>
    <t>KVHA  Vaksali 4 Spordihoone uus osa</t>
  </si>
  <si>
    <t>Hoiatustrahv liiklusseaduse alusel, tulumaksu laekumise vähendamise katteks</t>
  </si>
  <si>
    <t>38805</t>
  </si>
  <si>
    <t>Hoiatustrahv liiklusseaduse alusel</t>
  </si>
  <si>
    <t>TU279</t>
  </si>
  <si>
    <t>Hoiatustrahvid</t>
  </si>
  <si>
    <t>Tulurea täpsustamine</t>
  </si>
  <si>
    <t>323301</t>
  </si>
  <si>
    <t>üür</t>
  </si>
  <si>
    <t>TU127</t>
  </si>
  <si>
    <t>E - üür linna hoonetelt</t>
  </si>
  <si>
    <t>9652</t>
  </si>
  <si>
    <t>KVHA Vaksali 2 pangamaja</t>
  </si>
  <si>
    <t xml:space="preserve">Suunata LV autopargi kütuse jaoks </t>
  </si>
  <si>
    <t>9640</t>
  </si>
  <si>
    <t>KVHA  Üldkulud</t>
  </si>
  <si>
    <t xml:space="preserve">Teede ja tänavate sulgemise maks - eelarve viidud kahelt realt ühele reale kokku </t>
  </si>
  <si>
    <t>3045</t>
  </si>
  <si>
    <t>Teede ja tänavate sulgemise maks</t>
  </si>
  <si>
    <t>TU005</t>
  </si>
  <si>
    <t>04510</t>
  </si>
  <si>
    <t>Maanteetransport</t>
  </si>
  <si>
    <t>Viljandi Veevärgile aktsiakapitali suurendamiseks (Järveotsa sademevee kanalisatsiooni ehituse võrra)</t>
  </si>
  <si>
    <t>KU23K</t>
  </si>
  <si>
    <t>Järveotsa arendusala tänavad ja tehnovõrgud</t>
  </si>
  <si>
    <t>04740</t>
  </si>
  <si>
    <t>Üldmajanduslikud arendusprojektid</t>
  </si>
  <si>
    <t>Järveotsa arendusala tänavad ja tehnovõrgud- Viljandi Veevärgile sihtfinantseeringu andmine</t>
  </si>
  <si>
    <t xml:space="preserve">Investeeringute reservi maa ja kinnisvara müügi tulude arvelt </t>
  </si>
  <si>
    <t>KU233</t>
  </si>
  <si>
    <t>Investeeringute reserv</t>
  </si>
  <si>
    <t xml:space="preserve">Viljandi Lasteaed Karlsson hoone projekteerimine ja ehitus- Kahe lisarühma tegemine </t>
  </si>
  <si>
    <t xml:space="preserve">Ranna 1 olmehoone lepingu kallinemine </t>
  </si>
  <si>
    <t xml:space="preserve">Huvikooli väliõppeklassi rajamise omaosaluseks </t>
  </si>
  <si>
    <t>1501</t>
  </si>
  <si>
    <t>Osaluste soetus</t>
  </si>
  <si>
    <t>FT045</t>
  </si>
  <si>
    <t>Aktsiate ost</t>
  </si>
  <si>
    <t>05200</t>
  </si>
  <si>
    <t>Heitveekäitlus</t>
  </si>
  <si>
    <t>Avalike joogiveepunktide  rajamine linnaruumi -  projekti omaosalus</t>
  </si>
  <si>
    <t>KU301</t>
  </si>
  <si>
    <t>Veemajandusprojekt</t>
  </si>
  <si>
    <t>06300</t>
  </si>
  <si>
    <t>Veevarustus</t>
  </si>
  <si>
    <t>Järveotsa arendusala tänavad ja tehnovõrgud- Toetus Viljandi Veevärgile Tuule tänav</t>
  </si>
  <si>
    <t>4502</t>
  </si>
  <si>
    <t>Sihtotstarbelised eraldised põhivara soetamiseks</t>
  </si>
  <si>
    <t>06400</t>
  </si>
  <si>
    <t>Tänavavalgustus</t>
  </si>
  <si>
    <t>KU24R</t>
  </si>
  <si>
    <t>Ranna pst 1 olmehoone rekonstrueerimine CO2</t>
  </si>
  <si>
    <t>Intressitulud on suuremad</t>
  </si>
  <si>
    <t>655</t>
  </si>
  <si>
    <t>Finantstulud</t>
  </si>
  <si>
    <t>3</t>
  </si>
  <si>
    <t>Investeerimistegevuse tulud</t>
  </si>
  <si>
    <t>TU272</t>
  </si>
  <si>
    <t>Intressitulu pangast</t>
  </si>
  <si>
    <t>01700</t>
  </si>
  <si>
    <t>Valitsussektori võla teenindamine</t>
  </si>
  <si>
    <t>Intressikuludeks, kuna euribor kasvab</t>
  </si>
  <si>
    <t>65018</t>
  </si>
  <si>
    <t>Muudelt residentidelt võetud laenudelt</t>
  </si>
  <si>
    <t>KU14S</t>
  </si>
  <si>
    <t>Intressikulud laenudelt</t>
  </si>
  <si>
    <t>TU271</t>
  </si>
  <si>
    <t>Intressitulu SEB Pank</t>
  </si>
  <si>
    <t>Tasandusfond  on  suurem</t>
  </si>
  <si>
    <t>35200</t>
  </si>
  <si>
    <t>Tasandusfond lõige 1</t>
  </si>
  <si>
    <t>TU201</t>
  </si>
  <si>
    <t>Tasandusfondi toetus</t>
  </si>
  <si>
    <t>01800</t>
  </si>
  <si>
    <t>Üldiseloomuga ülekanded valitsussektoris</t>
  </si>
  <si>
    <t xml:space="preserve">ISTE projekti  laekunud tulud </t>
  </si>
  <si>
    <t>TU21S</t>
  </si>
  <si>
    <t>Sotsiaalkindlustusamet</t>
  </si>
  <si>
    <t>Toetus pagulaste üürikulude katmiseks</t>
  </si>
  <si>
    <t>32249</t>
  </si>
  <si>
    <t>Muud tulud sotsiaalabialasest tegevusest</t>
  </si>
  <si>
    <t>Toetusfondi eraldis oli suurem, vabanes oma raha reserviks</t>
  </si>
  <si>
    <t>KU053</t>
  </si>
  <si>
    <t>Linna ajutiste lepinguliste töötajate töötasu</t>
  </si>
  <si>
    <t>L1100</t>
  </si>
  <si>
    <t>Linnapea</t>
  </si>
  <si>
    <t>Toetust  tuleb maksta rohkem kui esialgu eelarvestatud</t>
  </si>
  <si>
    <t>KU628</t>
  </si>
  <si>
    <t>Kutsehaiguse hüvitis</t>
  </si>
  <si>
    <t>Autojuhi töötasu linnasekretäri alt haldusametile</t>
  </si>
  <si>
    <t>04900</t>
  </si>
  <si>
    <t>Muu majandus (sh majanduse haldus)</t>
  </si>
  <si>
    <t>Lilleaasade rajamine linna parkidesse ja linna sissesõiduteede äärtesse omaosaluse kate</t>
  </si>
  <si>
    <t>KU241</t>
  </si>
  <si>
    <t>Ettenägemata tööd</t>
  </si>
  <si>
    <t xml:space="preserve">Avalike joogiveevõtu punktide rajamine linnaruumi omaosaluse katteks </t>
  </si>
  <si>
    <t>Uueveski puhkekeskuse varade ja konteinerite müük, vähendatava tulumaksulaekumise katteks</t>
  </si>
  <si>
    <t>3818</t>
  </si>
  <si>
    <t>Varude müük</t>
  </si>
  <si>
    <t>TU269</t>
  </si>
  <si>
    <t>Vara müük</t>
  </si>
  <si>
    <t>Tulu jäätmejaama kasutamise eest maakonna valdadelt, vähendatava tulumaksulaekumise katteks</t>
  </si>
  <si>
    <t>3238</t>
  </si>
  <si>
    <t>Muu kaupade ja teenuste müük</t>
  </si>
  <si>
    <t>TU288</t>
  </si>
  <si>
    <t>Jäätmejaama kasutamine</t>
  </si>
  <si>
    <t>Teede ja tänavate sulgemise maks, eelarve toodud kahelt realt ühele kokku</t>
  </si>
  <si>
    <t>Tulud hoonestusõigusega maa müügist</t>
  </si>
  <si>
    <t>3810</t>
  </si>
  <si>
    <t>Maa müük</t>
  </si>
  <si>
    <t>TU251</t>
  </si>
  <si>
    <t>Maa müük - hoonestusõigustega</t>
  </si>
  <si>
    <t>Tulud Jakobsoni 10 kinnistu ja Malmi tn 10, Riia mnt 38  korterite ja pärandvara müügist</t>
  </si>
  <si>
    <t>3811</t>
  </si>
  <si>
    <t>Rajatiste ja hoonete müük</t>
  </si>
  <si>
    <t>TU256</t>
  </si>
  <si>
    <t>Kinnisvara müük</t>
  </si>
  <si>
    <t>Kompostrite ja konteinerite müük</t>
  </si>
  <si>
    <t>TU290</t>
  </si>
  <si>
    <t>Kompostrite ja konteinerite omaosalus</t>
  </si>
  <si>
    <t>Laekunud kahjutasu, vähendatava tulumaksulaekumise katteks</t>
  </si>
  <si>
    <t>TU295</t>
  </si>
  <si>
    <t>Kahjutasu Hariduse 7</t>
  </si>
  <si>
    <t>Laekunud trahvid, vähendatava tulumaksulaekumise katteks</t>
  </si>
  <si>
    <t>38801</t>
  </si>
  <si>
    <t>Trahvid</t>
  </si>
  <si>
    <t>TU277</t>
  </si>
  <si>
    <t>Tulurea täpsustamine kuuekohaliseks</t>
  </si>
  <si>
    <t>323701</t>
  </si>
  <si>
    <t>Hoonestusõigus</t>
  </si>
  <si>
    <t>TU130</t>
  </si>
  <si>
    <t>Hoonestusõiguse tasud</t>
  </si>
  <si>
    <t>3237</t>
  </si>
  <si>
    <t>Laekumised õiguste müügist</t>
  </si>
  <si>
    <t>TU126</t>
  </si>
  <si>
    <t>Üür ja kommunaalid äriruumidelt</t>
  </si>
  <si>
    <t>Tulurea täpsustamine  subjektile Vaksali 2 pangamaja 6 600 eur ja  TU126 3 360 eur</t>
  </si>
  <si>
    <t>TU111</t>
  </si>
  <si>
    <t>Muud tulud</t>
  </si>
  <si>
    <t>Ruumide üüri tegevussuuna täpsustamine</t>
  </si>
  <si>
    <t>32251</t>
  </si>
  <si>
    <t>TU102</t>
  </si>
  <si>
    <t>Üür ja kommunaalid eluruumidelt</t>
  </si>
  <si>
    <t>TU101</t>
  </si>
  <si>
    <t>E - üür eluruumidelt KVI</t>
  </si>
  <si>
    <t xml:space="preserve">Toodud HA isikliku sõiduauto komp </t>
  </si>
  <si>
    <t>55131</t>
  </si>
  <si>
    <t>Kulud kütusele</t>
  </si>
  <si>
    <t>KU089</t>
  </si>
  <si>
    <t>Linna sõidukite bensiinikulu</t>
  </si>
  <si>
    <t>3888</t>
  </si>
  <si>
    <t>Eespool nimetamata muud tulud</t>
  </si>
  <si>
    <t>82</t>
  </si>
  <si>
    <t>Viljandi Linnahooldus</t>
  </si>
  <si>
    <t>05101</t>
  </si>
  <si>
    <t>Avalike alade puhastus</t>
  </si>
  <si>
    <t>Kulud korrashoiule, toetusfondi eraldis on suurem, linna raha vabaneb,  kasutatakse vähendatava tulumaksulaekumise katteks</t>
  </si>
  <si>
    <t>55124</t>
  </si>
  <si>
    <t>Kulud korrashoiule</t>
  </si>
  <si>
    <t>KU171</t>
  </si>
  <si>
    <t>Tänavate hooldus</t>
  </si>
  <si>
    <t>Nõlvaniiduki soetamiseks, ridadevaheline ümbertõstmine</t>
  </si>
  <si>
    <t>1554</t>
  </si>
  <si>
    <t>Masinate ja seadmete, sh transpordivahendite soeta</t>
  </si>
  <si>
    <t>KU09T</t>
  </si>
  <si>
    <t>Linnahooldusele hooldustehnika ostmine</t>
  </si>
  <si>
    <t>Nõlvaniiduki soetamiseks müüdud vara arvelt</t>
  </si>
  <si>
    <t>Robotniiduki müük</t>
  </si>
  <si>
    <t>3812</t>
  </si>
  <si>
    <t>Muude materiaalsete põhivarade müük</t>
  </si>
  <si>
    <t>Sihtraha osa suureneb, linna osa väheneb</t>
  </si>
  <si>
    <t>53</t>
  </si>
  <si>
    <t>Viljandi Linnaraamatukogu</t>
  </si>
  <si>
    <t>08201</t>
  </si>
  <si>
    <t>Raamatukogud</t>
  </si>
  <si>
    <t>Vabadussamba annetused laekuvad linnapea vastutusalasse, oli eelarvestatud haldusameti vastutusalas</t>
  </si>
  <si>
    <t>35028</t>
  </si>
  <si>
    <t>muudelt residentidelt</t>
  </si>
  <si>
    <t>TU314</t>
  </si>
  <si>
    <t>Sihtfinantseering investeeringuteks</t>
  </si>
  <si>
    <t>Sihtraha</t>
  </si>
  <si>
    <t>350201</t>
  </si>
  <si>
    <t>kohaliku omavalitsuse üksustelt ja omavalitsusasut</t>
  </si>
  <si>
    <t>Vabadussamba annetused laekuvad linnapea vastutusalasse, oli  eelarvestatud haldusameti vastutusalas</t>
  </si>
  <si>
    <t>350200</t>
  </si>
  <si>
    <t>riigilt ja riigiasutustelt</t>
  </si>
  <si>
    <t>Soome keele õppeks</t>
  </si>
  <si>
    <t>35009</t>
  </si>
  <si>
    <t>mitteresidentidelt</t>
  </si>
  <si>
    <t>48</t>
  </si>
  <si>
    <t>Viljandi Kesklinna Kool</t>
  </si>
  <si>
    <t>3 kooli moeshow auhinnafond toetuse arvelt</t>
  </si>
  <si>
    <t>Toetus  3 kooli moeshow auhinnafondi toetuseks</t>
  </si>
  <si>
    <t>35008</t>
  </si>
  <si>
    <t>Ukraina laste lõiminguks  eraldatud toetuse arvelt</t>
  </si>
  <si>
    <t>Täiendav toetus ukraina laste hariduseks 03.05.2023 KK</t>
  </si>
  <si>
    <t>Täiendav toetus ukraina laste hariduseks  03.05.2023 KK</t>
  </si>
  <si>
    <t>Eesti keele õppeks teise keelena HTM-lt</t>
  </si>
  <si>
    <t>Eesti keele õppeks teise keelena  HTM-lt</t>
  </si>
  <si>
    <t>350000</t>
  </si>
  <si>
    <t>KIK õuesõppe klassi rajamiseks Jakobsoni 47a kinnistule</t>
  </si>
  <si>
    <t>TU23K</t>
  </si>
  <si>
    <t>KIK investeeringuteks</t>
  </si>
  <si>
    <t>NGTS projekt (pr548)</t>
  </si>
  <si>
    <t>KU66N</t>
  </si>
  <si>
    <t>Noortegarantii tugisüsteem</t>
  </si>
  <si>
    <t>Toetusfondi eraldis suurem</t>
  </si>
  <si>
    <t>35201</t>
  </si>
  <si>
    <t>Toetusfond lõige 2</t>
  </si>
  <si>
    <t>TU20G</t>
  </si>
  <si>
    <t>Toetusfondi eraldis muuks perekonna ja laste kaitseks</t>
  </si>
  <si>
    <t>TU213</t>
  </si>
  <si>
    <t>Sotsiaalministeeriumilt</t>
  </si>
  <si>
    <t>Kultuurkapitalilt projektideks</t>
  </si>
  <si>
    <t>28</t>
  </si>
  <si>
    <t>Viljandi Muusikakool</t>
  </si>
  <si>
    <t>350002</t>
  </si>
  <si>
    <t>valitsussektorisse kuuluvatelt avalik-õiguslikelt</t>
  </si>
  <si>
    <t>Kultuuriministeeriumilt projektideks</t>
  </si>
  <si>
    <t>Riigieelarveline toetus instrumentide soetamiseks</t>
  </si>
  <si>
    <t>Täiendav toetus ukraina laste hariduseks ja lastehoiuks 03.05.2023 KK</t>
  </si>
  <si>
    <t>16</t>
  </si>
  <si>
    <t>Viljandi Kesklinna Lasteaed</t>
  </si>
  <si>
    <t>Eesti keele kui teise keele õppe toetus HTM-lt</t>
  </si>
  <si>
    <t>Ukraina laste toitlustamiseks haridus- ja kultuuriametilt  KU55U-lt</t>
  </si>
  <si>
    <t>5521</t>
  </si>
  <si>
    <t>TOIDUAINED JA TOITLUSTUSTEENUSED</t>
  </si>
  <si>
    <t>09601</t>
  </si>
  <si>
    <t>Koolitoit</t>
  </si>
  <si>
    <t>Sotsiaalministeeriumilt piiparite soetamiseks</t>
  </si>
  <si>
    <t>Sotsiaalministeeriumilt  energiahindade kompenseerimiseks</t>
  </si>
  <si>
    <t>Toetus hingehoidja teenuse kasutamiseks</t>
  </si>
  <si>
    <t>Hooldusreformi rahade ümbertõstmine õigele reale</t>
  </si>
  <si>
    <t>TU20L</t>
  </si>
  <si>
    <t>Toetusfondi eraldis pikaajalise hoolduse korraldamiseks</t>
  </si>
  <si>
    <t>10201</t>
  </si>
  <si>
    <t>Muu eakate sotsiaalne kaitse</t>
  </si>
  <si>
    <t>TU20E</t>
  </si>
  <si>
    <t>Toetusfondi eraldis asendus- ja järelhooldusteenuseks</t>
  </si>
  <si>
    <t>Hooldusreformi rahade ümbertõstmine õigele reale ehk KU651-le.</t>
  </si>
  <si>
    <t>KU66J</t>
  </si>
  <si>
    <t>Järelhooldusteenus</t>
  </si>
  <si>
    <t>Hooldamine, taastusravi (hooldusreformi kulud arvetega tasumine)</t>
  </si>
  <si>
    <t>Toetusfondi eraldis väiksem</t>
  </si>
  <si>
    <t>10400</t>
  </si>
  <si>
    <t>Asendus- ja järelhooldus (2018 muudatus)</t>
  </si>
  <si>
    <t xml:space="preserve">Toetusfondi eraldis väiksem </t>
  </si>
  <si>
    <t>KU66H</t>
  </si>
  <si>
    <t>Asendushooldusteenus</t>
  </si>
  <si>
    <t>KULKAlt projektideks</t>
  </si>
  <si>
    <t>Sotsiaalministeeriumilt energiakulude katteks</t>
  </si>
  <si>
    <t>551190</t>
  </si>
  <si>
    <t>Muud majandamiskulud</t>
  </si>
  <si>
    <t>9660</t>
  </si>
  <si>
    <t>KVHA  Lastekodu 6 Viiratsi</t>
  </si>
  <si>
    <t>Kulud nimeliste pinkide valmistamiseks</t>
  </si>
  <si>
    <t>KU338</t>
  </si>
  <si>
    <t>Linnakujundus Väikevormid</t>
  </si>
  <si>
    <t>L1200</t>
  </si>
  <si>
    <t>Peaarhitekt</t>
  </si>
  <si>
    <t>06605</t>
  </si>
  <si>
    <t>Muud elamu- ja kommunaalmajanduse tegevus</t>
  </si>
  <si>
    <t>Tulud nimeliste pinkide valmistamiseks</t>
  </si>
  <si>
    <t>Riigieelarveline toetus Kultuuriministeeriumilt</t>
  </si>
  <si>
    <t>TU209</t>
  </si>
  <si>
    <t>Kultuuriministeeriumilt</t>
  </si>
  <si>
    <t>9604</t>
  </si>
  <si>
    <t>KVHA  Jakobsoni 47C  Huvikool</t>
  </si>
  <si>
    <t>KU78R</t>
  </si>
  <si>
    <t>Huvikooli hoone remont</t>
  </si>
  <si>
    <t>TU20F</t>
  </si>
  <si>
    <t>Toetusfondi eraldis toimetulekutoetuseks</t>
  </si>
  <si>
    <t>Toetusfondi eraldis energiakulude katmiseks</t>
  </si>
  <si>
    <t>55122</t>
  </si>
  <si>
    <t>Kulud elektrile</t>
  </si>
  <si>
    <t>KU308</t>
  </si>
  <si>
    <t>Tänavavalgustuse elekter</t>
  </si>
  <si>
    <t>Avalike joogiveevõtu punktide rajamine linnaruumi, KIK projekt</t>
  </si>
  <si>
    <t>TU232</t>
  </si>
  <si>
    <t>KIK projektid</t>
  </si>
  <si>
    <t>TU20T</t>
  </si>
  <si>
    <t>Toetusfondi eraldis teede ja tänavate hoolduseks</t>
  </si>
  <si>
    <t>TU20H</t>
  </si>
  <si>
    <t>Toetusfondi eraldis rahvastikuregistri toiminguteks</t>
  </si>
  <si>
    <t>Valimiste kuludeks</t>
  </si>
  <si>
    <t>551180</t>
  </si>
  <si>
    <t>Üüri- ja rendimaksed</t>
  </si>
  <si>
    <t>KU110</t>
  </si>
  <si>
    <t>Valimiste ruumide kulu</t>
  </si>
  <si>
    <t>Valimiste kulude eraldis oli suurem</t>
  </si>
  <si>
    <t>TU20R</t>
  </si>
  <si>
    <t>Riigikogu kantselei</t>
  </si>
  <si>
    <t>55255</t>
  </si>
  <si>
    <t>Huvihariduse teenus</t>
  </si>
  <si>
    <t>KU42R</t>
  </si>
  <si>
    <t>Riigi poolt toetatav huvitegevus</t>
  </si>
  <si>
    <t>TU20B</t>
  </si>
  <si>
    <t>Toetusfondi eraldis huviharidusele</t>
  </si>
  <si>
    <t>Ukraina laste õpetamise kulud haridus- ja kultuuriametilt KU55U</t>
  </si>
  <si>
    <t>Ukraina laste õpetamise kulud   haridus- ja kultuuriametilt KU55U</t>
  </si>
  <si>
    <t>Erasmus+ NOIA</t>
  </si>
  <si>
    <t>550302</t>
  </si>
  <si>
    <t>Välismaised lähetused</t>
  </si>
  <si>
    <t>55</t>
  </si>
  <si>
    <t>SAKALA KESKUS - Kondase Keskus</t>
  </si>
  <si>
    <t>08203</t>
  </si>
  <si>
    <t>Muuseumid</t>
  </si>
  <si>
    <t>350099</t>
  </si>
  <si>
    <t>muudelt mitteresidentidelt</t>
  </si>
  <si>
    <t>UA lõimingu projekti vahenditest eraldada Paalalinna Koolile tegevustest 150 eurot vastavalt taotlusele (jätkuprojekt)</t>
  </si>
  <si>
    <t>UA lõimingu projekti vahenditest eraldada Kesklinna Koolile tegevusteks 964 eurot vastavalt taotlusele</t>
  </si>
  <si>
    <t xml:space="preserve">UA lõimingu projekti vahenditest eraldada Paalalinna Koolile tegevustest 1147 eurot vastavalt taotlusele (jätkuprojekt) </t>
  </si>
  <si>
    <t>UA lõimingu projekti raames tegevuste korraldamise kulude katteks Viljandi Linnaraamatukogu poolt, eraldada 3299 eurot</t>
  </si>
  <si>
    <t>UA lõimingu projekti vahenditest  eraldada Paalalinna Koolile tegevustest 1826 eurot  vastavalt taotlusele</t>
  </si>
  <si>
    <t>Täiendav toetus ukraina laste hariduseks  03.05.2023 KK (KLK 3036 eur, Paalalinna Kool 12144 eur)</t>
  </si>
  <si>
    <t>TU206</t>
  </si>
  <si>
    <t>Haridusministeeriumilt tegevuskuludeks</t>
  </si>
  <si>
    <t>UA  õpilaste nõustamine tugikeskuse töötajate poolt, eraldada vahendid Viljandi Päevakeskuse laste-ja perede osakonnale 750 eurot tööjõukulude katteks</t>
  </si>
  <si>
    <t>UA laste sf toetus, koolitoidu kompenseerimine koolidele, tabel lisatud asutuste  kaupa kulud</t>
  </si>
  <si>
    <t>2022. aastal kasutamata ukraina laste hariduskulud</t>
  </si>
  <si>
    <t>Karlssoni lasteaiale UA lastele õppevahendite soetamise kulude katteks</t>
  </si>
  <si>
    <t>Täiendav toetus ukraina laste hariduseks ja lastehoiuks 03.05.2023 KK  (eraldis 16740 eur, lasteaedade eelarvetesse 4650 eur, ülejäänud KU55U)</t>
  </si>
  <si>
    <t>Lasteaedadele eesti keele õppeks teise keelena (Krõllipesa 2700 eur, Karlsson  810 eur, Kesklinna LKa 2160 eur ja Männimäe 1080 eur)</t>
  </si>
  <si>
    <t>Krõllipesale UA laste hariduskuludeks</t>
  </si>
  <si>
    <t>2022. aastal kasutamata raha ukraina laste hariduskuludeks</t>
  </si>
  <si>
    <t>UA lastele lastehoidudes SF rahade eraldamine kulude katteks jaanuar-mai KU55U realt 15604</t>
  </si>
  <si>
    <t>KULKA toetus järvejooksuks</t>
  </si>
  <si>
    <t>Kultuuriministeeriumi toetus järveäärse sporditaristu rajamiseks</t>
  </si>
  <si>
    <t>KU33J</t>
  </si>
  <si>
    <t>Järveäärne tervisesporditaristu</t>
  </si>
  <si>
    <t>Ukraina laste toitlustamiseks haridus-ja kultuuriametilt KU55U</t>
  </si>
  <si>
    <t>Ukraina laste toitlustamiseks haridus- ja kultuuriametilt KU55U</t>
  </si>
  <si>
    <t>Palgatoetus Töötuskassalt</t>
  </si>
  <si>
    <t>Toetus projektile "Viljandi linna vaimse tervise toetus"</t>
  </si>
  <si>
    <t>UA õpilaste nõustamine tugikeskuse töötajate poolt, eraldada vahendid Viljandi Päevakeskuse laste-ja perede osakonnale 750 eurot tööjõukulude katteks</t>
  </si>
  <si>
    <t>50647</t>
  </si>
  <si>
    <t>Tugispetsialisti töötuskindlustus toetusfondist</t>
  </si>
  <si>
    <t>50637</t>
  </si>
  <si>
    <t>Tugispetsialisti sotsmaks toetusfondist</t>
  </si>
  <si>
    <t>50027</t>
  </si>
  <si>
    <t>Tugispetsialisti töötasu</t>
  </si>
  <si>
    <t>Kulkalt J. Rieti näituseks</t>
  </si>
  <si>
    <t>54</t>
  </si>
  <si>
    <t>SAKALA KESKUS - Kultuuritöö</t>
  </si>
  <si>
    <t>08202</t>
  </si>
  <si>
    <t>Rahvakultuur</t>
  </si>
  <si>
    <t>Kulkalt  J. Rieti näituseks</t>
  </si>
  <si>
    <t>Erasmus+ õpirände toetus</t>
  </si>
  <si>
    <t>KIK projekt Mõned suured loomariigist</t>
  </si>
  <si>
    <t>350003</t>
  </si>
  <si>
    <t>valitsussektorisse kuuluvatelt sihtasutustelt</t>
  </si>
  <si>
    <t>UA lõimingu projekti vahenditest eraldada Paalalinna Koolile tegevusteks 150 eurot tööjõukulusid vastavalt taotlusele (jätkuprojekt)</t>
  </si>
  <si>
    <t>UA lõimingu projekti vahenditest eraldada Paalalinna Koolile tegevusteks vastavalt jätkuprojekti taotlusele</t>
  </si>
  <si>
    <t>UA lõimingu projekti vahenditest eraldada Paalalinna Koolile tegevusteks 1826 eurot vastavalt taotlusele</t>
  </si>
  <si>
    <t>VOL-lt projektideks</t>
  </si>
  <si>
    <t>KULKA-lt projektideks</t>
  </si>
  <si>
    <t>Tegevustoetus Kultuuriministeeriumilt</t>
  </si>
  <si>
    <t>5523</t>
  </si>
  <si>
    <t>TEAVIKUTE JA KUNSTIESEMETE KULUD</t>
  </si>
  <si>
    <t>450001</t>
  </si>
  <si>
    <t>kohaliku omavalitsuse üksustele ja omavalitsusasut</t>
  </si>
  <si>
    <t>Vabadussamba kasutamata sihtraha jääk linnapea vastutusalasse, sest laekub sinna</t>
  </si>
  <si>
    <t>TU21I</t>
  </si>
  <si>
    <t>Rahandusministeeriumilt investeeringuteks</t>
  </si>
  <si>
    <t>Vabadussamba kasutamata sihtraha jäägi täpsustamine</t>
  </si>
  <si>
    <t>KU23V</t>
  </si>
  <si>
    <t>Viljandimaa Vabadussõjas langenute mälestussammas</t>
  </si>
  <si>
    <t>Projekt Lilleaasade rajamine linna parkidesse ja linna sissesõiduteede äärtesse</t>
  </si>
  <si>
    <t>Projekt  Lilleaasade rajamine linna parkidesse ja linna sissesõiduteede äärtesse</t>
  </si>
  <si>
    <t>Päästeameti projekti kulud on väiksemad, kuna toetus on väiksem</t>
  </si>
  <si>
    <t>Päästeameti projekt Kodud tuleohutuks eraldatud summa on väiksem kui esialgselt planeeritud.</t>
  </si>
  <si>
    <t>TU216</t>
  </si>
  <si>
    <t>Siseministeeriumilt</t>
  </si>
  <si>
    <t>Toetus  ukraina lastele õppevahendite ostmiseks KU55U</t>
  </si>
  <si>
    <t>Annetus Pildikompaniilt</t>
  </si>
  <si>
    <t>Kulud muudele õppevahenditele -annetuse arvelt</t>
  </si>
  <si>
    <t>Kodumaised lähetused</t>
  </si>
  <si>
    <t>550301</t>
  </si>
  <si>
    <t>KU62H</t>
  </si>
  <si>
    <t>HEV kompetentsikeskus</t>
  </si>
  <si>
    <t>Kulud suuremad, kuna 15% lisa palgakuludele</t>
  </si>
  <si>
    <t>Kululiigi täpsustamine</t>
  </si>
  <si>
    <t>5502</t>
  </si>
  <si>
    <t>UUURIMIS- JA ARENDUSTÖÖDE OSTUKULUD</t>
  </si>
  <si>
    <t>Tulud suuremad, kuna 15% lisa palgakuludele</t>
  </si>
  <si>
    <t>TU21H</t>
  </si>
  <si>
    <t>HEV kompetentsikeskusele</t>
  </si>
  <si>
    <t xml:space="preserve"> Erasmus+ projekt" Viljandi Jakobsoni Kooli õpetajate professionaalset arengut toetav õpiränne"</t>
  </si>
  <si>
    <t>Erasmus+ projekt "Viljandi Jakobsoni Kooli õpetajate professionaalset arengut toetav õpiränne"</t>
  </si>
  <si>
    <t>Kultuuriministeerium taotluse nr 5-1.9/3248-1 osaline tagasimakse</t>
  </si>
  <si>
    <t>Laulu- ja tantsupeoliikumises osalevate kollektiivide 3 juhendaja tööjõukulu (Lepingud 5-1.9/4937-1; 5-1.9/4940-1; 5-1.9/4938-1).</t>
  </si>
  <si>
    <t>Uussisserändajate keeleõppe toetus</t>
  </si>
  <si>
    <t>Kultuurkapitali toetus Kolme kooli kohtumisel osalemiseks. Leping M14-23/0029</t>
  </si>
  <si>
    <t>Laulu- ja tantsupeoliikumises osalevate kollektiivide  3 juhendaja tööjõukulu (Lepingud 5-1.9/4937-1; 5-1.9/4940-1; 5-1.9/4938-1).</t>
  </si>
  <si>
    <t>Kultuurkapitali toetused: Balletistuudio kontsert ja kooli spordivõistkonna osalemine kolme kooli kohtumisel.</t>
  </si>
  <si>
    <t>Kultuurkapitali toetus Balletistuudio kontserdi korraldamiseks. Leping M14-23/0005.</t>
  </si>
  <si>
    <t xml:space="preserve">Toetusfondi eraldis </t>
  </si>
  <si>
    <t>TU20K</t>
  </si>
  <si>
    <t>Toetusfondi eraldis kõrgenenud energiakuludega toimetulekuks</t>
  </si>
  <si>
    <t>2. LV 15.05.2023 nr 291 reservfondist lisaklassi avamiseks</t>
  </si>
  <si>
    <t>9622</t>
  </si>
  <si>
    <t>KVHA  Riia 91 Jakobsoni Kool</t>
  </si>
  <si>
    <t>Reservfond</t>
  </si>
  <si>
    <t xml:space="preserve">1. LV 13.02.2023 nr 107 Sakala Keskusele noortetoa lisakaamerad ja uus salvesti </t>
  </si>
  <si>
    <t>55115</t>
  </si>
  <si>
    <t>Kulud valvele</t>
  </si>
  <si>
    <t>56</t>
  </si>
  <si>
    <t>SAKALA KESKUS - Noorsootöö</t>
  </si>
  <si>
    <t>08107</t>
  </si>
  <si>
    <t>Noorsootöö ja noortekeskused</t>
  </si>
  <si>
    <t>9635</t>
  </si>
  <si>
    <t>KVHA  Hariduse 12a Lennukitehas</t>
  </si>
  <si>
    <t>2. LV 15.05.2023 nr 291 Jakobsoni Koolile lisaklassi avamiseks</t>
  </si>
  <si>
    <t>6080</t>
  </si>
  <si>
    <t>RRE</t>
  </si>
  <si>
    <t>Reservfondi eelarve</t>
  </si>
  <si>
    <t>L1230</t>
  </si>
  <si>
    <t>Viljandi Linnavalitsus reservfond</t>
  </si>
  <si>
    <t>01114</t>
  </si>
  <si>
    <t>Kohaliku omavalitsuse üksuse reservfond</t>
  </si>
  <si>
    <t xml:space="preserve">1. LV 13.02.2023 nr 107 Sakala Keskusele noortetoa  lisakaamerad ja uus salvesti </t>
  </si>
  <si>
    <t>Reservfondi RF (algjääk) tasakaalustamine</t>
  </si>
  <si>
    <t xml:space="preserve">2. LV 15.05.2023 nr 291 reservfondist lisaklassi avamiseks </t>
  </si>
  <si>
    <t>Summa kogusummast Summa</t>
  </si>
  <si>
    <t>Põhitegevuse tulud Kokku</t>
  </si>
  <si>
    <t>Põhitegevuse kulud Kokku</t>
  </si>
  <si>
    <t>Investeerimistegevuse tulud Kokku</t>
  </si>
  <si>
    <t>Investeerimistegevuse kulud Kokku</t>
  </si>
  <si>
    <t xml:space="preserve"> </t>
  </si>
  <si>
    <t>Kirje nimetus</t>
  </si>
  <si>
    <t>2021 täitmine</t>
  </si>
  <si>
    <t>2022 II lisaeelarve</t>
  </si>
  <si>
    <t>2022 eeldatav täitmine OV-ga</t>
  </si>
  <si>
    <t>2023 eelarve I lugemine</t>
  </si>
  <si>
    <t xml:space="preserve">sh mitte-sihtraha </t>
  </si>
  <si>
    <t>sh sihtraha</t>
  </si>
  <si>
    <t>lisaks omavahelised tehingud</t>
  </si>
  <si>
    <t>2023 II lug mitte-sihtraha muudatused</t>
  </si>
  <si>
    <t>2023 II lug sihtraha muudatused</t>
  </si>
  <si>
    <t>2023 II lug omavaheliste tehingute muudatused</t>
  </si>
  <si>
    <t>2023 II lug muudatused kokku</t>
  </si>
  <si>
    <t>2023 II lug mittesihtraha kokku</t>
  </si>
  <si>
    <t>2023 II lug sihtraha kokku</t>
  </si>
  <si>
    <t>lisaks 2023 II lug oma-vahelised kokku</t>
  </si>
  <si>
    <t>2023 vs 2022</t>
  </si>
  <si>
    <t>Maksutulud</t>
  </si>
  <si>
    <t>Tulud kaupade ja teenuste müügist</t>
  </si>
  <si>
    <t>3500, 352</t>
  </si>
  <si>
    <t>Saadavad toetused tegevuskuludeks</t>
  </si>
  <si>
    <t>3825, 388</t>
  </si>
  <si>
    <t xml:space="preserve">Muud tegevustulud </t>
  </si>
  <si>
    <t>sh  antavad toetused</t>
  </si>
  <si>
    <t>sh  muud tegevuskulud</t>
  </si>
  <si>
    <t>01-02</t>
  </si>
  <si>
    <t>Valitsemine</t>
  </si>
  <si>
    <t>40,41,4500,452</t>
  </si>
  <si>
    <t>Antavad toetused tegevuskuludeks</t>
  </si>
  <si>
    <t>50,55,60</t>
  </si>
  <si>
    <t>Muud tegevuskulud</t>
  </si>
  <si>
    <t>03-06</t>
  </si>
  <si>
    <t>Majandusvaldkond</t>
  </si>
  <si>
    <t>07-10</t>
  </si>
  <si>
    <t>Kultuuri-, haridus- ja sotsiaalvaldkond</t>
  </si>
  <si>
    <t>PÕHITEGEVUSE TULEM</t>
  </si>
  <si>
    <t> INVESTEERIMISTEGEVUS KOKKU</t>
  </si>
  <si>
    <t>Põhivara müük</t>
  </si>
  <si>
    <t xml:space="preserve">Põhivara soetus </t>
  </si>
  <si>
    <t>Põhivara soetuseks saadav sihtfinantseerimine</t>
  </si>
  <si>
    <t>Põhivara soetuseks antav sihtfinantseerimine</t>
  </si>
  <si>
    <t>Osaluste soetamine</t>
  </si>
  <si>
    <t>Osaluste müük</t>
  </si>
  <si>
    <t>Finantskulud</t>
  </si>
  <si>
    <t>EELARVE TULEM</t>
  </si>
  <si>
    <t>FINANTSEERIMISTEGEVUS</t>
  </si>
  <si>
    <t>Kohustuste võtmine</t>
  </si>
  <si>
    <t>Kohustuste tasumine</t>
  </si>
  <si>
    <t>Likviidsete varade muutus</t>
  </si>
  <si>
    <t>Nõuete ja kohustuste saldo muutus</t>
  </si>
  <si>
    <t xml:space="preserve">Eelarve tulude maht kokku </t>
  </si>
  <si>
    <t>Eelarve kulude maht kokku</t>
  </si>
  <si>
    <t>Mittesihtraha muudatused</t>
  </si>
  <si>
    <t>Sihtraha muudatused</t>
  </si>
  <si>
    <t>2023 muudetud eelarve kokku</t>
  </si>
  <si>
    <t>2023 I lisaeelarve muudatused kokku</t>
  </si>
  <si>
    <t>2023 algne eelarve</t>
  </si>
  <si>
    <t>Kokku</t>
  </si>
  <si>
    <t>30 - maksutulud</t>
  </si>
  <si>
    <t>30 - maksutulud Kokku</t>
  </si>
  <si>
    <t>15 - põhivara soetamine</t>
  </si>
  <si>
    <t>32 - tulud kaupade ja teenuste müügist</t>
  </si>
  <si>
    <t>35 - saadud toetused</t>
  </si>
  <si>
    <t>38 - muud tulud</t>
  </si>
  <si>
    <t>41 - toetused füüs. isikutele</t>
  </si>
  <si>
    <t>45 - toetused jur. isikutele</t>
  </si>
  <si>
    <t>50 - tööjõukulud</t>
  </si>
  <si>
    <t>55 - majandamiskulud</t>
  </si>
  <si>
    <t>60 - muud tegevuskulud</t>
  </si>
  <si>
    <t>65 - finantstulud ja -kulud</t>
  </si>
  <si>
    <t>32 - tulud kaupade ja teenuste müügist Kokku</t>
  </si>
  <si>
    <t>38 - muud tulud Kokku</t>
  </si>
  <si>
    <t>35 - saadud toetused Kokku</t>
  </si>
  <si>
    <t>55 - majandamiskulud Kokku</t>
  </si>
  <si>
    <t>50 - tööjõukulud Kokku</t>
  </si>
  <si>
    <t>41 - toetused füüs. isikutele Kokku</t>
  </si>
  <si>
    <t>45 - toetused jur. isikutele Kokku</t>
  </si>
  <si>
    <t>60 - muud tegevuskulud Kokku</t>
  </si>
  <si>
    <t>65 - finantstulud ja -kulud Kokku</t>
  </si>
  <si>
    <t>15 - põhivara soetamine Kokku</t>
  </si>
  <si>
    <t>Viljandi linna 2023. aasta I lisaeelarve muudatused</t>
  </si>
  <si>
    <t>01 Üldised valitsussektori teenused</t>
  </si>
  <si>
    <t>KU14M Sõidukite intressikulud - hallatavates asutustes</t>
  </si>
  <si>
    <t>KU14M Sõidukite intressikulud - linnavalitsuses</t>
  </si>
  <si>
    <t>KU14S Intressikulud laenudelt</t>
  </si>
  <si>
    <t>04 Majandus</t>
  </si>
  <si>
    <t>KU165 Reinu tee kergliiklustee</t>
  </si>
  <si>
    <t>KU174 Tänavate rekonstrueerimine</t>
  </si>
  <si>
    <t>KU17J Valuoja pst - C.R.Jakobsoni ringristmiku projekteerimine</t>
  </si>
  <si>
    <t>KU17K Riia mnt kergliiklustee projekteerimine (Järveotsa-Ringtee)</t>
  </si>
  <si>
    <t>KU19T Kõnniteede rekonstrueerimine</t>
  </si>
  <si>
    <t>KU206 Lossivaremete ja teiste mälestiste konserveerimine</t>
  </si>
  <si>
    <t>KU225 Planeeringute koostamine</t>
  </si>
  <si>
    <t>KU233 Investeeringute reserv</t>
  </si>
  <si>
    <t>KU23K Järveotsa arendusala tänavad ja tehnovõrgud</t>
  </si>
  <si>
    <t>KU23V Viljandimaa Vabadussõjas langenute mälestussammas</t>
  </si>
  <si>
    <t>KU790 Kaasava eelarve menetluse tulemusel rajatav objekt</t>
  </si>
  <si>
    <t>KU902 Roo tänava parklat ümbritseva taristu projekteerimine</t>
  </si>
  <si>
    <t>05 Keskkonnakaitse</t>
  </si>
  <si>
    <t>FT045 Aktsiate ost</t>
  </si>
  <si>
    <t>KU09T Linnahooldusele hooldustehnika ostmine</t>
  </si>
  <si>
    <t>KU26A Harrastuskalapüüki toetava taristu uuendamine Viljandi järvel</t>
  </si>
  <si>
    <t>06 Elamu- ja kommunaalmajandus</t>
  </si>
  <si>
    <t>KU292 Korteriühistute toetamine - Õue ja haljasalad korda</t>
  </si>
  <si>
    <t>KU307 Tänavavalgustuse rekonstrueerimine</t>
  </si>
  <si>
    <t>08 Vaba aeg, kultuur, religioon</t>
  </si>
  <si>
    <t>KU243 Projekteerimine arhitektuuriametis</t>
  </si>
  <si>
    <t>KU24R Ranna pst 1 olmehoone rekonstrueerimine CO2</t>
  </si>
  <si>
    <t>KU33A Männimäe skatepark</t>
  </si>
  <si>
    <t>KU33J Järveäärne tervisesporditaristu</t>
  </si>
  <si>
    <t>KU447 Linnaraamatukogu remont</t>
  </si>
  <si>
    <t>09 Haridus</t>
  </si>
  <si>
    <t>KU541 Kaare Kooli remont</t>
  </si>
  <si>
    <t>KU784 Viljandi Lasteaed Karlsson hoone projekteerimine ja ehitus</t>
  </si>
  <si>
    <t>KU78E Viljandi Kesklinna Lasteaed õppehoonete sisetööd</t>
  </si>
  <si>
    <t>KU78F Viljandi Lasteaed Männimäe õppehoone sisetööd</t>
  </si>
  <si>
    <t>KU78H Huvikooli hoone katuse ja avatäidete renoveerimine</t>
  </si>
  <si>
    <t>KU78R Huvikooli hoone remont</t>
  </si>
  <si>
    <t>KU808 Huvikooli Jakobsoni 47a õuesõppeklassi rajamine</t>
  </si>
  <si>
    <t>10 Sotsiaalne kaitse</t>
  </si>
  <si>
    <t>KU09R Hoolekandekeskuse lifti rekonstrueerimine</t>
  </si>
  <si>
    <t xml:space="preserve">Viljandi Lasteaed Karlsson hoone projekteerimine ja ehitus - Kahe lisarühma tegemine </t>
  </si>
  <si>
    <t xml:space="preserve">Viljandi Lasteaed Karlsson hoone projekteerimine ja ehitus - Kahe lisarühma tekitamine </t>
  </si>
  <si>
    <t>Järveotsa arendusala tänavad ja tehnovõrgud - Toetus Viljandi Veevärgile Tuule tänav</t>
  </si>
  <si>
    <t>Järveotsa arendusala tänavad ja tehnovõrgud - Viljandi Veevärgile sihtfinantseeringu andmine</t>
  </si>
  <si>
    <t>Reservfondi eraldised kuni 09.06.2023</t>
  </si>
  <si>
    <r>
      <t> </t>
    </r>
    <r>
      <rPr>
        <b/>
        <sz val="9"/>
        <color rgb="FF000000"/>
        <rFont val="Calibri"/>
        <family val="2"/>
        <charset val="186"/>
        <scheme val="minor"/>
      </rPr>
      <t>PÕHITEGEVUSE TULUD KOKKU</t>
    </r>
  </si>
  <si>
    <r>
      <t> </t>
    </r>
    <r>
      <rPr>
        <b/>
        <sz val="9"/>
        <color rgb="FF000000"/>
        <rFont val="Calibri"/>
        <family val="2"/>
        <charset val="186"/>
        <scheme val="minor"/>
      </rPr>
      <t>PÕHITEGEVUSE KULUD KOKKU</t>
    </r>
  </si>
  <si>
    <t>Tegevuse valdkond, investeeringuobjekt - koos lisaeelarve muudatustega</t>
  </si>
  <si>
    <t>I lisaEA kokku</t>
  </si>
  <si>
    <t>2023 muudetud eelarve</t>
  </si>
  <si>
    <t>sh 2023 mittesihtraha eelarve</t>
  </si>
  <si>
    <t>sh 2023 sihtraha eelarve</t>
  </si>
  <si>
    <t>Investeerimistegevuse kulud kokku</t>
  </si>
  <si>
    <r>
      <t>Linnavolikogu poolt kinnitatavas struktuuris eelarvetabel</t>
    </r>
    <r>
      <rPr>
        <sz val="9"/>
        <color rgb="FF000000"/>
        <rFont val="Calibri"/>
        <family val="2"/>
        <charset val="186"/>
        <scheme val="minor"/>
      </rPr>
      <t>, eurodes:</t>
    </r>
  </si>
  <si>
    <t>I lisaEA mittesihtraha muudatused</t>
  </si>
  <si>
    <t>I lisaEA sihtraha muudatused</t>
  </si>
  <si>
    <t>Viljandi linna 2023. aasta I lisaeelarve investeerimistegevuse muudatused</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</si>
</sst>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86"/>
      <scheme val="minor"/>
    </font>
    <font>
      <sz val="11"/>
      <name val="Arial"/>
      <family val="1"/>
    </font>
    <font>
      <sz val="11"/>
      <name val="Arial"/>
      <family val="1"/>
      <charset val="1"/>
    </font>
    <font>
      <sz val="10"/>
      <color rgb="FF000000"/>
      <name val="Calibri"/>
      <family val="2"/>
      <charset val="186"/>
      <scheme val="minor"/>
    </font>
    <font>
      <sz val="11"/>
      <name val="Calibri"/>
      <family val="2"/>
      <charset val="186"/>
      <scheme val="minor"/>
    </font>
    <font>
      <sz val="11"/>
      <color rgb="FF0000FF"/>
      <name val="Calibri"/>
      <family val="2"/>
      <charset val="186"/>
      <scheme val="minor"/>
    </font>
    <font>
      <i/>
      <sz val="11"/>
      <color theme="1"/>
      <name val="Calibri"/>
      <family val="2"/>
      <charset val="186"/>
      <scheme val="minor"/>
    </font>
    <font>
      <i/>
      <sz val="11"/>
      <color theme="5" tint="-0.249977111117893"/>
      <name val="Calibri"/>
      <family val="2"/>
      <charset val="186"/>
      <scheme val="minor"/>
    </font>
    <font>
      <sz val="11"/>
      <color theme="5" tint="-0.249977111117893"/>
      <name val="Calibri"/>
      <family val="2"/>
      <charset val="186"/>
      <scheme val="minor"/>
    </font>
    <font>
      <sz val="9"/>
      <color rgb="FF000000"/>
      <name val="Calibri"/>
      <family val="2"/>
      <charset val="186"/>
      <scheme val="minor"/>
    </font>
    <font>
      <b/>
      <sz val="9"/>
      <color rgb="FF000000"/>
      <name val="Calibri"/>
      <family val="2"/>
      <charset val="186"/>
      <scheme val="minor"/>
    </font>
    <font>
      <b/>
      <sz val="9"/>
      <color rgb="FF0000FF"/>
      <name val="Calibri"/>
      <family val="2"/>
      <charset val="186"/>
      <scheme val="minor"/>
    </font>
    <font>
      <b/>
      <sz val="9"/>
      <color theme="9" tint="-0.249977111117893"/>
      <name val="Calibri"/>
      <family val="2"/>
      <charset val="186"/>
      <scheme val="minor"/>
    </font>
    <font>
      <b/>
      <sz val="9"/>
      <color theme="5" tint="-0.249977111117893"/>
      <name val="Calibri"/>
      <family val="2"/>
      <charset val="186"/>
      <scheme val="minor"/>
    </font>
    <font>
      <b/>
      <sz val="9"/>
      <name val="Calibri"/>
      <family val="2"/>
      <charset val="186"/>
      <scheme val="minor"/>
    </font>
    <font>
      <b/>
      <sz val="9"/>
      <color theme="1"/>
      <name val="Calibri"/>
      <family val="2"/>
      <charset val="186"/>
      <scheme val="minor"/>
    </font>
    <font>
      <sz val="9"/>
      <color rgb="FF0000FF"/>
      <name val="Calibri"/>
      <family val="2"/>
      <charset val="186"/>
      <scheme val="minor"/>
    </font>
    <font>
      <sz val="9"/>
      <color theme="9" tint="-0.249977111117893"/>
      <name val="Calibri"/>
      <family val="2"/>
      <charset val="186"/>
      <scheme val="minor"/>
    </font>
    <font>
      <sz val="9"/>
      <color theme="5" tint="-0.249977111117893"/>
      <name val="Calibri"/>
      <family val="2"/>
      <charset val="186"/>
      <scheme val="minor"/>
    </font>
    <font>
      <sz val="9"/>
      <name val="Calibri"/>
      <family val="2"/>
      <charset val="186"/>
      <scheme val="minor"/>
    </font>
    <font>
      <sz val="9"/>
      <color theme="1"/>
      <name val="Calibri"/>
      <family val="2"/>
      <charset val="186"/>
      <scheme val="minor"/>
    </font>
    <font>
      <b/>
      <i/>
      <sz val="9"/>
      <name val="Calibri"/>
      <family val="2"/>
      <charset val="186"/>
      <scheme val="minor"/>
    </font>
    <font>
      <i/>
      <sz val="9"/>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right/>
      <top style="thin">
        <color theme="3" tint="0.79998168889431442"/>
      </top>
      <bottom/>
      <diagonal/>
    </border>
    <border>
      <left/>
      <right style="thin">
        <color theme="2" tint="-0.249977111117893"/>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1" fillId="0" borderId="0"/>
    <xf numFmtId="0" fontId="2" fillId="0" borderId="0"/>
  </cellStyleXfs>
  <cellXfs count="108">
    <xf numFmtId="0" fontId="0" fillId="0" borderId="0" xfId="0"/>
    <xf numFmtId="0" fontId="4" fillId="0" borderId="0" xfId="1" applyFont="1"/>
    <xf numFmtId="0" fontId="5" fillId="0" borderId="0" xfId="1" applyFont="1"/>
    <xf numFmtId="0" fontId="6" fillId="0" borderId="0" xfId="1" applyFont="1"/>
    <xf numFmtId="0" fontId="7" fillId="0" borderId="0" xfId="1" applyFont="1"/>
    <xf numFmtId="0" fontId="8" fillId="0" borderId="0" xfId="1" applyFont="1"/>
    <xf numFmtId="3" fontId="4" fillId="0" borderId="0" xfId="1" applyNumberFormat="1" applyFont="1"/>
    <xf numFmtId="0" fontId="4" fillId="0" borderId="2" xfId="1" applyFont="1" applyBorder="1"/>
    <xf numFmtId="0" fontId="4" fillId="0" borderId="3" xfId="1" applyFont="1" applyBorder="1"/>
    <xf numFmtId="0" fontId="5" fillId="0" borderId="3" xfId="1" applyFont="1" applyBorder="1"/>
    <xf numFmtId="0" fontId="6" fillId="0" borderId="3" xfId="1" applyFont="1" applyBorder="1"/>
    <xf numFmtId="0" fontId="7" fillId="0" borderId="3" xfId="1" applyFont="1" applyBorder="1"/>
    <xf numFmtId="0" fontId="8" fillId="0" borderId="3" xfId="1" applyFont="1" applyBorder="1"/>
    <xf numFmtId="3" fontId="4" fillId="0" borderId="3" xfId="1" applyNumberFormat="1" applyFont="1" applyBorder="1"/>
    <xf numFmtId="0" fontId="4" fillId="0" borderId="4" xfId="1" applyFont="1" applyBorder="1"/>
    <xf numFmtId="0" fontId="4" fillId="0" borderId="5" xfId="1" applyFont="1" applyBorder="1"/>
    <xf numFmtId="0" fontId="4" fillId="0" borderId="6" xfId="1" applyFont="1" applyBorder="1"/>
    <xf numFmtId="0" fontId="9" fillId="2" borderId="7" xfId="1" applyFont="1" applyFill="1" applyBorder="1" applyAlignment="1">
      <alignment vertical="center"/>
    </xf>
    <xf numFmtId="0" fontId="10" fillId="2" borderId="7" xfId="1" applyFont="1" applyFill="1" applyBorder="1" applyAlignment="1">
      <alignment vertical="center"/>
    </xf>
    <xf numFmtId="0" fontId="10" fillId="2" borderId="7" xfId="1" applyFont="1" applyFill="1" applyBorder="1" applyAlignment="1">
      <alignment horizontal="center" vertical="center"/>
    </xf>
    <xf numFmtId="0" fontId="10" fillId="2" borderId="7"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5" fillId="2" borderId="7" xfId="1" applyFont="1" applyFill="1" applyBorder="1" applyAlignment="1">
      <alignment horizontal="center" vertical="center" wrapText="1"/>
    </xf>
    <xf numFmtId="3" fontId="10" fillId="2" borderId="7" xfId="1" applyNumberFormat="1" applyFont="1" applyFill="1" applyBorder="1" applyAlignment="1">
      <alignment horizontal="right" vertical="center"/>
    </xf>
    <xf numFmtId="3" fontId="11" fillId="2" borderId="7" xfId="1" applyNumberFormat="1" applyFont="1" applyFill="1" applyBorder="1" applyAlignment="1">
      <alignment horizontal="right" vertical="center"/>
    </xf>
    <xf numFmtId="3" fontId="12" fillId="2" borderId="7" xfId="1" applyNumberFormat="1" applyFont="1" applyFill="1" applyBorder="1" applyAlignment="1">
      <alignment horizontal="right" vertical="center"/>
    </xf>
    <xf numFmtId="3" fontId="13" fillId="2" borderId="7" xfId="1" applyNumberFormat="1" applyFont="1" applyFill="1" applyBorder="1" applyAlignment="1">
      <alignment horizontal="right" vertical="center"/>
    </xf>
    <xf numFmtId="3" fontId="14" fillId="2" borderId="7" xfId="1" applyNumberFormat="1" applyFont="1" applyFill="1" applyBorder="1" applyAlignment="1">
      <alignment horizontal="right" vertical="center"/>
    </xf>
    <xf numFmtId="9" fontId="10" fillId="2" borderId="7" xfId="2" applyFont="1" applyFill="1" applyBorder="1" applyAlignment="1">
      <alignment horizontal="right" vertical="center"/>
    </xf>
    <xf numFmtId="0" fontId="9" fillId="0" borderId="7" xfId="1" applyFont="1" applyBorder="1" applyAlignment="1">
      <alignment horizontal="right" vertical="center"/>
    </xf>
    <xf numFmtId="0" fontId="9" fillId="0" borderId="7" xfId="1" applyFont="1" applyBorder="1" applyAlignment="1">
      <alignment vertical="center"/>
    </xf>
    <xf numFmtId="3" fontId="9" fillId="0" borderId="7" xfId="1" applyNumberFormat="1" applyFont="1" applyBorder="1" applyAlignment="1">
      <alignment horizontal="right" vertical="center"/>
    </xf>
    <xf numFmtId="3" fontId="16" fillId="0" borderId="7" xfId="1" applyNumberFormat="1" applyFont="1" applyBorder="1" applyAlignment="1">
      <alignment horizontal="right" vertical="center"/>
    </xf>
    <xf numFmtId="3" fontId="17" fillId="0" borderId="7" xfId="1" applyNumberFormat="1" applyFont="1" applyBorder="1" applyAlignment="1">
      <alignment horizontal="right" vertical="center"/>
    </xf>
    <xf numFmtId="3" fontId="18" fillId="0" borderId="7" xfId="1" applyNumberFormat="1" applyFont="1" applyBorder="1" applyAlignment="1">
      <alignment horizontal="right" vertical="center"/>
    </xf>
    <xf numFmtId="3" fontId="19" fillId="0" borderId="7" xfId="1" applyNumberFormat="1" applyFont="1" applyBorder="1" applyAlignment="1">
      <alignment horizontal="right" vertical="center"/>
    </xf>
    <xf numFmtId="9" fontId="9" fillId="0" borderId="7" xfId="2" applyFont="1" applyBorder="1" applyAlignment="1">
      <alignment horizontal="right" vertical="center"/>
    </xf>
    <xf numFmtId="0" fontId="16" fillId="0" borderId="7" xfId="1" applyFont="1" applyBorder="1" applyAlignment="1">
      <alignment horizontal="right" vertical="center"/>
    </xf>
    <xf numFmtId="0" fontId="17" fillId="0" borderId="7" xfId="1" applyFont="1" applyBorder="1" applyAlignment="1">
      <alignment horizontal="right" vertical="center"/>
    </xf>
    <xf numFmtId="0" fontId="18" fillId="0" borderId="7" xfId="1" applyFont="1" applyBorder="1" applyAlignment="1">
      <alignment horizontal="right" vertical="center"/>
    </xf>
    <xf numFmtId="0" fontId="19" fillId="0" borderId="7" xfId="1" applyFont="1" applyBorder="1" applyAlignment="1">
      <alignment horizontal="right" vertical="center"/>
    </xf>
    <xf numFmtId="0" fontId="10" fillId="0" borderId="7" xfId="1" applyFont="1" applyBorder="1" applyAlignment="1">
      <alignment vertical="center"/>
    </xf>
    <xf numFmtId="3" fontId="10" fillId="0" borderId="7" xfId="1" applyNumberFormat="1" applyFont="1" applyBorder="1" applyAlignment="1">
      <alignment horizontal="right" vertical="center"/>
    </xf>
    <xf numFmtId="3" fontId="11" fillId="0" borderId="7" xfId="1" applyNumberFormat="1" applyFont="1" applyBorder="1" applyAlignment="1">
      <alignment horizontal="right" vertical="center"/>
    </xf>
    <xf numFmtId="3" fontId="12" fillId="0" borderId="7" xfId="1" applyNumberFormat="1" applyFont="1" applyBorder="1" applyAlignment="1">
      <alignment horizontal="right" vertical="center"/>
    </xf>
    <xf numFmtId="3" fontId="13" fillId="0" borderId="7" xfId="1" applyNumberFormat="1" applyFont="1" applyBorder="1" applyAlignment="1">
      <alignment horizontal="right" vertical="center"/>
    </xf>
    <xf numFmtId="3" fontId="14" fillId="0" borderId="7" xfId="1" applyNumberFormat="1" applyFont="1" applyBorder="1" applyAlignment="1">
      <alignment horizontal="right" vertical="center"/>
    </xf>
    <xf numFmtId="9" fontId="10" fillId="0" borderId="7" xfId="2" applyFont="1" applyBorder="1" applyAlignment="1">
      <alignment horizontal="right" vertical="center"/>
    </xf>
    <xf numFmtId="16" fontId="10" fillId="2" borderId="7" xfId="1" quotePrefix="1" applyNumberFormat="1" applyFont="1" applyFill="1" applyBorder="1" applyAlignment="1">
      <alignment horizontal="right" vertical="center"/>
    </xf>
    <xf numFmtId="3" fontId="10" fillId="2" borderId="7" xfId="1" applyNumberFormat="1" applyFont="1" applyFill="1" applyBorder="1" applyAlignment="1">
      <alignment vertical="center"/>
    </xf>
    <xf numFmtId="3" fontId="15" fillId="2" borderId="7" xfId="1" applyNumberFormat="1" applyFont="1" applyFill="1" applyBorder="1" applyAlignment="1">
      <alignment horizontal="right" vertical="center"/>
    </xf>
    <xf numFmtId="3" fontId="9" fillId="0" borderId="7" xfId="1" applyNumberFormat="1" applyFont="1" applyBorder="1" applyAlignment="1">
      <alignment vertical="center"/>
    </xf>
    <xf numFmtId="3" fontId="20" fillId="0" borderId="7" xfId="1" applyNumberFormat="1" applyFont="1" applyBorder="1" applyAlignment="1">
      <alignment vertical="center"/>
    </xf>
    <xf numFmtId="0" fontId="3" fillId="0" borderId="7" xfId="4" applyFont="1" applyBorder="1" applyAlignment="1">
      <alignment vertical="center"/>
    </xf>
    <xf numFmtId="0" fontId="10" fillId="2" borderId="7" xfId="1" applyFont="1" applyFill="1" applyBorder="1" applyAlignment="1">
      <alignment horizontal="right" vertical="center"/>
    </xf>
    <xf numFmtId="0" fontId="10" fillId="2" borderId="7" xfId="1" applyFont="1" applyFill="1" applyBorder="1" applyAlignment="1">
      <alignment vertical="center" wrapText="1"/>
    </xf>
    <xf numFmtId="3" fontId="10" fillId="2" borderId="7" xfId="1" applyNumberFormat="1" applyFont="1" applyFill="1" applyBorder="1" applyAlignment="1">
      <alignment vertical="center" wrapText="1"/>
    </xf>
    <xf numFmtId="0" fontId="9" fillId="2" borderId="7" xfId="1" applyFont="1" applyFill="1" applyBorder="1" applyAlignment="1">
      <alignment horizontal="right" vertical="center"/>
    </xf>
    <xf numFmtId="0" fontId="16" fillId="0" borderId="7" xfId="1" applyFont="1" applyBorder="1" applyAlignment="1">
      <alignment vertical="center"/>
    </xf>
    <xf numFmtId="0" fontId="17" fillId="0" borderId="7" xfId="1" applyFont="1" applyBorder="1" applyAlignment="1">
      <alignment vertical="center"/>
    </xf>
    <xf numFmtId="0" fontId="18" fillId="0" borderId="7" xfId="1" applyFont="1" applyBorder="1" applyAlignment="1">
      <alignment vertical="center"/>
    </xf>
    <xf numFmtId="0" fontId="19" fillId="0" borderId="7" xfId="1" applyFont="1" applyBorder="1" applyAlignment="1">
      <alignment vertical="center"/>
    </xf>
    <xf numFmtId="9" fontId="9" fillId="0" borderId="7" xfId="2" applyFont="1" applyBorder="1" applyAlignment="1">
      <alignment vertical="center"/>
    </xf>
    <xf numFmtId="3" fontId="14" fillId="2" borderId="1" xfId="3" applyNumberFormat="1" applyFont="1" applyFill="1" applyBorder="1" applyAlignment="1">
      <alignment horizontal="center" vertical="center" wrapText="1"/>
    </xf>
    <xf numFmtId="3" fontId="21" fillId="2" borderId="1" xfId="3" applyNumberFormat="1" applyFont="1" applyFill="1" applyBorder="1" applyAlignment="1">
      <alignment horizontal="center" vertical="center" wrapText="1"/>
    </xf>
    <xf numFmtId="0" fontId="19" fillId="0" borderId="0" xfId="1" applyFont="1" applyAlignment="1">
      <alignment vertical="center"/>
    </xf>
    <xf numFmtId="3" fontId="14" fillId="2" borderId="1" xfId="3" applyNumberFormat="1" applyFont="1" applyFill="1" applyBorder="1" applyAlignment="1">
      <alignment vertical="center"/>
    </xf>
    <xf numFmtId="3" fontId="11" fillId="2" borderId="7" xfId="1" applyNumberFormat="1" applyFont="1" applyFill="1" applyBorder="1" applyAlignment="1">
      <alignment horizontal="right" vertical="center" wrapText="1"/>
    </xf>
    <xf numFmtId="3" fontId="21" fillId="2" borderId="1" xfId="3" applyNumberFormat="1" applyFont="1" applyFill="1" applyBorder="1" applyAlignment="1">
      <alignment vertical="center"/>
    </xf>
    <xf numFmtId="0" fontId="19" fillId="0" borderId="1" xfId="3" applyFont="1" applyBorder="1" applyAlignment="1">
      <alignment vertical="center"/>
    </xf>
    <xf numFmtId="3" fontId="14" fillId="0" borderId="1" xfId="3" applyNumberFormat="1" applyFont="1" applyBorder="1" applyAlignment="1">
      <alignment vertical="center"/>
    </xf>
    <xf numFmtId="3" fontId="16" fillId="0" borderId="7" xfId="1" applyNumberFormat="1" applyFont="1" applyFill="1" applyBorder="1" applyAlignment="1">
      <alignment horizontal="right" vertical="center" wrapText="1"/>
    </xf>
    <xf numFmtId="3" fontId="19" fillId="0" borderId="1" xfId="3" applyNumberFormat="1" applyFont="1" applyBorder="1" applyAlignment="1">
      <alignment vertical="center"/>
    </xf>
    <xf numFmtId="3" fontId="22" fillId="0" borderId="1" xfId="3" applyNumberFormat="1" applyFont="1" applyBorder="1" applyAlignment="1">
      <alignment vertical="center"/>
    </xf>
    <xf numFmtId="0" fontId="14" fillId="2" borderId="1" xfId="3" applyFont="1" applyFill="1" applyBorder="1" applyAlignment="1">
      <alignment vertical="center"/>
    </xf>
    <xf numFmtId="3" fontId="14" fillId="0" borderId="0" xfId="1" applyNumberFormat="1" applyFont="1" applyAlignment="1">
      <alignment vertical="center"/>
    </xf>
    <xf numFmtId="3" fontId="19" fillId="0" borderId="0" xfId="1" applyNumberFormat="1" applyFont="1" applyAlignment="1">
      <alignment vertical="center"/>
    </xf>
    <xf numFmtId="3" fontId="22" fillId="0" borderId="0" xfId="1" applyNumberFormat="1" applyFont="1" applyAlignment="1">
      <alignment vertical="center"/>
    </xf>
    <xf numFmtId="0" fontId="10" fillId="0" borderId="0" xfId="1" applyFont="1" applyAlignment="1">
      <alignment horizontal="left" vertical="center"/>
    </xf>
    <xf numFmtId="0" fontId="20" fillId="0" borderId="0" xfId="0" applyFont="1" applyAlignment="1">
      <alignment horizontal="right" vertical="center" wrapText="1"/>
    </xf>
    <xf numFmtId="0" fontId="20" fillId="0" borderId="0" xfId="0" applyFont="1" applyAlignment="1">
      <alignment vertical="center" wrapText="1"/>
    </xf>
    <xf numFmtId="3" fontId="20" fillId="0" borderId="0" xfId="0" applyNumberFormat="1" applyFont="1" applyAlignment="1">
      <alignment vertical="center" wrapText="1"/>
    </xf>
    <xf numFmtId="0" fontId="20" fillId="0" borderId="1" xfId="0" pivotButton="1" applyFont="1" applyBorder="1" applyAlignment="1">
      <alignment vertical="center" wrapText="1"/>
    </xf>
    <xf numFmtId="0" fontId="20" fillId="0" borderId="1" xfId="0" applyFont="1" applyBorder="1" applyAlignment="1">
      <alignment vertical="center" wrapText="1"/>
    </xf>
    <xf numFmtId="0" fontId="20" fillId="0" borderId="0" xfId="0" applyFont="1" applyAlignment="1">
      <alignment wrapText="1"/>
    </xf>
    <xf numFmtId="3" fontId="20" fillId="0" borderId="1" xfId="0" applyNumberFormat="1" applyFont="1" applyBorder="1" applyAlignment="1">
      <alignment vertical="center" wrapText="1"/>
    </xf>
    <xf numFmtId="0" fontId="20" fillId="0" borderId="1" xfId="0" applyFont="1" applyBorder="1" applyAlignment="1">
      <alignment vertical="center"/>
    </xf>
    <xf numFmtId="3" fontId="20" fillId="0" borderId="1" xfId="0" applyNumberFormat="1"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3" fontId="20" fillId="0" borderId="0" xfId="0" applyNumberFormat="1" applyFont="1" applyAlignment="1">
      <alignment vertical="center"/>
    </xf>
    <xf numFmtId="3" fontId="15" fillId="0" borderId="0" xfId="0" applyNumberFormat="1" applyFont="1" applyAlignment="1">
      <alignment vertical="center"/>
    </xf>
    <xf numFmtId="0" fontId="20" fillId="0" borderId="1" xfId="0" pivotButton="1" applyFont="1" applyBorder="1" applyAlignment="1">
      <alignment vertical="center"/>
    </xf>
    <xf numFmtId="0" fontId="20" fillId="0" borderId="1" xfId="0" pivotButton="1" applyFont="1" applyBorder="1" applyAlignment="1">
      <alignment horizontal="left" vertical="center"/>
    </xf>
    <xf numFmtId="3" fontId="20" fillId="0" borderId="1" xfId="0" applyNumberFormat="1" applyFont="1" applyBorder="1" applyAlignment="1">
      <alignment horizontal="center" vertical="center"/>
    </xf>
    <xf numFmtId="0" fontId="20" fillId="0" borderId="1" xfId="0" applyFont="1" applyBorder="1" applyAlignment="1">
      <alignment horizontal="left" vertical="center"/>
    </xf>
    <xf numFmtId="3" fontId="20" fillId="0" borderId="1" xfId="0" applyNumberFormat="1" applyFont="1" applyBorder="1" applyAlignment="1">
      <alignment vertical="center"/>
    </xf>
    <xf numFmtId="3" fontId="15" fillId="0" borderId="1" xfId="0" applyNumberFormat="1" applyFont="1" applyBorder="1" applyAlignment="1">
      <alignment vertical="center"/>
    </xf>
    <xf numFmtId="0" fontId="20" fillId="0" borderId="0" xfId="0" applyFont="1"/>
    <xf numFmtId="0" fontId="9" fillId="2" borderId="7" xfId="1" applyFont="1" applyFill="1" applyBorder="1" applyAlignment="1">
      <alignment vertical="center"/>
    </xf>
    <xf numFmtId="0" fontId="10" fillId="2" borderId="7" xfId="1" applyFont="1" applyFill="1" applyBorder="1" applyAlignment="1">
      <alignment vertical="center"/>
    </xf>
    <xf numFmtId="0" fontId="14" fillId="2" borderId="9" xfId="3" applyFont="1" applyFill="1" applyBorder="1" applyAlignment="1">
      <alignment horizontal="left" vertical="center"/>
    </xf>
    <xf numFmtId="0" fontId="14" fillId="2" borderId="8" xfId="3" applyFont="1" applyFill="1" applyBorder="1" applyAlignment="1">
      <alignment horizontal="left" vertical="center"/>
    </xf>
    <xf numFmtId="0" fontId="14" fillId="2" borderId="1" xfId="0" applyFont="1" applyFill="1" applyBorder="1" applyAlignment="1">
      <alignment horizontal="left" vertical="center" wrapText="1"/>
    </xf>
    <xf numFmtId="0" fontId="20" fillId="0" borderId="0" xfId="0" applyFont="1" applyAlignment="1">
      <alignment horizontal="left" vertical="center" wrapText="1"/>
    </xf>
  </cellXfs>
  <cellStyles count="5">
    <cellStyle name="Normaallaad" xfId="0" builtinId="0"/>
    <cellStyle name="Normaallaad 2" xfId="1"/>
    <cellStyle name="Normal" xfId="3"/>
    <cellStyle name="Normal 2 2" xfId="4"/>
    <cellStyle name="Protsent 2" xfId="2"/>
  </cellStyles>
  <dxfs count="1639">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b val="0"/>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numFmt numFmtId="3" formatCode="#,##0"/>
    </dxf>
    <dxf>
      <numFmt numFmtId="3" formatCode="#,##0"/>
    </dxf>
    <dxf>
      <numFmt numFmtId="3" formatCode="#,##0"/>
    </dxf>
    <dxf>
      <alignment horizontal="center" readingOrder="0"/>
    </dxf>
    <dxf>
      <alignment horizontal="center"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386975</xdr:colOff>
      <xdr:row>2</xdr:row>
      <xdr:rowOff>4856</xdr:rowOff>
    </xdr:from>
    <xdr:to>
      <xdr:col>10</xdr:col>
      <xdr:colOff>425450</xdr:colOff>
      <xdr:row>16</xdr:row>
      <xdr:rowOff>19050</xdr:rowOff>
    </xdr:to>
    <mc:AlternateContent xmlns:mc="http://schemas.openxmlformats.org/markup-compatibility/2006" xmlns:a14="http://schemas.microsoft.com/office/drawing/2010/main">
      <mc:Choice Requires="a14">
        <xdr:graphicFrame macro="">
          <xdr:nvGraphicFramePr>
            <xdr:cNvPr id="2" name="Osakonna nimetus 1"/>
            <xdr:cNvGraphicFramePr/>
          </xdr:nvGraphicFramePr>
          <xdr:xfrm>
            <a:off x="0" y="0"/>
            <a:ext cx="0" cy="0"/>
          </xdr:xfrm>
          <a:graphic>
            <a:graphicData uri="http://schemas.microsoft.com/office/drawing/2010/slicer">
              <sle:slicer xmlns:sle="http://schemas.microsoft.com/office/drawing/2010/slicer" name="Osakonna nimetus 1"/>
            </a:graphicData>
          </a:graphic>
        </xdr:graphicFrame>
      </mc:Choice>
      <mc:Fallback xmlns="">
        <xdr:sp macro="" textlink="">
          <xdr:nvSpPr>
            <xdr:cNvPr id="0" name=""/>
            <xdr:cNvSpPr>
              <a:spLocks noTextEdit="1"/>
            </xdr:cNvSpPr>
          </xdr:nvSpPr>
          <xdr:spPr>
            <a:xfrm>
              <a:off x="16560799" y="378385"/>
              <a:ext cx="2646084" cy="2370791"/>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9</xdr:col>
      <xdr:colOff>581211</xdr:colOff>
      <xdr:row>2</xdr:row>
      <xdr:rowOff>101972</xdr:rowOff>
    </xdr:from>
    <xdr:to>
      <xdr:col>14</xdr:col>
      <xdr:colOff>6351</xdr:colOff>
      <xdr:row>51</xdr:row>
      <xdr:rowOff>84418</xdr:rowOff>
    </xdr:to>
    <mc:AlternateContent xmlns:mc="http://schemas.openxmlformats.org/markup-compatibility/2006" xmlns:a14="http://schemas.microsoft.com/office/drawing/2010/main">
      <mc:Choice Requires="a14">
        <xdr:graphicFrame macro="">
          <xdr:nvGraphicFramePr>
            <xdr:cNvPr id="2" name="Osakonna nimetus"/>
            <xdr:cNvGraphicFramePr/>
          </xdr:nvGraphicFramePr>
          <xdr:xfrm>
            <a:off x="0" y="0"/>
            <a:ext cx="0" cy="0"/>
          </xdr:xfrm>
          <a:graphic>
            <a:graphicData uri="http://schemas.microsoft.com/office/drawing/2010/slicer">
              <sle:slicer xmlns:sle="http://schemas.microsoft.com/office/drawing/2010/slicer" name="Osakonna nimetus"/>
            </a:graphicData>
          </a:graphic>
        </xdr:graphicFrame>
      </mc:Choice>
      <mc:Fallback xmlns="">
        <xdr:sp macro="" textlink="">
          <xdr:nvSpPr>
            <xdr:cNvPr id="0" name=""/>
            <xdr:cNvSpPr>
              <a:spLocks noTextEdit="1"/>
            </xdr:cNvSpPr>
          </xdr:nvSpPr>
          <xdr:spPr>
            <a:xfrm>
              <a:off x="14055911" y="406772"/>
              <a:ext cx="2473140" cy="8114928"/>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dri Kütt" refreshedDate="45085.455072569443" createdVersion="5" refreshedVersion="5" minRefreshableVersion="3" recordCount="363">
  <cacheSource type="worksheet">
    <worksheetSource ref="A1:Q364" sheet="5. Algandmed"/>
  </cacheSource>
  <cacheFields count="17">
    <cacheField name="Kirje" numFmtId="0">
      <sharedItems count="213" longText="1">
        <s v="Õuesõppeklassi rajamiseks  - omaosalus investeeringute reservist"/>
        <s v="ISTE projekti tulud laekunud mahus"/>
        <s v="Raske ja sügava puuetega inimeste SF projekt lõppenud, tulusid ei laeku"/>
        <s v="2022. aastast  ukrainlaste hariduse kasutamata raha täpsustamine ja kajastamine sihtrahas "/>
        <s v="Vastavalt 13.03.2023 Viljandi Linnavalitsuse protokollilisele otsusele eraldada vahendid (Tabeli lisatud ja väljavõtte LV protokollist) Krõllipesa lasteaiale sõimerühmade avamiseks 5. juunist, "/>
        <s v="Vähendada KU554 realt 5524 ja suurendada vastavlt 70000 KU554 reale 55244kulud kolmandate isikute koolitusele"/>
        <s v="Viia realt KU554 realt 5524 ja suurendada vastavlt 70000 KU554 reale 55244"/>
        <s v="Täiendavate väikeklasside lisandumisega vajalik mööbel ja inventar, eraldada hariduse reservist "/>
        <s v="Viljandi Kaare Koolile 1000 eurot digiprojekti kaasfinantseering vastavalt taotlusele"/>
        <s v="Vastutaja täpsustamine, läheb KVHA alla"/>
        <s v="Eelarvesisene ümbertõstmine"/>
        <s v="Linna õpetajate inspiratsioonipäeva korraldamine. Haridusameti eelarvest. "/>
        <s v="Toimetulekutoetus STAR kohaselt üle toodav jääk"/>
        <s v="Elektriautode kulu arvelt toetusteks"/>
        <s v="Hooldusreformiga tööle võetava ametniku palgarahaks"/>
        <s v="Füüsilise isiku tulumaksu on laekunud prognoositust  vähem, kate Uueveski puhkeala hoonete ja konteinerite müügist 41 t eur, jäätmejaama kasutamise tasust teiste valdade poolt 10 t eur, trahvidest 5 t eur  ja  toetusfondi suuremast laekumisest teedele 10 t eur, mis vabastas linna raha"/>
        <s v="Saadud viivised Julianus Inkassolt"/>
        <s v="Kahjutasu"/>
        <s v="Valimiste majandamiskuludeks"/>
        <s v="Maramaa olümpiaadi vastuvõtukulud. Vähendada KU584 kontot 1524 eurot ja suurendada vastavalt KU584 kontot  5524"/>
        <s v="Suurendada 1260 euro võrra KU614 kontot 55147 vastavalt vähendades kontot 55246"/>
        <s v="Maramaa olümpiaadi tööjõukulud, olid kavandatud majandamiskuludes"/>
        <s v="Maramaa olümpiaadi vastuvõtukulud. Vähendada KU584 kontot 1524 eurot ja suurendada vastavalt KU584 kontot 5524"/>
        <s v="Suurendada 1260 euro võrra KU614 kontot 55147 vastavalt vähendades kontot  55246"/>
        <s v="Maramaa olümpiaadi tööjõukuludeks "/>
        <s v="Haridusüritused Haridus-Kultuuriametis, KU614 realt eraldan 500 eurot Viljandi Jakobsoni Koolile veebruaris korraldatud ülelinnalise õpetajate inspiratsioonipäeva/koolituspäeva korraldamise kulude katteks"/>
        <s v="Haridusüritused Haridus-Kultuuriametis, KU614 realt eraldan 500 eurot  Viljandi Paalalinna Koolile  oktoobris korraldatava ülelinnalise õpetajate koolituspäeva korraldamise kulude katteks"/>
        <s v="Viljandi Kaare koolile täiendavate väikeklasside lisandumisega vajalik mööbel ja inventar, eraldada Hariduse reservist Kaare Koolile kontole 55151 kokku 1643 eurot"/>
        <s v="Viljandi Kaare Koolile seoses lisanduvate õpilastega ning täiendava 2 väikeklassi loomisega, on vajalik klassiruumidesse  soetada ja paigaldada esitlustehnika. Eraldan hariduse reservi vahenditest 2x 650 eurot Kaare koolile  kontole 55141,  selgitus &quot;väikeklassi TV koos tarvikutega&quot;"/>
        <s v="Töökaitsevahenditeks ja prillide ostu toetamiseks"/>
        <s v="Rohkem toetusi kui planeeritud"/>
        <s v="Liikmemaks tõusis 2023. aastal "/>
        <s v="Õpetajate töötasu toetuste maksmiseks"/>
        <s v="Kuulutuste kulude katteks"/>
        <s v="Kuulutuste summa on suurenenud"/>
        <s v="Liikmemaksudeks ümbertõstmine"/>
        <s v="Elektriautode kulud haldusametis"/>
        <s v="Päästeameti projekti kasutamata omaosalus   projektide kaasfinantseerimiseks"/>
        <s v="Hooldusreformiga tööle võetava ametniku palgarahaks, KU651 alt"/>
        <s v="Pagulaste üürikulud toetuse arvelt"/>
        <s v="Päästeameti projekti kulude poole vähendamine vastavalt tegelikkusele"/>
        <s v="PR529 - Rahvusvahelise kaitse saanud isikute Viljandi linnas elama asumise korraldamine. Kulud teeb Päevakeskus"/>
        <s v="Matusetoetuse kasutamata jääk STAR kohaselt "/>
        <s v="Hüvitis  sõidukulude katteks"/>
        <s v="Finantsnõustamise teenuse kulude katteks"/>
        <s v="Autojuhi töötasu haldusameti eelarvesse"/>
        <s v="Toetusfondi eraldis on suurem"/>
        <s v="Toetusfondi eraldis  on suurem"/>
        <s v="Ajutised sõimerühmad lasteaeda kohta ootavatele lastele ajavahemikul 05.06.-11.08.2023. Hariduse reservist"/>
        <s v="Viljandi Lasteaed Karlsson hoone projekteerimine ja ehitus- Kahe lisarühma tekitamine "/>
        <s v="2022. aastast üle toodud ukrainlaste kasutamata kulude summa  täpsustamine ja need kajastatakse sihtrahas"/>
        <s v="Suurendada 1500 eurot võrra KU480 Kultuurireservi vahendite realt KU433 Laulu - ja tantsupeol osalemise vahendeid"/>
        <s v="Suurendada  1500 eurot  võrra KU480 Kultuurireservi vahendite realt  KU433 Laulu - ja tantsupeol osalemise vahendeid"/>
        <s v="muudele residentidele"/>
        <s v="KU487 Kultuuri- ja spordipreemia kontolt 3139 vähendada 2000 eurot ja suurendada vastavalt KU487 kontot 45008"/>
        <s v="Tartu 2024 reservi vahendid 8000 eurot kanda KU48R artiklile 5525 kontole"/>
        <s v="Tartu 2024 reservi vahendid 8000 eurot kanda KU48R artiklile 5525 kontole  "/>
        <s v="Kulud jooksvale remondile suunatud Vaksali 4 551160 reale "/>
        <s v="KU614 realt oktoobris korraldatava ülelinnalise õpetajate koolituspäeva korraldamise kulude katteks"/>
        <s v="Õpetajate töötasu töötubade korraldamise eest"/>
        <s v="Ruumide üür töötubade korraldamisel"/>
        <s v="Akvarellimaali koolitusteenus,  vara üür,  reklaamide kujundus"/>
        <s v="Seoses lisanduvate õpilastega ning 2 täiendava väikeklassi loomisega väikeklasside TV koos tarvikutega, hariduse reservist"/>
        <s v="Lilleaasade  rajamine projekt -  omaosalus KU241-lt"/>
        <s v="Mahakantud sahtelvoodite ja madratsite utiliseerimine ja transport"/>
        <s v="Eelarve ridades sisemine ümbertõstmine"/>
        <s v="Eelarve kulude ettenägematu suurenemine, kulude suurenemine seoses hindade kallinemisega"/>
        <s v="Eelarve kulude ettenägematu suurenemine, personaliotsingud"/>
        <s v="Kulud suurenenud seoses ettenägematute kuludega"/>
        <s v="Vastutaja täpsustamine"/>
        <s v="Riia 93c tuua 551160 realt"/>
        <s v="Hoiatustrahv liiklusseaduse alusel, tulumaksu laekumise vähendamise katteks"/>
        <s v="Tulurea täpsustamine"/>
        <s v="Suunata LV autopargi kütuse jaoks "/>
        <s v="Teede ja tänavate sulgemise maks - eelarve viidud kahelt realt ühele reale kokku "/>
        <s v="Viljandi Veevärgile aktsiakapitali suurendamiseks (Järveotsa sademevee kanalisatsiooni ehituse võrra)"/>
        <s v="Järveotsa arendusala tänavad ja tehnovõrgud- Viljandi Veevärgile sihtfinantseeringu andmine"/>
        <s v="Investeeringute reservi maa ja kinnisvara müügi tulude arvelt "/>
        <s v="Viljandi Lasteaed Karlsson hoone projekteerimine ja ehitus- Kahe lisarühma tegemine "/>
        <s v="Ranna 1 olmehoone lepingu kallinemine "/>
        <s v="Huvikooli väliõppeklassi rajamise omaosaluseks "/>
        <s v="Avalike joogiveepunktide  rajamine linnaruumi -  projekti omaosalus"/>
        <s v="Järveotsa arendusala tänavad ja tehnovõrgud- Toetus Viljandi Veevärgile Tuule tänav"/>
        <s v="Intressitulud on suuremad"/>
        <s v="Intressikuludeks, kuna euribor kasvab"/>
        <s v="Tasandusfond  on  suurem"/>
        <s v="ISTE projekti  laekunud tulud "/>
        <s v="Toetus pagulaste üürikulude katmiseks"/>
        <s v="Toetusfondi eraldis oli suurem, vabanes oma raha reserviks"/>
        <s v="Toetust  tuleb maksta rohkem kui esialgu eelarvestatud"/>
        <s v="Autojuhi töötasu linnasekretäri alt haldusametile"/>
        <s v="Lilleaasade rajamine linna parkidesse ja linna sissesõiduteede äärtesse omaosaluse kate"/>
        <s v="Avalike joogiveevõtu punktide rajamine linnaruumi omaosaluse katteks "/>
        <s v="Uueveski puhkekeskuse varade ja konteinerite müük, vähendatava tulumaksulaekumise katteks"/>
        <s v="Tulu jäätmejaama kasutamise eest maakonna valdadelt, vähendatava tulumaksulaekumise katteks"/>
        <s v="Teede ja tänavate sulgemise maks, eelarve toodud kahelt realt ühele kokku"/>
        <s v="Tulud hoonestusõigusega maa müügist"/>
        <s v="Tulud Jakobsoni 10 kinnistu ja Malmi tn 10, Riia mnt 38  korterite ja pärandvara müügist"/>
        <s v="Kompostrite ja konteinerite müük"/>
        <s v="Laekunud kahjutasu, vähendatava tulumaksulaekumise katteks"/>
        <s v="Laekunud trahvid, vähendatava tulumaksulaekumise katteks"/>
        <s v="Tulurea täpsustamine kuuekohaliseks"/>
        <s v="Tulurea täpsustamine  subjektile Vaksali 2 pangamaja 6 600 eur ja  TU126 3 360 eur"/>
        <s v="Ruumide üüri tegevussuuna täpsustamine"/>
        <s v="Toodud HA isikliku sõiduauto komp "/>
        <s v="Kulud korrashoiule, toetusfondi eraldis on suurem, linna raha vabaneb,  kasutatakse vähendatava tulumaksulaekumise katteks"/>
        <s v="Nõlvaniiduki soetamiseks, ridadevaheline ümbertõstmine"/>
        <s v="Nõlvaniiduki soetamiseks müüdud vara arvelt"/>
        <s v="Robotniiduki müük"/>
        <s v="Sihtraha osa suureneb, linna osa väheneb"/>
        <s v="Vabadussamba annetused laekuvad linnapea vastutusalasse, oli eelarvestatud haldusameti vastutusalas"/>
        <s v="Vabadussamba annetused laekuvad linnapea vastutusalasse, oli  eelarvestatud haldusameti vastutusalas"/>
        <s v="Soome keele õppeks"/>
        <s v="3 kooli moeshow auhinnafond toetuse arvelt"/>
        <s v="Toetus  3 kooli moeshow auhinnafondi toetuseks"/>
        <s v="Ukraina laste lõiminguks  eraldatud toetuse arvelt"/>
        <s v="Täiendav toetus ukraina laste hariduseks 03.05.2023 KK"/>
        <s v="Täiendav toetus ukraina laste hariduseks  03.05.2023 KK"/>
        <s v="Eesti keele õppeks teise keelena HTM-lt"/>
        <s v="Eesti keele õppeks teise keelena  HTM-lt"/>
        <s v="KIK õuesõppe klassi rajamiseks Jakobsoni 47a kinnistule"/>
        <s v="NGTS projekt (pr548)"/>
        <s v="Toetusfondi eraldis suurem"/>
        <s v="Kultuurkapitalilt projektideks"/>
        <s v="Kultuuriministeeriumilt projektideks"/>
        <s v="Riigieelarveline toetus instrumentide soetamiseks"/>
        <s v="Täiendav toetus ukraina laste hariduseks ja lastehoiuks 03.05.2023 KK"/>
        <s v="Eesti keele kui teise keele õppe toetus HTM-lt"/>
        <s v="Ukraina laste toitlustamiseks haridus- ja kultuuriametilt  KU55U-lt"/>
        <s v="Sotsiaalministeeriumilt piiparite soetamiseks"/>
        <s v="Sotsiaalministeeriumilt  energiahindade kompenseerimiseks"/>
        <s v="Toetus hingehoidja teenuse kasutamiseks"/>
        <s v="Hooldusreformi rahade ümbertõstmine õigele reale"/>
        <s v="Hooldusreformi rahade ümbertõstmine õigele reale ehk KU651-le."/>
        <s v="Hooldamine, taastusravi (hooldusreformi kulud arvetega tasumine)"/>
        <s v="Toetusfondi eraldis väiksem"/>
        <s v="Toetusfondi eraldis väiksem "/>
        <s v="KULKAlt projektideks"/>
        <s v="kultuuri- ja vaba aja sisustamise kulud"/>
        <s v="Sotsiaalministeeriumilt energiakulude katteks"/>
        <s v="Kulud nimeliste pinkide valmistamiseks"/>
        <s v="Tulud nimeliste pinkide valmistamiseks"/>
        <s v="Riigieelarveline toetus Kultuuriministeeriumilt"/>
        <s v="Toetusfondi eraldis energiakulude katmiseks"/>
        <s v="Avalike joogiveevõtu punktide rajamine linnaruumi, KIK projekt"/>
        <s v="Valimiste kuludeks"/>
        <s v="Valimiste kulude eraldis oli suurem"/>
        <s v="Ukraina laste õpetamise kulud haridus- ja kultuuriametilt KU55U"/>
        <s v="Ukraina laste õpetamise kulud   haridus- ja kultuuriametilt KU55U"/>
        <s v="Erasmus+ NOIA"/>
        <s v="UA lõimingu projekti vahenditest eraldada Paalalinna Koolile tegevustest 150 eurot vastavalt taotlusele (jätkuprojekt)"/>
        <s v="UA lõimingu projekti vahenditest eraldada Kesklinna Koolile tegevusteks 964 eurot vastavalt taotlusele"/>
        <s v="UA lõimingu projekti vahenditest eraldada Paalalinna Koolile tegevustest 1147 eurot vastavalt taotlusele (jätkuprojekt) "/>
        <s v="UA lõimingu projekti raames tegevuste korraldamise kulude katteks Viljandi Linnaraamatukogu poolt, eraldada 3299 eurot"/>
        <s v="UA lõimingu projekti vahenditest  eraldada Paalalinna Koolile tegevustest 1826 eurot  vastavalt taotlusele"/>
        <s v="Täiendav toetus ukraina laste hariduseks  03.05.2023 KK (KLK 3036 eur, Paalalinna Kool 12144 eur)"/>
        <s v="UA  õpilaste nõustamine tugikeskuse töötajate poolt, eraldada vahendid Viljandi Päevakeskuse laste-ja perede osakonnale 750 eurot tööjõukulude katteks"/>
        <s v="UA laste sf toetus, koolitoidu kompenseerimine koolidele, tabel lisatud asutuste  kaupa kulud"/>
        <s v="2022. aastal kasutamata ukraina laste hariduskulud"/>
        <s v="Karlssoni lasteaiale UA lastele õppevahendite soetamise kulude katteks"/>
        <s v="Täiendav toetus ukraina laste hariduseks ja lastehoiuks 03.05.2023 KK  (eraldis 16740 eur, lasteaedade eelarvetesse 4650 eur, ülejäänud KU55U)"/>
        <s v="Lasteaedadele eesti keele õppeks teise keelena (Krõllipesa 2700 eur, Karlsson  810 eur, Kesklinna LKa 2160 eur ja Männimäe 1080 eur)"/>
        <s v="Krõllipesale UA laste hariduskuludeks"/>
        <s v="2022. aastal kasutamata raha ukraina laste hariduskuludeks"/>
        <s v="kulud kolmandate isikute koolitusele"/>
        <s v="UA lastele lastehoidudes SF rahade eraldamine kulude katteks jaanuar-mai KU55U realt 15604"/>
        <s v="KULKA toetus järvejooksuks"/>
        <s v="Kultuuriministeeriumi toetus järveäärse sporditaristu rajamiseks"/>
        <s v="Ukraina laste toitlustamiseks haridus-ja kultuuriametilt KU55U"/>
        <s v="Ukraina laste toitlustamiseks haridus- ja kultuuriametilt KU55U"/>
        <s v="Palgatoetus Töötuskassalt"/>
        <s v="Toetus projektile &quot;Viljandi linna vaimse tervise toetus&quot;"/>
        <s v="UA õpilaste nõustamine tugikeskuse töötajate poolt, eraldada vahendid Viljandi Päevakeskuse laste-ja perede osakonnale 750 eurot tööjõukulude katteks"/>
        <s v="Kulkalt J. Rieti näituseks"/>
        <s v="Kulkalt  J. Rieti näituseks"/>
        <s v="Erasmus+ õpirände toetus"/>
        <s v="KIK projekt Mõned suured loomariigist"/>
        <s v="UA lõimingu projekti vahenditest eraldada Paalalinna Koolile tegevusteks 150 eurot tööjõukulusid vastavalt taotlusele (jätkuprojekt)"/>
        <s v="UA lõimingu projekti vahenditest eraldada Paalalinna Koolile tegevusteks vastavalt jätkuprojekti taotlusele"/>
        <s v="UA lõimingu projekti vahenditest eraldada Paalalinna Koolile tegevusteks 1826 eurot vastavalt taotlusele"/>
        <s v="VOL-lt projektideks"/>
        <s v="KULKA-lt projektideks"/>
        <s v="Tegevustoetus Kultuuriministeeriumilt"/>
        <s v="Vabadussamba kasutamata sihtraha jääk linnapea vastutusalasse, sest laekub sinna"/>
        <s v="Vabadussamba kasutamata sihtraha jäägi täpsustamine"/>
        <s v="Projekt Lilleaasade rajamine linna parkidesse ja linna sissesõiduteede äärtesse"/>
        <s v="Projekt  Lilleaasade rajamine linna parkidesse ja linna sissesõiduteede äärtesse"/>
        <s v="Päästeameti projekti kulud on väiksemad, kuna toetus on väiksem"/>
        <s v="Päästeameti projekt Kodud tuleohutuks eraldatud summa on väiksem kui esialgselt planeeritud."/>
        <s v="Toetus  ukraina lastele õppevahendite ostmiseks KU55U"/>
        <s v="Annetus Pildikompaniilt"/>
        <s v="Kulud muudele õppevahenditele -annetuse arvelt"/>
        <s v="Kodumaised lähetused"/>
        <s v="Muud administreerimiskulud, pangateenused"/>
        <s v="Kulud suuremad, kuna 15% lisa palgakuludele"/>
        <s v="Kululiigi täpsustamine"/>
        <s v="Tulud suuremad, kuna 15% lisa palgakuludele"/>
        <s v=" Erasmus+ projekt&quot; Viljandi Jakobsoni Kooli õpetajate professionaalset arengut toetav õpiränne&quot;"/>
        <s v="Erasmus+ projekt &quot;Viljandi Jakobsoni Kooli õpetajate professionaalset arengut toetav õpiränne&quot;"/>
        <s v="Kultuuriministeerium taotluse nr 5-1.9/3248-1 osaline tagasimakse"/>
        <s v="Laulu- ja tantsupeoliikumises osalevate kollektiivide 3 juhendaja tööjõukulu (Lepingud 5-1.9/4937-1; 5-1.9/4940-1; 5-1.9/4938-1)."/>
        <s v="Uussisserändajate keeleõppe toetus"/>
        <s v="Kultuurkapitali toetus Kolme kooli kohtumisel osalemiseks. Leping M14-23/0029"/>
        <s v="Laulu- ja tantsupeoliikumises osalevate kollektiivide  3 juhendaja tööjõukulu (Lepingud 5-1.9/4937-1; 5-1.9/4940-1; 5-1.9/4938-1)."/>
        <s v="Kultuurkapitali toetused: Balletistuudio kontsert ja kooli spordivõistkonna osalemine kolme kooli kohtumisel."/>
        <s v="Kultuurkapitali toetus Balletistuudio kontserdi korraldamiseks. Leping M14-23/0005."/>
        <s v="Toetusfondi eraldis "/>
        <s v="2. LV 15.05.2023 nr 291 reservfondist lisaklassi avamiseks"/>
        <s v="1. LV 13.02.2023 nr 107 Sakala Keskusele noortetoa lisakaamerad ja uus salvesti "/>
        <s v="2. LV 15.05.2023 nr 291 Jakobsoni Koolile lisaklassi avamiseks"/>
        <s v="1. LV 13.02.2023 nr 107 Sakala Keskusele noortetoa  lisakaamerad ja uus salvesti "/>
        <s v="Reservfondi RF (algjääk) tasakaalustamine"/>
        <s v="2. LV 15.05.2023 nr 291 reservfondist lisaklassi avamiseks "/>
      </sharedItems>
    </cacheField>
    <cacheField name="Summa" numFmtId="0">
      <sharedItems containsSemiMixedTypes="0" containsString="0" containsNumber="1" containsInteger="1" minValue="-596662" maxValue="600000"/>
    </cacheField>
    <cacheField name="Kontogrupp" numFmtId="0">
      <sharedItems count="22">
        <s v="15 - põhivara soetamine"/>
        <s v="55 - majandamiskulud"/>
        <s v="32 - tulud kaupade ja teenuste müügist"/>
        <s v="50 - tööjõukulud"/>
        <s v="41 - toetused füüs. isikutele"/>
        <s v="30 - maksutulud"/>
        <s v="38 - muud tulud"/>
        <s v="45 - toetused jur. isikutele"/>
        <s v="65 - finantstulud ja -kulud"/>
        <s v="35 - saadud toetused"/>
        <s v="60 - muud tegevuskulud"/>
        <s v="55" u="1"/>
        <s v="35" u="1"/>
        <s v="15" u="1"/>
        <s v="50" u="1"/>
        <s v="65" u="1"/>
        <s v="41" u="1"/>
        <s v="30" u="1"/>
        <s v="45" u="1"/>
        <s v="32" u="1"/>
        <s v="38" u="1"/>
        <s v="60" u="1"/>
      </sharedItems>
    </cacheField>
    <cacheField name="Eelarvekonto" numFmtId="0">
      <sharedItems count="105">
        <s v="1551"/>
        <s v="55262"/>
        <s v="32246"/>
        <s v="55244"/>
        <s v="5524"/>
        <s v="55151"/>
        <s v="55243"/>
        <s v="55251"/>
        <s v="55041"/>
        <s v="5062"/>
        <s v="5061"/>
        <s v="5059"/>
        <s v="50021"/>
        <s v="50022"/>
        <s v="55157"/>
        <s v="413101"/>
        <s v="4138"/>
        <s v="5064"/>
        <s v="5063"/>
        <s v="5005"/>
        <s v="3000"/>
        <s v="3232"/>
        <s v="38886"/>
        <s v="55009"/>
        <s v="55000"/>
        <s v="55249"/>
        <s v="55246"/>
        <s v="55147"/>
        <s v="55043"/>
        <s v="50023"/>
        <s v="4528"/>
        <s v="55222"/>
        <s v="50020"/>
        <s v="55008"/>
        <s v="55133"/>
        <s v="55132"/>
        <s v="5500"/>
        <s v="50011"/>
        <s v="5526"/>
        <s v="55269"/>
        <s v="55135"/>
        <s v="55403"/>
        <s v="55005"/>
        <s v="50641"/>
        <s v="50631"/>
        <s v="50640"/>
        <s v="50630"/>
        <s v="5525"/>
        <s v="45008"/>
        <s v="4139"/>
        <s v="551160"/>
        <s v="32206"/>
        <s v="32209"/>
        <s v="55141"/>
        <s v="5512"/>
        <s v="55159"/>
        <s v="55221"/>
        <s v="55224"/>
        <s v="38805"/>
        <s v="323301"/>
        <s v="3045"/>
        <s v="1501"/>
        <s v="4502"/>
        <s v="655"/>
        <s v="65018"/>
        <s v="35200"/>
        <s v="32249"/>
        <s v="3818"/>
        <s v="3238"/>
        <s v="3810"/>
        <s v="3811"/>
        <s v="38801"/>
        <s v="323701"/>
        <s v="3237"/>
        <s v="32251"/>
        <s v="55131"/>
        <s v="3888"/>
        <s v="55124"/>
        <s v="1554"/>
        <s v="3812"/>
        <s v="35028"/>
        <s v="350201"/>
        <s v="350200"/>
        <s v="35009"/>
        <s v="35008"/>
        <s v="350000"/>
        <s v="35201"/>
        <s v="350002"/>
        <s v="5521"/>
        <s v="551190"/>
        <s v="55122"/>
        <s v="551180"/>
        <s v="55255"/>
        <s v="550302"/>
        <s v="350099"/>
        <s v="50647"/>
        <s v="50637"/>
        <s v="50027"/>
        <s v="350003"/>
        <s v="5523"/>
        <s v="450001"/>
        <s v="550301"/>
        <s v="5502"/>
        <s v="55115"/>
        <s v="6080"/>
      </sharedItems>
    </cacheField>
    <cacheField name="Eelarvekonto nimetus" numFmtId="0">
      <sharedItems/>
    </cacheField>
    <cacheField name="Eelarveosa" numFmtId="0">
      <sharedItems/>
    </cacheField>
    <cacheField name="Eelarveosa nimetus" numFmtId="0">
      <sharedItems count="4">
        <s v="Investeerimistegevuse kulud"/>
        <s v="Põhitegevuse kulud"/>
        <s v="Põhitegevuse tulud"/>
        <s v="Investeerimistegevuse tulud"/>
      </sharedItems>
    </cacheField>
    <cacheField name="Tegevussuund" numFmtId="0">
      <sharedItems count="92">
        <s v="KU808"/>
        <s v="KU743"/>
        <s v="TU176"/>
        <s v="KU55U"/>
        <s v="KU625"/>
        <s v="KU554"/>
        <s v=""/>
        <s v="KU541"/>
        <s v="KU675"/>
        <s v="KU651"/>
        <s v="TU001"/>
        <s v="TU11K"/>
        <s v="TU294"/>
        <s v="KU035"/>
        <s v="KU031"/>
        <s v="KU584"/>
        <s v="KU614"/>
        <s v="KU725"/>
        <s v="KU695"/>
        <s v="KU049"/>
        <s v="KU68P"/>
        <s v="KU690"/>
        <s v="KU66M"/>
        <s v="KU093"/>
        <s v="KU07K"/>
        <s v="KU784"/>
        <s v="KU433"/>
        <s v="KU480"/>
        <s v="KU487"/>
        <s v="KU48R"/>
        <s v="KU271"/>
        <s v="TU279"/>
        <s v="TU127"/>
        <s v="TU005"/>
        <s v="KU23K"/>
        <s v="KU233"/>
        <s v="FT045"/>
        <s v="KU301"/>
        <s v="KU24R"/>
        <s v="TU272"/>
        <s v="KU14S"/>
        <s v="TU271"/>
        <s v="TU201"/>
        <s v="TU21S"/>
        <s v="KU053"/>
        <s v="KU628"/>
        <s v="KU241"/>
        <s v="TU269"/>
        <s v="TU288"/>
        <s v="TU251"/>
        <s v="TU256"/>
        <s v="TU290"/>
        <s v="TU295"/>
        <s v="TU277"/>
        <s v="TU130"/>
        <s v="TU126"/>
        <s v="TU111"/>
        <s v="TU102"/>
        <s v="TU101"/>
        <s v="KU089"/>
        <s v="KU171"/>
        <s v="KU09T"/>
        <s v="TU314"/>
        <s v="TU23K"/>
        <s v="KU66N"/>
        <s v="TU20G"/>
        <s v="TU213"/>
        <s v="TU20L"/>
        <s v="TU20E"/>
        <s v="KU66J"/>
        <s v="KU66H"/>
        <s v="KU338"/>
        <s v="TU209"/>
        <s v="KU78R"/>
        <s v="TU20F"/>
        <s v="KU308"/>
        <s v="TU232"/>
        <s v="TU20T"/>
        <s v="TU20H"/>
        <s v="KU110"/>
        <s v="TU20R"/>
        <s v="KU42R"/>
        <s v="TU20B"/>
        <s v="TU206"/>
        <s v="KU33J"/>
        <s v="TU21I"/>
        <s v="KU23V"/>
        <s v="TU216"/>
        <s v="KU62H"/>
        <s v="TU21H"/>
        <s v="TU20K"/>
        <s v="RRE"/>
      </sharedItems>
    </cacheField>
    <cacheField name="Tegevussuuna nimetus" numFmtId="0">
      <sharedItems count="92">
        <s v="Huvikooli Jakobsoni 47a õuesõppeklassi rajamine"/>
        <s v="Isikukeskse erihoolekande teenusmudeli rakendamine"/>
        <s v="Sihtfinantseerimised põhitegevuseks"/>
        <s v="Ukrainlaste hariduskulud"/>
        <s v="Haridusvaldkonna reserv"/>
        <s v="Lapsehoiuteenus"/>
        <s v=""/>
        <s v="Kaare Kooli remont"/>
        <s v="Toimetulekutoetus"/>
        <s v="Tasuline hooldus"/>
        <s v="Tulumaks"/>
        <s v="Tulud muudelt majandusaladelt"/>
        <s v="Kahjutasu"/>
        <s v="Valimiste adminkulu"/>
        <s v="Valimiste töötasu ja maksud"/>
        <s v="Maramaa olümpiaad"/>
        <s v="Arendus- ja innovatsioonikulud"/>
        <s v="Elektriautode kulud"/>
        <s v="Sotsiaalvaldkonna reserv projektidele"/>
        <s v="Teenistujate tasud ja maksud"/>
        <s v="Kulud sõjapõgenikele"/>
        <s v="Riskirühmad"/>
        <s v="Matusetoetus"/>
        <s v="Isikliku sõiduauto kasutamise hüvitised"/>
        <s v="Muude tugisüsteemide kulud"/>
        <s v="Viljandi Lasteaed Karlsson hoone projekteerimine ja ehitus"/>
        <s v="Laulu- ja tantsupeol osalemine"/>
        <s v="Kultuurivaldkonna reserv"/>
        <s v="Kultuuri- ja spordipreemia"/>
        <s v="Tartu 2024 üritused ja reserv"/>
        <s v="Lillede istutus ja hooldus"/>
        <s v="Hoiatustrahvid"/>
        <s v="E - üür linna hoonetelt"/>
        <s v="Teede ja tänavate sulgemise maks"/>
        <s v="Järveotsa arendusala tänavad ja tehnovõrgud"/>
        <s v="Investeeringute reserv"/>
        <s v="Aktsiate ost"/>
        <s v="Veemajandusprojekt"/>
        <s v="Ranna pst 1 olmehoone rekonstrueerimine CO2"/>
        <s v="Intressitulu pangast"/>
        <s v="Intressikulud laenudelt"/>
        <s v="Intressitulu SEB Pank"/>
        <s v="Tasandusfondi toetus"/>
        <s v="Sotsiaalkindlustusamet"/>
        <s v="Linna ajutiste lepinguliste töötajate töötasu"/>
        <s v="Kutsehaiguse hüvitis"/>
        <s v="Ettenägemata tööd"/>
        <s v="Vara müük"/>
        <s v="Jäätmejaama kasutamine"/>
        <s v="Maa müük - hoonestusõigustega"/>
        <s v="Kinnisvara müük"/>
        <s v="Kompostrite ja konteinerite omaosalus"/>
        <s v="Kahjutasu Hariduse 7"/>
        <s v="Trahvid"/>
        <s v="Hoonestusõiguse tasud"/>
        <s v="Üür ja kommunaalid äriruumidelt"/>
        <s v="Muud tulud"/>
        <s v="Üür ja kommunaalid eluruumidelt"/>
        <s v="E - üür eluruumidelt KVI"/>
        <s v="Linna sõidukite bensiinikulu"/>
        <s v="Tänavate hooldus"/>
        <s v="Linnahooldusele hooldustehnika ostmine"/>
        <s v="Sihtfinantseering investeeringuteks"/>
        <s v="KIK investeeringuteks"/>
        <s v="Noortegarantii tugisüsteem"/>
        <s v="Toetusfondi eraldis muuks perekonna ja laste kaitseks"/>
        <s v="Sotsiaalministeeriumilt"/>
        <s v="Toetusfondi eraldis pikaajalise hoolduse korraldamiseks"/>
        <s v="Toetusfondi eraldis asendus- ja järelhooldusteenuseks"/>
        <s v="Järelhooldusteenus"/>
        <s v="Asendushooldusteenus"/>
        <s v="Linnakujundus Väikevormid"/>
        <s v="Kultuuriministeeriumilt"/>
        <s v="Huvikooli hoone remont"/>
        <s v="Toetusfondi eraldis toimetulekutoetuseks"/>
        <s v="Tänavavalgustuse elekter"/>
        <s v="KIK projektid"/>
        <s v="Toetusfondi eraldis teede ja tänavate hoolduseks"/>
        <s v="Toetusfondi eraldis rahvastikuregistri toiminguteks"/>
        <s v="Valimiste ruumide kulu"/>
        <s v="Riigikogu kantselei"/>
        <s v="Riigi poolt toetatav huvitegevus"/>
        <s v="Toetusfondi eraldis huviharidusele"/>
        <s v="Haridusministeeriumilt tegevuskuludeks"/>
        <s v="Järveäärne tervisesporditaristu"/>
        <s v="Rahandusministeeriumilt investeeringuteks"/>
        <s v="Viljandimaa Vabadussõjas langenute mälestussammas"/>
        <s v="Siseministeeriumilt"/>
        <s v="HEV kompetentsikeskus"/>
        <s v="HEV kompetentsikeskusele"/>
        <s v="Toetusfondi eraldis kõrgenenud energiakuludega toimetulekuks"/>
        <s v="Reservfondi eelarve"/>
      </sharedItems>
    </cacheField>
    <cacheField name="Osakond" numFmtId="0">
      <sharedItems/>
    </cacheField>
    <cacheField name="Osakonna nimetus" numFmtId="0">
      <sharedItems count="27">
        <s v="Viljandi Huvikool"/>
        <s v="Sotsiaalameti juhataja"/>
        <s v="Haridus- ja kultuuriameti juhataja"/>
        <s v="Viljandi Kaare Kool"/>
        <s v="Viljandi Jakobsoni Kool"/>
        <s v="Viljandi Hoolekandekeskus"/>
        <s v="Rahandusameti juhataja"/>
        <s v="Linnasekretär"/>
        <s v="Viljandi Lasteaed Karlsson"/>
        <s v="Viljandi Lasteaed Krõllipesa"/>
        <s v="Haldusamet"/>
        <s v="Viljandi Spordikeskus"/>
        <s v="Viljandi Paalalinna Kool"/>
        <s v="Viljandi Kunstikool"/>
        <s v="Viljandi Lasteaed Männimäe"/>
        <s v="Viljandi Päevakeskus"/>
        <s v="Linnapea"/>
        <s v="Viljandi Linnahooldus"/>
        <s v="Viljandi Linnaraamatukogu"/>
        <s v="Viljandi Kesklinna Kool"/>
        <s v="Viljandi Muusikakool"/>
        <s v="Viljandi Kesklinna Lasteaed"/>
        <s v="Peaarhitekt"/>
        <s v="SAKALA KESKUS - Kondase Keskus"/>
        <s v="SAKALA KESKUS - Kultuuritöö"/>
        <s v="SAKALA KESKUS - Noorsootöö"/>
        <s v="Viljandi Linnavalitsus reservfond"/>
      </sharedItems>
    </cacheField>
    <cacheField name="Valdkond" numFmtId="0">
      <sharedItems/>
    </cacheField>
    <cacheField name="Tegevusala" numFmtId="0">
      <sharedItems/>
    </cacheField>
    <cacheField name="Tegevusala nimetus" numFmtId="0">
      <sharedItems/>
    </cacheField>
    <cacheField name="Subjekt" numFmtId="0">
      <sharedItems/>
    </cacheField>
    <cacheField name="Subjekti nimetus" numFmtId="0">
      <sharedItems containsBlank="1"/>
    </cacheField>
    <cacheField name="Eelarve liik" numFmtId="0">
      <sharedItems count="3">
        <s v="Mittesihtraha"/>
        <s v="Sihtraha"/>
        <s v="Reservfond"/>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63">
  <r>
    <x v="0"/>
    <n v="35000"/>
    <x v="0"/>
    <x v="0"/>
    <s v="Hooned ja rajatised"/>
    <s v="4"/>
    <x v="0"/>
    <x v="0"/>
    <x v="0"/>
    <s v="29"/>
    <x v="0"/>
    <s v="09"/>
    <s v="09510"/>
    <s v="Noorte huviharidus ja huvitegevus"/>
    <s v="9603"/>
    <s v="KVHA  Jakobsoni 47A  Huvikool"/>
    <x v="0"/>
  </r>
  <r>
    <x v="1"/>
    <n v="101932"/>
    <x v="1"/>
    <x v="1"/>
    <s v="Hooldamine, taastusravi"/>
    <s v="2"/>
    <x v="1"/>
    <x v="1"/>
    <x v="1"/>
    <s v="L1220"/>
    <x v="1"/>
    <s v="10"/>
    <s v="10121"/>
    <s v="Muu puuetega inimeste sotsiaalne kaitse"/>
    <s v=""/>
    <s v=""/>
    <x v="0"/>
  </r>
  <r>
    <x v="2"/>
    <n v="-2370"/>
    <x v="2"/>
    <x v="2"/>
    <s v="Teenused"/>
    <s v="1"/>
    <x v="2"/>
    <x v="2"/>
    <x v="2"/>
    <s v="L1220"/>
    <x v="1"/>
    <s v="10"/>
    <s v="10121"/>
    <s v="Muu puuetega inimeste sotsiaalne kaitse"/>
    <s v=""/>
    <s v=""/>
    <x v="0"/>
  </r>
  <r>
    <x v="2"/>
    <n v="-92266"/>
    <x v="2"/>
    <x v="2"/>
    <s v="Teenused"/>
    <s v="1"/>
    <x v="2"/>
    <x v="2"/>
    <x v="2"/>
    <s v="L1220"/>
    <x v="1"/>
    <s v="10"/>
    <s v="10121"/>
    <s v="Muu puuetega inimeste sotsiaalne kaitse"/>
    <s v=""/>
    <s v=""/>
    <x v="0"/>
  </r>
  <r>
    <x v="3"/>
    <n v="-34538"/>
    <x v="1"/>
    <x v="3"/>
    <s v="kulud kolmandate isikute koolitusele"/>
    <s v="2"/>
    <x v="1"/>
    <x v="3"/>
    <x v="3"/>
    <s v="L1150"/>
    <x v="2"/>
    <s v="09"/>
    <s v="09110"/>
    <s v="Alusharidus"/>
    <s v=""/>
    <s v=""/>
    <x v="0"/>
  </r>
  <r>
    <x v="4"/>
    <n v="-29515"/>
    <x v="1"/>
    <x v="4"/>
    <s v="ÕPPEVAHENDITE JA KOLMANDATE ISIKUTE KOOLITUSE KULUD"/>
    <s v="2"/>
    <x v="1"/>
    <x v="4"/>
    <x v="4"/>
    <s v="L1150"/>
    <x v="2"/>
    <s v="09"/>
    <s v="09110"/>
    <s v="Alusharidus"/>
    <s v=""/>
    <s v=""/>
    <x v="0"/>
  </r>
  <r>
    <x v="5"/>
    <n v="70000"/>
    <x v="1"/>
    <x v="3"/>
    <s v="kulud kolmandate isikute koolitusele"/>
    <s v="2"/>
    <x v="1"/>
    <x v="5"/>
    <x v="5"/>
    <s v="L1150"/>
    <x v="2"/>
    <s v="09"/>
    <s v="09110"/>
    <s v="Alusharidus"/>
    <s v=""/>
    <s v=""/>
    <x v="0"/>
  </r>
  <r>
    <x v="6"/>
    <n v="-70000"/>
    <x v="1"/>
    <x v="4"/>
    <s v="ÕPPEVAHENDITE JA KOLMANDATE ISIKUTE KOOLITUSE KULUD"/>
    <s v="2"/>
    <x v="1"/>
    <x v="5"/>
    <x v="5"/>
    <s v="L1150"/>
    <x v="2"/>
    <s v="09"/>
    <s v="09110"/>
    <s v="Alusharidus"/>
    <s v=""/>
    <s v=""/>
    <x v="0"/>
  </r>
  <r>
    <x v="7"/>
    <n v="1643"/>
    <x v="1"/>
    <x v="5"/>
    <s v="Ruumide sisustus, mööbel"/>
    <s v="2"/>
    <x v="1"/>
    <x v="6"/>
    <x v="6"/>
    <s v="20"/>
    <x v="3"/>
    <s v="09"/>
    <s v="09212"/>
    <s v="Põhihariduse otsekulud"/>
    <s v=""/>
    <s v=""/>
    <x v="0"/>
  </r>
  <r>
    <x v="8"/>
    <n v="1000"/>
    <x v="1"/>
    <x v="6"/>
    <s v="Kulud muudele õppevahenditele"/>
    <s v="2"/>
    <x v="1"/>
    <x v="6"/>
    <x v="6"/>
    <s v="20"/>
    <x v="3"/>
    <s v="09"/>
    <s v="09212"/>
    <s v="Põhihariduse otsekulud"/>
    <s v=""/>
    <s v=""/>
    <x v="0"/>
  </r>
  <r>
    <x v="9"/>
    <n v="-50000"/>
    <x v="0"/>
    <x v="0"/>
    <s v="Hooned ja rajatised"/>
    <s v="4"/>
    <x v="0"/>
    <x v="7"/>
    <x v="7"/>
    <s v="20"/>
    <x v="3"/>
    <s v="09"/>
    <s v="09212"/>
    <s v="Põhihariduse otsekulud"/>
    <s v=""/>
    <s v=""/>
    <x v="0"/>
  </r>
  <r>
    <x v="10"/>
    <n v="1000"/>
    <x v="1"/>
    <x v="3"/>
    <s v="kulud kolmandate isikute koolitusele"/>
    <s v="2"/>
    <x v="1"/>
    <x v="6"/>
    <x v="6"/>
    <s v="47"/>
    <x v="4"/>
    <s v="09"/>
    <s v="09212"/>
    <s v="Põhihariduse otsekulud"/>
    <s v=""/>
    <s v=""/>
    <x v="0"/>
  </r>
  <r>
    <x v="10"/>
    <n v="-1000"/>
    <x v="1"/>
    <x v="7"/>
    <s v="kultuuri- ja vaba aja sisustamise kulud"/>
    <s v="2"/>
    <x v="1"/>
    <x v="6"/>
    <x v="6"/>
    <s v="47"/>
    <x v="4"/>
    <s v="09"/>
    <s v="09212"/>
    <s v="Põhihariduse otsekulud"/>
    <s v=""/>
    <s v=""/>
    <x v="0"/>
  </r>
  <r>
    <x v="11"/>
    <n v="500"/>
    <x v="1"/>
    <x v="8"/>
    <s v="Koolituskulud töötajatele, va õpetajad"/>
    <s v="2"/>
    <x v="1"/>
    <x v="6"/>
    <x v="6"/>
    <s v="47"/>
    <x v="4"/>
    <s v="09"/>
    <s v="09212"/>
    <s v="Põhihariduse otsekulud"/>
    <s v=""/>
    <s v=""/>
    <x v="0"/>
  </r>
  <r>
    <x v="10"/>
    <n v="6"/>
    <x v="3"/>
    <x v="9"/>
    <s v="Tulumaks erisoodustuselt"/>
    <s v="2"/>
    <x v="1"/>
    <x v="6"/>
    <x v="6"/>
    <s v="44"/>
    <x v="5"/>
    <s v="10"/>
    <s v="10200"/>
    <s v="Eakate sotsiaalhoolekandeasutused"/>
    <s v=""/>
    <s v=""/>
    <x v="0"/>
  </r>
  <r>
    <x v="10"/>
    <n v="9"/>
    <x v="3"/>
    <x v="10"/>
    <s v="Sotsiaalmaks erisoodustuselt"/>
    <s v="2"/>
    <x v="1"/>
    <x v="6"/>
    <x v="6"/>
    <s v="44"/>
    <x v="5"/>
    <s v="10"/>
    <s v="10200"/>
    <s v="Eakate sotsiaalhoolekandeasutused"/>
    <s v=""/>
    <s v=""/>
    <x v="0"/>
  </r>
  <r>
    <x v="10"/>
    <n v="21"/>
    <x v="3"/>
    <x v="11"/>
    <s v="Muud erisoodustused"/>
    <s v="2"/>
    <x v="1"/>
    <x v="6"/>
    <x v="6"/>
    <s v="44"/>
    <x v="5"/>
    <s v="10"/>
    <s v="10200"/>
    <s v="Eakate sotsiaalhoolekandeasutused"/>
    <s v=""/>
    <s v=""/>
    <x v="0"/>
  </r>
  <r>
    <x v="10"/>
    <n v="-36"/>
    <x v="3"/>
    <x v="12"/>
    <s v="Töötajate töötasu"/>
    <s v="2"/>
    <x v="1"/>
    <x v="6"/>
    <x v="6"/>
    <s v="44"/>
    <x v="5"/>
    <s v="10"/>
    <s v="10200"/>
    <s v="Eakate sotsiaalhoolekandeasutused"/>
    <s v=""/>
    <s v=""/>
    <x v="0"/>
  </r>
  <r>
    <x v="10"/>
    <n v="1772"/>
    <x v="3"/>
    <x v="13"/>
    <s v="Töötajate lahkumishüvitused"/>
    <s v="2"/>
    <x v="1"/>
    <x v="6"/>
    <x v="6"/>
    <s v="44"/>
    <x v="5"/>
    <s v="10"/>
    <s v="10200"/>
    <s v="Eakate sotsiaalhoolekandeasutused"/>
    <s v=""/>
    <s v=""/>
    <x v="0"/>
  </r>
  <r>
    <x v="10"/>
    <n v="-1772"/>
    <x v="3"/>
    <x v="12"/>
    <s v="Töötajate töötasu"/>
    <s v="2"/>
    <x v="1"/>
    <x v="6"/>
    <x v="6"/>
    <s v="44"/>
    <x v="5"/>
    <s v="10"/>
    <s v="10200"/>
    <s v="Eakate sotsiaalhoolekandeasutused"/>
    <s v=""/>
    <s v=""/>
    <x v="0"/>
  </r>
  <r>
    <x v="10"/>
    <n v="1600"/>
    <x v="1"/>
    <x v="14"/>
    <s v="Inventari hooldus"/>
    <s v="2"/>
    <x v="1"/>
    <x v="6"/>
    <x v="6"/>
    <s v="44"/>
    <x v="5"/>
    <s v="10"/>
    <s v="10200"/>
    <s v="Eakate sotsiaalhoolekandeasutused"/>
    <s v=""/>
    <s v=""/>
    <x v="0"/>
  </r>
  <r>
    <x v="10"/>
    <n v="-1600"/>
    <x v="1"/>
    <x v="5"/>
    <s v="Ruumide sisustus, mööbel"/>
    <s v="2"/>
    <x v="1"/>
    <x v="6"/>
    <x v="6"/>
    <s v="44"/>
    <x v="5"/>
    <s v="10"/>
    <s v="10200"/>
    <s v="Eakate sotsiaalhoolekandeasutused"/>
    <s v=""/>
    <s v=""/>
    <x v="0"/>
  </r>
  <r>
    <x v="12"/>
    <n v="536"/>
    <x v="4"/>
    <x v="15"/>
    <s v="Toimetulekutoetus"/>
    <s v="2"/>
    <x v="1"/>
    <x v="8"/>
    <x v="8"/>
    <s v="L1220"/>
    <x v="1"/>
    <s v="10"/>
    <s v="10701"/>
    <s v="Riiklik toimetulekutoetus"/>
    <s v=""/>
    <s v=""/>
    <x v="0"/>
  </r>
  <r>
    <x v="13"/>
    <n v="1490"/>
    <x v="4"/>
    <x v="16"/>
    <s v="Muud sotsiaalabitoetused"/>
    <s v="2"/>
    <x v="1"/>
    <x v="9"/>
    <x v="9"/>
    <s v="L1220"/>
    <x v="1"/>
    <s v="10"/>
    <s v="10200"/>
    <s v="Eakate sotsiaalhoolekandeasutused"/>
    <s v=""/>
    <s v=""/>
    <x v="0"/>
  </r>
  <r>
    <x v="14"/>
    <n v="-90"/>
    <x v="3"/>
    <x v="17"/>
    <s v="Töötuskindlustusmakse"/>
    <s v="2"/>
    <x v="1"/>
    <x v="9"/>
    <x v="9"/>
    <s v="L1220"/>
    <x v="1"/>
    <s v="10"/>
    <s v="10200"/>
    <s v="Eakate sotsiaalhoolekandeasutused"/>
    <s v=""/>
    <s v=""/>
    <x v="0"/>
  </r>
  <r>
    <x v="14"/>
    <n v="-3696"/>
    <x v="3"/>
    <x v="18"/>
    <s v="Sotsiaalmaks töötasudelt ja toetustelt"/>
    <s v="2"/>
    <x v="1"/>
    <x v="9"/>
    <x v="9"/>
    <s v="L1220"/>
    <x v="1"/>
    <s v="10"/>
    <s v="10200"/>
    <s v="Eakate sotsiaalhoolekandeasutused"/>
    <s v=""/>
    <s v=""/>
    <x v="0"/>
  </r>
  <r>
    <x v="14"/>
    <n v="-11200"/>
    <x v="3"/>
    <x v="19"/>
    <s v="Töövõtulepingu alusel füüsilistele isikutele makst"/>
    <s v="2"/>
    <x v="1"/>
    <x v="9"/>
    <x v="9"/>
    <s v="L1220"/>
    <x v="1"/>
    <s v="10"/>
    <s v="10200"/>
    <s v="Eakate sotsiaalhoolekandeasutused"/>
    <s v=""/>
    <s v=""/>
    <x v="0"/>
  </r>
  <r>
    <x v="15"/>
    <n v="-66000"/>
    <x v="5"/>
    <x v="20"/>
    <s v="Füüsilise isiku tulumaks"/>
    <s v="1"/>
    <x v="2"/>
    <x v="10"/>
    <x v="10"/>
    <s v="L1210"/>
    <x v="6"/>
    <s v="00"/>
    <s v="00000"/>
    <s v="Tegevusalata"/>
    <s v=""/>
    <s v=""/>
    <x v="0"/>
  </r>
  <r>
    <x v="16"/>
    <n v="290"/>
    <x v="2"/>
    <x v="21"/>
    <s v="Laekumised muude majandusküsimustega tegelevate as"/>
    <s v="1"/>
    <x v="2"/>
    <x v="11"/>
    <x v="11"/>
    <s v="L1210"/>
    <x v="6"/>
    <s v="00"/>
    <s v="00000"/>
    <s v="Tegevusalata"/>
    <s v=""/>
    <s v=""/>
    <x v="0"/>
  </r>
  <r>
    <x v="17"/>
    <n v="2000"/>
    <x v="6"/>
    <x v="22"/>
    <s v="Kahjutasud ja kuluhüvitused"/>
    <s v="1"/>
    <x v="2"/>
    <x v="12"/>
    <x v="12"/>
    <s v="L1210"/>
    <x v="6"/>
    <s v="00"/>
    <s v="00000"/>
    <s v="Tegevusalata"/>
    <s v=""/>
    <s v=""/>
    <x v="0"/>
  </r>
  <r>
    <x v="18"/>
    <n v="179"/>
    <x v="1"/>
    <x v="23"/>
    <s v="Muud administreerimiskulud, pangateenused"/>
    <s v="2"/>
    <x v="1"/>
    <x v="13"/>
    <x v="13"/>
    <s v="L1170"/>
    <x v="7"/>
    <s v="01"/>
    <s v="01600"/>
    <s v="Muud üldised valitsussektori teenused"/>
    <s v=""/>
    <s v=""/>
    <x v="0"/>
  </r>
  <r>
    <x v="18"/>
    <n v="10"/>
    <x v="1"/>
    <x v="24"/>
    <s v="Bürookulud"/>
    <s v="2"/>
    <x v="1"/>
    <x v="13"/>
    <x v="13"/>
    <s v="L1170"/>
    <x v="7"/>
    <s v="01"/>
    <s v="01600"/>
    <s v="Muud üldised valitsussektori teenused"/>
    <s v=""/>
    <s v=""/>
    <x v="0"/>
  </r>
  <r>
    <x v="18"/>
    <n v="-189"/>
    <x v="3"/>
    <x v="19"/>
    <s v="Töövõtulepingu alusel füüsilistele isikutele makst"/>
    <s v="2"/>
    <x v="1"/>
    <x v="14"/>
    <x v="14"/>
    <s v="L1170"/>
    <x v="7"/>
    <s v="01"/>
    <s v="01600"/>
    <s v="Muud üldised valitsussektori teenused"/>
    <s v=""/>
    <s v=""/>
    <x v="0"/>
  </r>
  <r>
    <x v="19"/>
    <n v="1524"/>
    <x v="1"/>
    <x v="25"/>
    <s v="Muud hariduskulud"/>
    <s v="2"/>
    <x v="1"/>
    <x v="15"/>
    <x v="15"/>
    <s v="L1150"/>
    <x v="2"/>
    <s v="09"/>
    <s v="09609"/>
    <s v="Muud hariduse abiteenused"/>
    <s v=""/>
    <s v=""/>
    <x v="0"/>
  </r>
  <r>
    <x v="20"/>
    <n v="-1260"/>
    <x v="1"/>
    <x v="26"/>
    <s v="Haridusüritused Haridus-Kultuuriametis"/>
    <s v="2"/>
    <x v="1"/>
    <x v="16"/>
    <x v="16"/>
    <s v="L1150"/>
    <x v="2"/>
    <s v="09"/>
    <s v="09609"/>
    <s v="Muud hariduse abiteenused"/>
    <s v=""/>
    <s v=""/>
    <x v="0"/>
  </r>
  <r>
    <x v="21"/>
    <n v="5"/>
    <x v="3"/>
    <x v="17"/>
    <s v="Töötuskindlustusmakse"/>
    <s v="2"/>
    <x v="1"/>
    <x v="15"/>
    <x v="15"/>
    <s v="L1150"/>
    <x v="2"/>
    <s v="09"/>
    <s v="09609"/>
    <s v="Muud hariduse abiteenused"/>
    <s v=""/>
    <s v=""/>
    <x v="0"/>
  </r>
  <r>
    <x v="21"/>
    <n v="220"/>
    <x v="3"/>
    <x v="18"/>
    <s v="Sotsiaalmaks töötasudelt ja toetustelt"/>
    <s v="2"/>
    <x v="1"/>
    <x v="15"/>
    <x v="15"/>
    <s v="L1150"/>
    <x v="2"/>
    <s v="09"/>
    <s v="09609"/>
    <s v="Muud hariduse abiteenused"/>
    <s v=""/>
    <s v=""/>
    <x v="0"/>
  </r>
  <r>
    <x v="21"/>
    <n v="665"/>
    <x v="3"/>
    <x v="19"/>
    <s v="Töövõtulepingu alusel füüsilistele isikutele makst"/>
    <s v="2"/>
    <x v="1"/>
    <x v="15"/>
    <x v="15"/>
    <s v="L1150"/>
    <x v="2"/>
    <s v="09"/>
    <s v="09609"/>
    <s v="Muud hariduse abiteenused"/>
    <s v=""/>
    <s v=""/>
    <x v="0"/>
  </r>
  <r>
    <x v="22"/>
    <n v="-1524"/>
    <x v="1"/>
    <x v="4"/>
    <s v="ÕPPEVAHENDITE JA KOLMANDATE ISIKUTE KOOLITUSE KULUD"/>
    <s v="2"/>
    <x v="1"/>
    <x v="15"/>
    <x v="15"/>
    <s v="L1150"/>
    <x v="2"/>
    <s v="09"/>
    <s v="09609"/>
    <s v="Muud hariduse abiteenused"/>
    <s v=""/>
    <s v=""/>
    <x v="0"/>
  </r>
  <r>
    <x v="23"/>
    <n v="1260"/>
    <x v="1"/>
    <x v="27"/>
    <s v="Veebipõhine tarkvara ja infosüsteem"/>
    <s v="2"/>
    <x v="1"/>
    <x v="16"/>
    <x v="16"/>
    <s v="L1150"/>
    <x v="2"/>
    <s v="09"/>
    <s v="09609"/>
    <s v="Muud hariduse abiteenused"/>
    <s v=""/>
    <s v=""/>
    <x v="0"/>
  </r>
  <r>
    <x v="24"/>
    <n v="-890"/>
    <x v="1"/>
    <x v="4"/>
    <s v="ÕPPEVAHENDITE JA KOLMANDATE ISIKUTE KOOLITUSE KULUD"/>
    <s v="2"/>
    <x v="1"/>
    <x v="15"/>
    <x v="15"/>
    <s v="L1150"/>
    <x v="2"/>
    <s v="09"/>
    <s v="09609"/>
    <s v="Muud hariduse abiteenused"/>
    <s v=""/>
    <s v=""/>
    <x v="0"/>
  </r>
  <r>
    <x v="25"/>
    <n v="-500"/>
    <x v="1"/>
    <x v="26"/>
    <s v="Haridusüritused Haridus-Kultuuriametis"/>
    <s v="2"/>
    <x v="1"/>
    <x v="16"/>
    <x v="16"/>
    <s v="L1150"/>
    <x v="2"/>
    <s v="09"/>
    <s v="09609"/>
    <s v="Muud hariduse abiteenused"/>
    <s v=""/>
    <s v=""/>
    <x v="0"/>
  </r>
  <r>
    <x v="26"/>
    <n v="-500"/>
    <x v="1"/>
    <x v="26"/>
    <s v="Haridusüritused Haridus-Kultuuriametis"/>
    <s v="2"/>
    <x v="1"/>
    <x v="16"/>
    <x v="16"/>
    <s v="L1150"/>
    <x v="2"/>
    <s v="09"/>
    <s v="09609"/>
    <s v="Muud hariduse abiteenused"/>
    <s v=""/>
    <s v=""/>
    <x v="0"/>
  </r>
  <r>
    <x v="27"/>
    <n v="-1643"/>
    <x v="1"/>
    <x v="4"/>
    <s v="ÕPPEVAHENDITE JA KOLMANDATE ISIKUTE KOOLITUSE KULUD"/>
    <s v="2"/>
    <x v="1"/>
    <x v="4"/>
    <x v="4"/>
    <s v="L1150"/>
    <x v="2"/>
    <s v="09"/>
    <s v="09800"/>
    <s v="Muu haridus, sh hariduse haldus"/>
    <s v=""/>
    <s v=""/>
    <x v="0"/>
  </r>
  <r>
    <x v="28"/>
    <n v="-1300"/>
    <x v="1"/>
    <x v="4"/>
    <s v="ÕPPEVAHENDITE JA KOLMANDATE ISIKUTE KOOLITUSE KULUD"/>
    <s v="2"/>
    <x v="1"/>
    <x v="4"/>
    <x v="4"/>
    <s v="L1150"/>
    <x v="2"/>
    <s v="09"/>
    <s v="09800"/>
    <s v="Muu haridus, sh hariduse haldus"/>
    <s v=""/>
    <s v=""/>
    <x v="0"/>
  </r>
  <r>
    <x v="8"/>
    <n v="-1000"/>
    <x v="1"/>
    <x v="4"/>
    <s v="ÕPPEVAHENDITE JA KOLMANDATE ISIKUTE KOOLITUSE KULUD"/>
    <s v="2"/>
    <x v="1"/>
    <x v="4"/>
    <x v="4"/>
    <s v="L1150"/>
    <x v="2"/>
    <s v="09"/>
    <s v="09800"/>
    <s v="Muu haridus, sh hariduse haldus"/>
    <s v=""/>
    <s v=""/>
    <x v="0"/>
  </r>
  <r>
    <x v="29"/>
    <n v="-100"/>
    <x v="1"/>
    <x v="28"/>
    <s v="Koolituslähetused"/>
    <s v="2"/>
    <x v="1"/>
    <x v="6"/>
    <x v="6"/>
    <s v="14"/>
    <x v="8"/>
    <s v="09"/>
    <s v="09110"/>
    <s v="Alusharidus"/>
    <s v=""/>
    <s v=""/>
    <x v="0"/>
  </r>
  <r>
    <x v="30"/>
    <n v="500"/>
    <x v="3"/>
    <x v="29"/>
    <s v="Muud toetused"/>
    <s v="2"/>
    <x v="1"/>
    <x v="6"/>
    <x v="6"/>
    <s v="14"/>
    <x v="8"/>
    <s v="09"/>
    <s v="09110"/>
    <s v="Alusharidus"/>
    <s v=""/>
    <s v=""/>
    <x v="0"/>
  </r>
  <r>
    <x v="31"/>
    <n v="30"/>
    <x v="7"/>
    <x v="30"/>
    <s v="muudele residentidele"/>
    <s v="2"/>
    <x v="1"/>
    <x v="6"/>
    <x v="6"/>
    <s v="14"/>
    <x v="8"/>
    <s v="09"/>
    <s v="09110"/>
    <s v="Alusharidus"/>
    <s v=""/>
    <s v=""/>
    <x v="0"/>
  </r>
  <r>
    <x v="29"/>
    <n v="100"/>
    <x v="1"/>
    <x v="31"/>
    <s v="Ravimid, töökaitsevahendid (prillid)"/>
    <s v="2"/>
    <x v="1"/>
    <x v="6"/>
    <x v="6"/>
    <s v="14"/>
    <x v="8"/>
    <s v="09"/>
    <s v="09110"/>
    <s v="Alusharidus"/>
    <s v=""/>
    <s v=""/>
    <x v="0"/>
  </r>
  <r>
    <x v="32"/>
    <n v="-500"/>
    <x v="3"/>
    <x v="32"/>
    <s v="Õpetajate töötasu"/>
    <s v="2"/>
    <x v="1"/>
    <x v="6"/>
    <x v="6"/>
    <s v="14"/>
    <x v="8"/>
    <s v="09"/>
    <s v="09110"/>
    <s v="Alusharidus"/>
    <s v=""/>
    <s v=""/>
    <x v="0"/>
  </r>
  <r>
    <x v="33"/>
    <n v="-80"/>
    <x v="1"/>
    <x v="28"/>
    <s v="Koolituslähetused"/>
    <s v="2"/>
    <x v="1"/>
    <x v="6"/>
    <x v="6"/>
    <s v="14"/>
    <x v="8"/>
    <s v="09"/>
    <s v="09110"/>
    <s v="Alusharidus"/>
    <s v=""/>
    <s v=""/>
    <x v="0"/>
  </r>
  <r>
    <x v="34"/>
    <n v="80"/>
    <x v="1"/>
    <x v="33"/>
    <s v="Kulud info- ja PR teenustele k.a. ajalehekuulutuse"/>
    <s v="2"/>
    <x v="1"/>
    <x v="6"/>
    <x v="6"/>
    <s v="14"/>
    <x v="8"/>
    <s v="09"/>
    <s v="09110"/>
    <s v="Alusharidus"/>
    <s v=""/>
    <s v=""/>
    <x v="0"/>
  </r>
  <r>
    <x v="35"/>
    <n v="-30"/>
    <x v="1"/>
    <x v="28"/>
    <s v="Koolituslähetused"/>
    <s v="2"/>
    <x v="1"/>
    <x v="6"/>
    <x v="6"/>
    <s v="14"/>
    <x v="8"/>
    <s v="09"/>
    <s v="09110"/>
    <s v="Alusharidus"/>
    <s v=""/>
    <s v=""/>
    <x v="0"/>
  </r>
  <r>
    <x v="36"/>
    <n v="-640"/>
    <x v="1"/>
    <x v="34"/>
    <s v="Kindlustusmaksed"/>
    <s v="2"/>
    <x v="1"/>
    <x v="17"/>
    <x v="17"/>
    <s v="L1220"/>
    <x v="1"/>
    <s v="10"/>
    <s v="10900"/>
    <s v="Muu sotsiaalne kaitse, sh sotsiaalse kaitse haldus"/>
    <s v=""/>
    <s v=""/>
    <x v="0"/>
  </r>
  <r>
    <x v="36"/>
    <n v="-850"/>
    <x v="1"/>
    <x v="35"/>
    <s v="Kulud remondile ja hooldusele"/>
    <s v="2"/>
    <x v="1"/>
    <x v="17"/>
    <x v="17"/>
    <s v="L1220"/>
    <x v="1"/>
    <s v="10"/>
    <s v="10900"/>
    <s v="Muu sotsiaalne kaitse, sh sotsiaalse kaitse haldus"/>
    <s v=""/>
    <s v=""/>
    <x v="0"/>
  </r>
  <r>
    <x v="37"/>
    <n v="7500"/>
    <x v="1"/>
    <x v="36"/>
    <s v="ADMINISTREERIMISKULUD"/>
    <s v="2"/>
    <x v="1"/>
    <x v="18"/>
    <x v="18"/>
    <s v="L1220"/>
    <x v="1"/>
    <s v="10"/>
    <s v="10900"/>
    <s v="Muu sotsiaalne kaitse, sh sotsiaalse kaitse haldus"/>
    <s v=""/>
    <s v=""/>
    <x v="0"/>
  </r>
  <r>
    <x v="38"/>
    <n v="3696"/>
    <x v="3"/>
    <x v="18"/>
    <s v="Sotsiaalmaks töötasudelt ja toetustelt"/>
    <s v="2"/>
    <x v="1"/>
    <x v="19"/>
    <x v="19"/>
    <s v="L1220"/>
    <x v="1"/>
    <s v="10"/>
    <s v="10900"/>
    <s v="Muu sotsiaalne kaitse, sh sotsiaalse kaitse haldus"/>
    <s v=""/>
    <s v=""/>
    <x v="0"/>
  </r>
  <r>
    <x v="38"/>
    <n v="11200"/>
    <x v="3"/>
    <x v="37"/>
    <s v="Avaliku teenistuse ametnike töötasu"/>
    <s v="2"/>
    <x v="1"/>
    <x v="19"/>
    <x v="19"/>
    <s v="L1220"/>
    <x v="1"/>
    <s v="10"/>
    <s v="10900"/>
    <s v="Muu sotsiaalne kaitse, sh sotsiaalse kaitse haldus"/>
    <s v=""/>
    <s v=""/>
    <x v="0"/>
  </r>
  <r>
    <x v="38"/>
    <n v="90"/>
    <x v="3"/>
    <x v="17"/>
    <s v="Töötuskindlustusmakse"/>
    <s v="2"/>
    <x v="1"/>
    <x v="19"/>
    <x v="19"/>
    <s v="L1220"/>
    <x v="1"/>
    <s v="10"/>
    <s v="10900"/>
    <s v="Muu sotsiaalne kaitse, sh sotsiaalse kaitse haldus"/>
    <s v=""/>
    <s v=""/>
    <x v="0"/>
  </r>
  <r>
    <x v="39"/>
    <n v="20389"/>
    <x v="4"/>
    <x v="16"/>
    <s v="Muud sotsiaalabitoetused"/>
    <s v="2"/>
    <x v="1"/>
    <x v="20"/>
    <x v="20"/>
    <s v="L1220"/>
    <x v="1"/>
    <s v="10"/>
    <s v="10702"/>
    <s v="Muu sotsiaalsete riskirühmade kaitse"/>
    <s v=""/>
    <s v=""/>
    <x v="0"/>
  </r>
  <r>
    <x v="40"/>
    <n v="-7500"/>
    <x v="1"/>
    <x v="38"/>
    <s v="SOTSIAALTEENUSED"/>
    <s v="2"/>
    <x v="1"/>
    <x v="21"/>
    <x v="21"/>
    <s v="L1220"/>
    <x v="1"/>
    <s v="10"/>
    <s v="10702"/>
    <s v="Muu sotsiaalsete riskirühmade kaitse"/>
    <s v=""/>
    <s v=""/>
    <x v="0"/>
  </r>
  <r>
    <x v="41"/>
    <n v="-5573"/>
    <x v="1"/>
    <x v="39"/>
    <s v="Muud sotsiaalkulud"/>
    <s v="2"/>
    <x v="1"/>
    <x v="20"/>
    <x v="20"/>
    <s v="L1220"/>
    <x v="1"/>
    <s v="10"/>
    <s v="10702"/>
    <s v="Muu sotsiaalsete riskirühmade kaitse"/>
    <s v=""/>
    <s v=""/>
    <x v="0"/>
  </r>
  <r>
    <x v="42"/>
    <n v="10002"/>
    <x v="4"/>
    <x v="16"/>
    <s v="Muud sotsiaalabitoetused"/>
    <s v="2"/>
    <x v="1"/>
    <x v="22"/>
    <x v="22"/>
    <s v="L1220"/>
    <x v="1"/>
    <s v="10"/>
    <s v="10402"/>
    <s v="Muu perekondade ja laste sotsiaalne kaitse"/>
    <s v=""/>
    <s v=""/>
    <x v="0"/>
  </r>
  <r>
    <x v="43"/>
    <n v="100"/>
    <x v="1"/>
    <x v="40"/>
    <s v="Isikliku sõiduauto kasutamise kulud"/>
    <s v="2"/>
    <x v="1"/>
    <x v="23"/>
    <x v="23"/>
    <s v="L1210"/>
    <x v="6"/>
    <s v="01"/>
    <s v="01112"/>
    <s v="Valla- ja linnavalitsus"/>
    <s v=""/>
    <s v=""/>
    <x v="0"/>
  </r>
  <r>
    <x v="44"/>
    <n v="2190"/>
    <x v="1"/>
    <x v="23"/>
    <s v="Muud administreerimiskulud, pangateenused"/>
    <s v="2"/>
    <x v="1"/>
    <x v="24"/>
    <x v="24"/>
    <s v="L1210"/>
    <x v="6"/>
    <s v="01"/>
    <s v="01112"/>
    <s v="Valla- ja linnavalitsus"/>
    <s v=""/>
    <s v=""/>
    <x v="0"/>
  </r>
  <r>
    <x v="45"/>
    <n v="-96"/>
    <x v="3"/>
    <x v="17"/>
    <s v="Töötuskindlustusmakse"/>
    <s v="2"/>
    <x v="1"/>
    <x v="19"/>
    <x v="19"/>
    <s v="L1170"/>
    <x v="7"/>
    <s v="01"/>
    <s v="01112"/>
    <s v="Valla- ja linnavalitsus"/>
    <s v=""/>
    <s v=""/>
    <x v="0"/>
  </r>
  <r>
    <x v="45"/>
    <n v="-3960"/>
    <x v="3"/>
    <x v="18"/>
    <s v="Sotsiaalmaks töötasudelt ja toetustelt"/>
    <s v="2"/>
    <x v="1"/>
    <x v="19"/>
    <x v="19"/>
    <s v="L1170"/>
    <x v="7"/>
    <s v="01"/>
    <s v="01112"/>
    <s v="Valla- ja linnavalitsus"/>
    <s v=""/>
    <s v=""/>
    <x v="0"/>
  </r>
  <r>
    <x v="45"/>
    <n v="-12000"/>
    <x v="3"/>
    <x v="12"/>
    <s v="Töötajate töötasu"/>
    <s v="2"/>
    <x v="1"/>
    <x v="19"/>
    <x v="19"/>
    <s v="L1170"/>
    <x v="7"/>
    <s v="01"/>
    <s v="01112"/>
    <s v="Valla- ja linnavalitsus"/>
    <s v=""/>
    <s v=""/>
    <x v="0"/>
  </r>
  <r>
    <x v="46"/>
    <n v="-44"/>
    <x v="3"/>
    <x v="17"/>
    <s v="Töötuskindlustusmakse"/>
    <s v="2"/>
    <x v="1"/>
    <x v="19"/>
    <x v="19"/>
    <s v="L1170"/>
    <x v="7"/>
    <s v="01"/>
    <s v="01112"/>
    <s v="Valla- ja linnavalitsus"/>
    <s v=""/>
    <s v=""/>
    <x v="0"/>
  </r>
  <r>
    <x v="46"/>
    <n v="-1794"/>
    <x v="3"/>
    <x v="18"/>
    <s v="Sotsiaalmaks töötasudelt ja toetustelt"/>
    <s v="2"/>
    <x v="1"/>
    <x v="19"/>
    <x v="19"/>
    <s v="L1170"/>
    <x v="7"/>
    <s v="01"/>
    <s v="01112"/>
    <s v="Valla- ja linnavalitsus"/>
    <s v=""/>
    <s v=""/>
    <x v="0"/>
  </r>
  <r>
    <x v="47"/>
    <n v="-5437"/>
    <x v="3"/>
    <x v="37"/>
    <s v="Avaliku teenistuse ametnike töötasu"/>
    <s v="2"/>
    <x v="1"/>
    <x v="19"/>
    <x v="19"/>
    <s v="L1170"/>
    <x v="7"/>
    <s v="01"/>
    <s v="01112"/>
    <s v="Valla- ja linnavalitsus"/>
    <s v=""/>
    <s v=""/>
    <x v="0"/>
  </r>
  <r>
    <x v="10"/>
    <n v="240"/>
    <x v="1"/>
    <x v="41"/>
    <s v="Tervise edendamise kulud"/>
    <s v="2"/>
    <x v="1"/>
    <x v="6"/>
    <x v="6"/>
    <s v="13"/>
    <x v="9"/>
    <s v="09"/>
    <s v="09110"/>
    <s v="Alusharidus"/>
    <s v=""/>
    <s v=""/>
    <x v="0"/>
  </r>
  <r>
    <x v="10"/>
    <n v="-240"/>
    <x v="1"/>
    <x v="42"/>
    <s v="Esindus- ja vastuvõtukulud"/>
    <s v="2"/>
    <x v="1"/>
    <x v="6"/>
    <x v="6"/>
    <s v="13"/>
    <x v="9"/>
    <s v="09"/>
    <s v="09110"/>
    <s v="Alusharidus"/>
    <s v=""/>
    <s v=""/>
    <x v="0"/>
  </r>
  <r>
    <x v="48"/>
    <n v="600"/>
    <x v="1"/>
    <x v="6"/>
    <s v="Kulud muudele õppevahenditele"/>
    <s v="2"/>
    <x v="1"/>
    <x v="6"/>
    <x v="6"/>
    <s v="13"/>
    <x v="9"/>
    <s v="09"/>
    <s v="09110"/>
    <s v="Alusharidus"/>
    <s v=""/>
    <s v=""/>
    <x v="0"/>
  </r>
  <r>
    <x v="48"/>
    <n v="175"/>
    <x v="1"/>
    <x v="14"/>
    <s v="Inventari hooldus"/>
    <s v="2"/>
    <x v="1"/>
    <x v="6"/>
    <x v="6"/>
    <s v="13"/>
    <x v="9"/>
    <s v="09"/>
    <s v="09110"/>
    <s v="Alusharidus"/>
    <s v=""/>
    <s v=""/>
    <x v="0"/>
  </r>
  <r>
    <x v="48"/>
    <n v="108"/>
    <x v="3"/>
    <x v="43"/>
    <s v="Töötajate v.a. õpetajate töötuskindlustusmakse"/>
    <s v="2"/>
    <x v="1"/>
    <x v="6"/>
    <x v="6"/>
    <s v="13"/>
    <x v="9"/>
    <s v="09"/>
    <s v="09110"/>
    <s v="Alusharidus"/>
    <s v=""/>
    <s v=""/>
    <x v="0"/>
  </r>
  <r>
    <x v="48"/>
    <n v="4435"/>
    <x v="3"/>
    <x v="44"/>
    <s v="Töötajate v.a. õpetajad sotsiaalmaks"/>
    <s v="2"/>
    <x v="1"/>
    <x v="6"/>
    <x v="6"/>
    <s v="13"/>
    <x v="9"/>
    <s v="09"/>
    <s v="09110"/>
    <s v="Alusharidus"/>
    <s v=""/>
    <s v=""/>
    <x v="0"/>
  </r>
  <r>
    <x v="48"/>
    <n v="13440"/>
    <x v="3"/>
    <x v="12"/>
    <s v="Töötajate töötasu"/>
    <s v="2"/>
    <x v="1"/>
    <x v="6"/>
    <x v="6"/>
    <s v="13"/>
    <x v="9"/>
    <s v="09"/>
    <s v="09110"/>
    <s v="Alusharidus"/>
    <s v=""/>
    <s v=""/>
    <x v="0"/>
  </r>
  <r>
    <x v="48"/>
    <n v="64"/>
    <x v="3"/>
    <x v="45"/>
    <s v="Õpetajate töötuskindlustus (hariduse toetusfond)"/>
    <s v="2"/>
    <x v="1"/>
    <x v="6"/>
    <x v="6"/>
    <s v="13"/>
    <x v="9"/>
    <s v="09"/>
    <s v="09110"/>
    <s v="Alusharidus"/>
    <s v=""/>
    <s v=""/>
    <x v="0"/>
  </r>
  <r>
    <x v="48"/>
    <n v="2653"/>
    <x v="3"/>
    <x v="46"/>
    <s v="Õpetajate sotsiaalmaks (hariduse toetusfondist)"/>
    <s v="2"/>
    <x v="1"/>
    <x v="6"/>
    <x v="6"/>
    <s v="13"/>
    <x v="9"/>
    <s v="09"/>
    <s v="09110"/>
    <s v="Alusharidus"/>
    <s v=""/>
    <s v=""/>
    <x v="0"/>
  </r>
  <r>
    <x v="48"/>
    <n v="8040"/>
    <x v="3"/>
    <x v="32"/>
    <s v="Õpetajate töötasu"/>
    <s v="2"/>
    <x v="1"/>
    <x v="6"/>
    <x v="6"/>
    <s v="13"/>
    <x v="9"/>
    <s v="09"/>
    <s v="09110"/>
    <s v="Alusharidus"/>
    <s v=""/>
    <s v=""/>
    <x v="0"/>
  </r>
  <r>
    <x v="49"/>
    <n v="200000"/>
    <x v="0"/>
    <x v="0"/>
    <s v="Hooned ja rajatised"/>
    <s v="4"/>
    <x v="0"/>
    <x v="25"/>
    <x v="25"/>
    <s v="L1192"/>
    <x v="10"/>
    <s v="09"/>
    <s v="09110"/>
    <s v="Alusharidus"/>
    <s v=""/>
    <s v=""/>
    <x v="0"/>
  </r>
  <r>
    <x v="50"/>
    <n v="-57728"/>
    <x v="1"/>
    <x v="3"/>
    <s v="kulud kolmandate isikute koolitusele"/>
    <s v="2"/>
    <x v="1"/>
    <x v="3"/>
    <x v="3"/>
    <s v="L1150"/>
    <x v="2"/>
    <s v="09"/>
    <s v="09212"/>
    <s v="Põhihariduse otsekulud"/>
    <s v=""/>
    <s v=""/>
    <x v="0"/>
  </r>
  <r>
    <x v="51"/>
    <n v="1500"/>
    <x v="1"/>
    <x v="47"/>
    <s v="KOMMUNIKATSIOONI-, KULTUURI- JA VABA  AJA SISUSTAMISE KULUD"/>
    <s v="2"/>
    <x v="1"/>
    <x v="26"/>
    <x v="26"/>
    <s v="L1150"/>
    <x v="2"/>
    <s v="08"/>
    <s v="08600"/>
    <s v="Muu vaba aeg, kultuur, religioon, sh haldus"/>
    <s v=""/>
    <s v=""/>
    <x v="0"/>
  </r>
  <r>
    <x v="52"/>
    <n v="-1500"/>
    <x v="1"/>
    <x v="47"/>
    <s v="KOMMUNIKATSIOONI-, KULTUURI- JA VABA  AJA SISUSTAMISE KULUD"/>
    <s v="2"/>
    <x v="1"/>
    <x v="27"/>
    <x v="27"/>
    <s v="L1150"/>
    <x v="2"/>
    <s v="08"/>
    <s v="08600"/>
    <s v="Muu vaba aeg, kultuur, religioon, sh haldus"/>
    <s v=""/>
    <s v=""/>
    <x v="0"/>
  </r>
  <r>
    <x v="53"/>
    <n v="2000"/>
    <x v="7"/>
    <x v="48"/>
    <s v="muudele residentidele"/>
    <s v="2"/>
    <x v="1"/>
    <x v="28"/>
    <x v="28"/>
    <s v="L1150"/>
    <x v="2"/>
    <s v="08"/>
    <s v="08600"/>
    <s v="Muu vaba aeg, kultuur, religioon, sh haldus"/>
    <s v=""/>
    <s v=""/>
    <x v="0"/>
  </r>
  <r>
    <x v="54"/>
    <n v="-2000"/>
    <x v="4"/>
    <x v="49"/>
    <s v="Preemiad, autasud, väljamaksed füüsilistele isikut"/>
    <s v="2"/>
    <x v="1"/>
    <x v="28"/>
    <x v="28"/>
    <s v="L1150"/>
    <x v="2"/>
    <s v="08"/>
    <s v="08600"/>
    <s v="Muu vaba aeg, kultuur, religioon, sh haldus"/>
    <s v=""/>
    <s v=""/>
    <x v="0"/>
  </r>
  <r>
    <x v="55"/>
    <n v="8000"/>
    <x v="1"/>
    <x v="47"/>
    <s v="KOMMUNIKATSIOONI-, KULTUURI- JA VABA  AJA SISUSTAMISE KULUD"/>
    <s v="2"/>
    <x v="1"/>
    <x v="29"/>
    <x v="29"/>
    <s v="L1150"/>
    <x v="2"/>
    <s v="08"/>
    <s v="08600"/>
    <s v="Muu vaba aeg, kultuur, religioon, sh haldus"/>
    <s v=""/>
    <s v=""/>
    <x v="0"/>
  </r>
  <r>
    <x v="56"/>
    <n v="-8000"/>
    <x v="7"/>
    <x v="48"/>
    <s v="muudele residentidele"/>
    <s v="2"/>
    <x v="1"/>
    <x v="29"/>
    <x v="29"/>
    <s v="L1150"/>
    <x v="2"/>
    <s v="08"/>
    <s v="08600"/>
    <s v="Muu vaba aeg, kultuur, religioon, sh haldus"/>
    <s v=""/>
    <s v=""/>
    <x v="0"/>
  </r>
  <r>
    <x v="57"/>
    <n v="-10000"/>
    <x v="1"/>
    <x v="50"/>
    <s v="Kulud jooksvale remondile"/>
    <s v="2"/>
    <x v="1"/>
    <x v="6"/>
    <x v="6"/>
    <s v="58"/>
    <x v="11"/>
    <s v="08"/>
    <s v="08102"/>
    <s v="Sport"/>
    <s v="9624"/>
    <s v="KVHA  Riia 93C Aerutamisbaas"/>
    <x v="0"/>
  </r>
  <r>
    <x v="58"/>
    <n v="500"/>
    <x v="1"/>
    <x v="8"/>
    <s v="Koolituskulud töötajatele, va õpetajad"/>
    <s v="2"/>
    <x v="1"/>
    <x v="6"/>
    <x v="6"/>
    <s v="49"/>
    <x v="12"/>
    <s v="09"/>
    <s v="09212"/>
    <s v="Põhihariduse otsekulud"/>
    <s v=""/>
    <s v=""/>
    <x v="0"/>
  </r>
  <r>
    <x v="59"/>
    <n v="3"/>
    <x v="3"/>
    <x v="45"/>
    <s v="Õpetajate töötuskindlustus (hariduse toetusfond)"/>
    <s v="2"/>
    <x v="1"/>
    <x v="6"/>
    <x v="6"/>
    <s v="27"/>
    <x v="13"/>
    <s v="09"/>
    <s v="09510"/>
    <s v="Noorte huviharidus ja huvitegevus"/>
    <s v=""/>
    <s v=""/>
    <x v="0"/>
  </r>
  <r>
    <x v="59"/>
    <n v="133"/>
    <x v="3"/>
    <x v="46"/>
    <s v="Õpetajate sotsiaalmaks (hariduse toetusfondist)"/>
    <s v="2"/>
    <x v="1"/>
    <x v="6"/>
    <x v="6"/>
    <s v="27"/>
    <x v="13"/>
    <s v="09"/>
    <s v="09510"/>
    <s v="Noorte huviharidus ja huvitegevus"/>
    <s v=""/>
    <s v=""/>
    <x v="0"/>
  </r>
  <r>
    <x v="60"/>
    <n v="407"/>
    <x v="2"/>
    <x v="51"/>
    <s v="Ruumide üür"/>
    <s v="1"/>
    <x v="2"/>
    <x v="6"/>
    <x v="6"/>
    <s v="27"/>
    <x v="13"/>
    <s v="09"/>
    <s v="09510"/>
    <s v="Noorte huviharidus ja huvitegevus"/>
    <s v=""/>
    <s v=""/>
    <x v="0"/>
  </r>
  <r>
    <x v="59"/>
    <n v="404"/>
    <x v="3"/>
    <x v="32"/>
    <s v="Õpetajate töötasu"/>
    <s v="2"/>
    <x v="1"/>
    <x v="6"/>
    <x v="6"/>
    <s v="27"/>
    <x v="13"/>
    <s v="09"/>
    <s v="09510"/>
    <s v="Noorte huviharidus ja huvitegevus"/>
    <s v=""/>
    <s v=""/>
    <x v="0"/>
  </r>
  <r>
    <x v="61"/>
    <n v="133"/>
    <x v="2"/>
    <x v="52"/>
    <s v="Muud tulud haridusalasest tegevusest"/>
    <s v="1"/>
    <x v="2"/>
    <x v="6"/>
    <x v="6"/>
    <s v="27"/>
    <x v="13"/>
    <s v="09"/>
    <s v="09510"/>
    <s v="Noorte huviharidus ja huvitegevus"/>
    <s v=""/>
    <s v=""/>
    <x v="0"/>
  </r>
  <r>
    <x v="62"/>
    <n v="1300"/>
    <x v="1"/>
    <x v="53"/>
    <s v="Kulud riist- ja tarkvara ostmiseks"/>
    <s v="2"/>
    <x v="1"/>
    <x v="6"/>
    <x v="6"/>
    <s v="20"/>
    <x v="3"/>
    <s v="09"/>
    <s v="09212"/>
    <s v="Põhihariduse otsekulud"/>
    <s v="3000"/>
    <s v="IKT kulud asutustes"/>
    <x v="0"/>
  </r>
  <r>
    <x v="63"/>
    <n v="7964"/>
    <x v="1"/>
    <x v="54"/>
    <s v="RAJATISTE MAJANDAMISKULUD"/>
    <s v="2"/>
    <x v="1"/>
    <x v="30"/>
    <x v="30"/>
    <s v="L1192"/>
    <x v="10"/>
    <s v="05"/>
    <s v="05400"/>
    <s v="Bioloogilise mitmekesisuse ja maastiku kaitse"/>
    <s v=""/>
    <s v=""/>
    <x v="0"/>
  </r>
  <r>
    <x v="64"/>
    <n v="198"/>
    <x v="1"/>
    <x v="55"/>
    <s v="Muud inventarikulud"/>
    <s v="2"/>
    <x v="1"/>
    <x v="6"/>
    <x v="6"/>
    <s v="15"/>
    <x v="14"/>
    <s v="09"/>
    <s v="09110"/>
    <s v="Alusharidus"/>
    <s v=""/>
    <s v=""/>
    <x v="0"/>
  </r>
  <r>
    <x v="65"/>
    <n v="-90"/>
    <x v="1"/>
    <x v="56"/>
    <s v="Hügeenitarbed"/>
    <s v="2"/>
    <x v="1"/>
    <x v="6"/>
    <x v="6"/>
    <s v="15"/>
    <x v="14"/>
    <s v="09"/>
    <s v="09110"/>
    <s v="Alusharidus"/>
    <s v=""/>
    <s v=""/>
    <x v="0"/>
  </r>
  <r>
    <x v="65"/>
    <n v="15"/>
    <x v="7"/>
    <x v="30"/>
    <s v="muudele residentidele"/>
    <s v="2"/>
    <x v="1"/>
    <x v="6"/>
    <x v="6"/>
    <s v="15"/>
    <x v="14"/>
    <s v="09"/>
    <s v="09110"/>
    <s v="Alusharidus"/>
    <s v=""/>
    <s v=""/>
    <x v="0"/>
  </r>
  <r>
    <x v="65"/>
    <n v="-1516"/>
    <x v="1"/>
    <x v="55"/>
    <s v="Muud inventarikulud"/>
    <s v="2"/>
    <x v="1"/>
    <x v="6"/>
    <x v="6"/>
    <s v="15"/>
    <x v="14"/>
    <s v="09"/>
    <s v="09110"/>
    <s v="Alusharidus"/>
    <s v=""/>
    <s v=""/>
    <x v="0"/>
  </r>
  <r>
    <x v="66"/>
    <n v="1516"/>
    <x v="1"/>
    <x v="5"/>
    <s v="Ruumide sisustus, mööbel"/>
    <s v="2"/>
    <x v="1"/>
    <x v="6"/>
    <x v="6"/>
    <s v="15"/>
    <x v="14"/>
    <s v="09"/>
    <s v="09110"/>
    <s v="Alusharidus"/>
    <s v=""/>
    <s v=""/>
    <x v="0"/>
  </r>
  <r>
    <x v="65"/>
    <n v="-198"/>
    <x v="1"/>
    <x v="40"/>
    <s v="Isikliku sõiduauto kasutamise kulud"/>
    <s v="2"/>
    <x v="1"/>
    <x v="6"/>
    <x v="6"/>
    <s v="15"/>
    <x v="14"/>
    <s v="09"/>
    <s v="09110"/>
    <s v="Alusharidus"/>
    <s v=""/>
    <s v=""/>
    <x v="0"/>
  </r>
  <r>
    <x v="65"/>
    <n v="75"/>
    <x v="1"/>
    <x v="23"/>
    <s v="Muud administreerimiskulud, pangateenused"/>
    <s v="2"/>
    <x v="1"/>
    <x v="6"/>
    <x v="6"/>
    <s v="15"/>
    <x v="14"/>
    <s v="09"/>
    <s v="09110"/>
    <s v="Alusharidus"/>
    <s v=""/>
    <s v=""/>
    <x v="0"/>
  </r>
  <r>
    <x v="67"/>
    <n v="-700"/>
    <x v="1"/>
    <x v="57"/>
    <s v="Riskianalüüs"/>
    <s v="2"/>
    <x v="1"/>
    <x v="6"/>
    <x v="6"/>
    <s v="15"/>
    <x v="14"/>
    <s v="09"/>
    <s v="09110"/>
    <s v="Alusharidus"/>
    <s v=""/>
    <s v=""/>
    <x v="0"/>
  </r>
  <r>
    <x v="68"/>
    <n v="700"/>
    <x v="1"/>
    <x v="33"/>
    <s v="Kulud info- ja PR teenustele k.a. ajalehekuulutuse"/>
    <s v="2"/>
    <x v="1"/>
    <x v="6"/>
    <x v="6"/>
    <s v="15"/>
    <x v="14"/>
    <s v="09"/>
    <s v="09110"/>
    <s v="Alusharidus"/>
    <s v=""/>
    <s v=""/>
    <x v="0"/>
  </r>
  <r>
    <x v="69"/>
    <n v="50000"/>
    <x v="0"/>
    <x v="0"/>
    <s v="Hooned ja rajatised"/>
    <s v="4"/>
    <x v="0"/>
    <x v="7"/>
    <x v="7"/>
    <s v="20"/>
    <x v="3"/>
    <s v="09"/>
    <s v="09212"/>
    <s v="Põhihariduse otsekulud"/>
    <s v="9607"/>
    <s v="KVHA  Kesk-Kaare 17 Kaare Kool"/>
    <x v="0"/>
  </r>
  <r>
    <x v="41"/>
    <n v="33"/>
    <x v="3"/>
    <x v="43"/>
    <s v="Töötajate v.a. õpetajate töötuskindlustusmakse"/>
    <s v="2"/>
    <x v="1"/>
    <x v="6"/>
    <x v="6"/>
    <s v="42"/>
    <x v="15"/>
    <s v="10"/>
    <s v="10702"/>
    <s v="Muu sotsiaalsete riskirühmade kaitse"/>
    <s v=""/>
    <s v=""/>
    <x v="0"/>
  </r>
  <r>
    <x v="41"/>
    <n v="1375"/>
    <x v="3"/>
    <x v="44"/>
    <s v="Töötajate v.a. õpetajad sotsiaalmaks"/>
    <s v="2"/>
    <x v="1"/>
    <x v="6"/>
    <x v="6"/>
    <s v="42"/>
    <x v="15"/>
    <s v="10"/>
    <s v="10702"/>
    <s v="Muu sotsiaalsete riskirühmade kaitse"/>
    <s v=""/>
    <s v=""/>
    <x v="0"/>
  </r>
  <r>
    <x v="41"/>
    <n v="4165"/>
    <x v="3"/>
    <x v="12"/>
    <s v="Töötajate töötasu"/>
    <s v="2"/>
    <x v="1"/>
    <x v="6"/>
    <x v="6"/>
    <s v="42"/>
    <x v="15"/>
    <s v="10"/>
    <s v="10702"/>
    <s v="Muu sotsiaalsete riskirühmade kaitse"/>
    <s v=""/>
    <s v=""/>
    <x v="0"/>
  </r>
  <r>
    <x v="70"/>
    <n v="10000"/>
    <x v="1"/>
    <x v="50"/>
    <s v="Kulud jooksvale remondile"/>
    <s v="2"/>
    <x v="1"/>
    <x v="6"/>
    <x v="6"/>
    <s v="58"/>
    <x v="11"/>
    <s v="08"/>
    <s v="08102"/>
    <s v="Sport"/>
    <s v="9631"/>
    <s v="KVHA  Vaksali 4 Spordihoone uus osa"/>
    <x v="0"/>
  </r>
  <r>
    <x v="71"/>
    <n v="3640"/>
    <x v="6"/>
    <x v="58"/>
    <s v="Hoiatustrahv liiklusseaduse alusel"/>
    <s v="1"/>
    <x v="2"/>
    <x v="31"/>
    <x v="31"/>
    <s v="L1170"/>
    <x v="7"/>
    <s v="00"/>
    <s v="00000"/>
    <s v="Tegevusalata"/>
    <s v=""/>
    <s v=""/>
    <x v="0"/>
  </r>
  <r>
    <x v="72"/>
    <n v="6600"/>
    <x v="2"/>
    <x v="59"/>
    <s v="üür"/>
    <s v="1"/>
    <x v="2"/>
    <x v="32"/>
    <x v="32"/>
    <s v="L1192"/>
    <x v="10"/>
    <s v="00"/>
    <s v="00000"/>
    <s v="Tegevusalata"/>
    <s v="9652"/>
    <s v="KVHA Vaksali 2 pangamaja"/>
    <x v="0"/>
  </r>
  <r>
    <x v="73"/>
    <n v="-1000"/>
    <x v="1"/>
    <x v="40"/>
    <s v="Isikliku sõiduauto kasutamise kulud"/>
    <s v="2"/>
    <x v="1"/>
    <x v="23"/>
    <x v="23"/>
    <s v="L1192"/>
    <x v="10"/>
    <s v="01"/>
    <s v="01112"/>
    <s v="Valla- ja linnavalitsus"/>
    <s v="9640"/>
    <s v="KVHA  Üldkulud"/>
    <x v="0"/>
  </r>
  <r>
    <x v="74"/>
    <n v="-2500"/>
    <x v="5"/>
    <x v="60"/>
    <s v="Teede ja tänavate sulgemise maks"/>
    <s v="1"/>
    <x v="2"/>
    <x v="33"/>
    <x v="33"/>
    <s v="L1192"/>
    <x v="10"/>
    <s v="04"/>
    <s v="04510"/>
    <s v="Maanteetransport"/>
    <s v=""/>
    <s v=""/>
    <x v="0"/>
  </r>
  <r>
    <x v="75"/>
    <n v="-43874"/>
    <x v="0"/>
    <x v="0"/>
    <s v="Hooned ja rajatised"/>
    <s v="4"/>
    <x v="0"/>
    <x v="34"/>
    <x v="34"/>
    <s v="L1192"/>
    <x v="10"/>
    <s v="04"/>
    <s v="04740"/>
    <s v="Üldmajanduslikud arendusprojektid"/>
    <s v=""/>
    <s v=""/>
    <x v="0"/>
  </r>
  <r>
    <x v="76"/>
    <n v="-26400"/>
    <x v="0"/>
    <x v="0"/>
    <s v="Hooned ja rajatised"/>
    <s v="4"/>
    <x v="0"/>
    <x v="34"/>
    <x v="34"/>
    <s v="L1192"/>
    <x v="10"/>
    <s v="04"/>
    <s v="04740"/>
    <s v="Üldmajanduslikud arendusprojektid"/>
    <s v=""/>
    <s v=""/>
    <x v="0"/>
  </r>
  <r>
    <x v="77"/>
    <n v="281576"/>
    <x v="0"/>
    <x v="0"/>
    <s v="Hooned ja rajatised"/>
    <s v="4"/>
    <x v="0"/>
    <x v="35"/>
    <x v="35"/>
    <s v="L1192"/>
    <x v="10"/>
    <s v="04"/>
    <s v="04740"/>
    <s v="Üldmajanduslikud arendusprojektid"/>
    <s v=""/>
    <s v=""/>
    <x v="0"/>
  </r>
  <r>
    <x v="78"/>
    <n v="-200000"/>
    <x v="0"/>
    <x v="0"/>
    <s v="Hooned ja rajatised"/>
    <s v="4"/>
    <x v="0"/>
    <x v="35"/>
    <x v="35"/>
    <s v="L1192"/>
    <x v="10"/>
    <s v="04"/>
    <s v="04740"/>
    <s v="Üldmajanduslikud arendusprojektid"/>
    <s v=""/>
    <s v=""/>
    <x v="0"/>
  </r>
  <r>
    <x v="79"/>
    <n v="-45302"/>
    <x v="0"/>
    <x v="0"/>
    <s v="Hooned ja rajatised"/>
    <s v="4"/>
    <x v="0"/>
    <x v="35"/>
    <x v="35"/>
    <s v="L1192"/>
    <x v="10"/>
    <s v="04"/>
    <s v="04740"/>
    <s v="Üldmajanduslikud arendusprojektid"/>
    <s v=""/>
    <s v=""/>
    <x v="0"/>
  </r>
  <r>
    <x v="80"/>
    <n v="-35000"/>
    <x v="0"/>
    <x v="0"/>
    <s v="Hooned ja rajatised"/>
    <s v="4"/>
    <x v="0"/>
    <x v="35"/>
    <x v="35"/>
    <s v="L1192"/>
    <x v="10"/>
    <s v="04"/>
    <s v="04740"/>
    <s v="Üldmajanduslikud arendusprojektid"/>
    <s v=""/>
    <s v=""/>
    <x v="0"/>
  </r>
  <r>
    <x v="75"/>
    <n v="43874"/>
    <x v="0"/>
    <x v="61"/>
    <s v="Osaluste soetus"/>
    <s v="4"/>
    <x v="0"/>
    <x v="36"/>
    <x v="36"/>
    <s v="L1192"/>
    <x v="10"/>
    <s v="05"/>
    <s v="05200"/>
    <s v="Heitveekäitlus"/>
    <s v=""/>
    <s v=""/>
    <x v="0"/>
  </r>
  <r>
    <x v="81"/>
    <n v="3773"/>
    <x v="1"/>
    <x v="54"/>
    <s v="RAJATISTE MAJANDAMISKULUD"/>
    <s v="2"/>
    <x v="1"/>
    <x v="37"/>
    <x v="37"/>
    <s v="L1192"/>
    <x v="10"/>
    <s v="06"/>
    <s v="06300"/>
    <s v="Veevarustus"/>
    <s v=""/>
    <s v=""/>
    <x v="0"/>
  </r>
  <r>
    <x v="82"/>
    <n v="26400"/>
    <x v="7"/>
    <x v="62"/>
    <s v="Sihtotstarbelised eraldised põhivara soetamiseks"/>
    <s v="4"/>
    <x v="0"/>
    <x v="34"/>
    <x v="34"/>
    <s v="L1192"/>
    <x v="10"/>
    <s v="06"/>
    <s v="06400"/>
    <s v="Tänavavalgustus"/>
    <s v=""/>
    <s v=""/>
    <x v="0"/>
  </r>
  <r>
    <x v="79"/>
    <n v="45302"/>
    <x v="0"/>
    <x v="0"/>
    <s v="Hooned ja rajatised"/>
    <s v="4"/>
    <x v="0"/>
    <x v="38"/>
    <x v="38"/>
    <s v="L1192"/>
    <x v="10"/>
    <s v="08"/>
    <s v="08102"/>
    <s v="Sport"/>
    <s v=""/>
    <s v=""/>
    <x v="0"/>
  </r>
  <r>
    <x v="83"/>
    <n v="4000"/>
    <x v="8"/>
    <x v="63"/>
    <s v="Finantstulud"/>
    <s v="3"/>
    <x v="3"/>
    <x v="39"/>
    <x v="39"/>
    <s v="L1210"/>
    <x v="6"/>
    <s v="01"/>
    <s v="01700"/>
    <s v="Valitsussektori võla teenindamine"/>
    <s v=""/>
    <s v=""/>
    <x v="0"/>
  </r>
  <r>
    <x v="84"/>
    <n v="7000"/>
    <x v="8"/>
    <x v="64"/>
    <s v="Muudelt residentidelt võetud laenudelt"/>
    <s v="4"/>
    <x v="0"/>
    <x v="40"/>
    <x v="40"/>
    <s v="L1210"/>
    <x v="6"/>
    <s v="01"/>
    <s v="01700"/>
    <s v="Valitsussektori võla teenindamine"/>
    <s v=""/>
    <s v=""/>
    <x v="0"/>
  </r>
  <r>
    <x v="83"/>
    <n v="3000"/>
    <x v="8"/>
    <x v="63"/>
    <s v="Finantstulud"/>
    <s v="3"/>
    <x v="3"/>
    <x v="41"/>
    <x v="41"/>
    <s v="L1210"/>
    <x v="6"/>
    <s v="01"/>
    <s v="01700"/>
    <s v="Valitsussektori võla teenindamine"/>
    <s v=""/>
    <s v=""/>
    <x v="0"/>
  </r>
  <r>
    <x v="85"/>
    <n v="3229"/>
    <x v="9"/>
    <x v="65"/>
    <s v="Tasandusfond lõige 1"/>
    <s v="1"/>
    <x v="2"/>
    <x v="42"/>
    <x v="42"/>
    <s v="L1210"/>
    <x v="6"/>
    <s v="01"/>
    <s v="01800"/>
    <s v="Üldiseloomuga ülekanded valitsussektoris"/>
    <s v=""/>
    <s v=""/>
    <x v="0"/>
  </r>
  <r>
    <x v="86"/>
    <n v="101932"/>
    <x v="2"/>
    <x v="2"/>
    <s v="Teenused"/>
    <s v="1"/>
    <x v="2"/>
    <x v="43"/>
    <x v="43"/>
    <s v="L1220"/>
    <x v="1"/>
    <s v="00"/>
    <s v="00000"/>
    <s v="Tegevusalata"/>
    <s v=""/>
    <s v=""/>
    <x v="0"/>
  </r>
  <r>
    <x v="87"/>
    <n v="20389"/>
    <x v="2"/>
    <x v="66"/>
    <s v="Muud tulud sotsiaalabialasest tegevusest"/>
    <s v="1"/>
    <x v="2"/>
    <x v="43"/>
    <x v="43"/>
    <s v="L1220"/>
    <x v="1"/>
    <s v="00"/>
    <s v="00000"/>
    <s v="Tegevusalata"/>
    <s v=""/>
    <s v=""/>
    <x v="0"/>
  </r>
  <r>
    <x v="88"/>
    <n v="44"/>
    <x v="3"/>
    <x v="17"/>
    <s v="Töötuskindlustusmakse"/>
    <s v="2"/>
    <x v="1"/>
    <x v="44"/>
    <x v="44"/>
    <s v="L1100"/>
    <x v="16"/>
    <s v="01"/>
    <s v="01112"/>
    <s v="Valla- ja linnavalitsus"/>
    <s v=""/>
    <s v=""/>
    <x v="0"/>
  </r>
  <r>
    <x v="88"/>
    <n v="1794"/>
    <x v="3"/>
    <x v="18"/>
    <s v="Sotsiaalmaks töötasudelt ja toetustelt"/>
    <s v="2"/>
    <x v="1"/>
    <x v="44"/>
    <x v="44"/>
    <s v="L1100"/>
    <x v="16"/>
    <s v="01"/>
    <s v="01112"/>
    <s v="Valla- ja linnavalitsus"/>
    <s v=""/>
    <s v=""/>
    <x v="0"/>
  </r>
  <r>
    <x v="88"/>
    <n v="5437"/>
    <x v="3"/>
    <x v="19"/>
    <s v="Töövõtulepingu alusel füüsilistele isikutele makst"/>
    <s v="2"/>
    <x v="1"/>
    <x v="44"/>
    <x v="44"/>
    <s v="L1100"/>
    <x v="16"/>
    <s v="01"/>
    <s v="01112"/>
    <s v="Valla- ja linnavalitsus"/>
    <s v=""/>
    <s v=""/>
    <x v="0"/>
  </r>
  <r>
    <x v="89"/>
    <n v="50"/>
    <x v="4"/>
    <x v="16"/>
    <s v="Muud sotsiaalabitoetused"/>
    <s v="2"/>
    <x v="1"/>
    <x v="45"/>
    <x v="45"/>
    <s v="L1170"/>
    <x v="7"/>
    <s v="10"/>
    <s v="10121"/>
    <s v="Muu puuetega inimeste sotsiaalne kaitse"/>
    <s v=""/>
    <s v=""/>
    <x v="0"/>
  </r>
  <r>
    <x v="90"/>
    <n v="96"/>
    <x v="3"/>
    <x v="17"/>
    <s v="Töötuskindlustusmakse"/>
    <s v="2"/>
    <x v="1"/>
    <x v="19"/>
    <x v="19"/>
    <s v="L1192"/>
    <x v="10"/>
    <s v="04"/>
    <s v="04900"/>
    <s v="Muu majandus (sh majanduse haldus)"/>
    <s v=""/>
    <s v=""/>
    <x v="0"/>
  </r>
  <r>
    <x v="90"/>
    <n v="3960"/>
    <x v="3"/>
    <x v="18"/>
    <s v="Sotsiaalmaks töötasudelt ja toetustelt"/>
    <s v="2"/>
    <x v="1"/>
    <x v="19"/>
    <x v="19"/>
    <s v="L1192"/>
    <x v="10"/>
    <s v="04"/>
    <s v="04900"/>
    <s v="Muu majandus (sh majanduse haldus)"/>
    <s v=""/>
    <s v=""/>
    <x v="0"/>
  </r>
  <r>
    <x v="90"/>
    <n v="12000"/>
    <x v="3"/>
    <x v="12"/>
    <s v="Töötajate töötasu"/>
    <s v="2"/>
    <x v="1"/>
    <x v="19"/>
    <x v="19"/>
    <s v="L1192"/>
    <x v="10"/>
    <s v="04"/>
    <s v="04900"/>
    <s v="Muu majandus (sh majanduse haldus)"/>
    <s v=""/>
    <s v=""/>
    <x v="0"/>
  </r>
  <r>
    <x v="91"/>
    <n v="-7964"/>
    <x v="1"/>
    <x v="54"/>
    <s v="RAJATISTE MAJANDAMISKULUD"/>
    <s v="2"/>
    <x v="1"/>
    <x v="46"/>
    <x v="46"/>
    <s v="L1192"/>
    <x v="10"/>
    <s v="04"/>
    <s v="04900"/>
    <s v="Muu majandus (sh majanduse haldus)"/>
    <s v=""/>
    <s v=""/>
    <x v="0"/>
  </r>
  <r>
    <x v="92"/>
    <n v="-3773"/>
    <x v="1"/>
    <x v="54"/>
    <s v="RAJATISTE MAJANDAMISKULUD"/>
    <s v="2"/>
    <x v="1"/>
    <x v="46"/>
    <x v="46"/>
    <s v="L1192"/>
    <x v="10"/>
    <s v="04"/>
    <s v="04900"/>
    <s v="Muu majandus (sh majanduse haldus)"/>
    <s v=""/>
    <s v=""/>
    <x v="0"/>
  </r>
  <r>
    <x v="93"/>
    <n v="40930"/>
    <x v="6"/>
    <x v="67"/>
    <s v="Varude müük"/>
    <s v="1"/>
    <x v="2"/>
    <x v="47"/>
    <x v="47"/>
    <s v="L1192"/>
    <x v="10"/>
    <s v="00"/>
    <s v="00000"/>
    <s v="Tegevusalata"/>
    <s v=""/>
    <s v=""/>
    <x v="0"/>
  </r>
  <r>
    <x v="94"/>
    <n v="9976"/>
    <x v="2"/>
    <x v="68"/>
    <s v="Muu kaupade ja teenuste müük"/>
    <s v="1"/>
    <x v="2"/>
    <x v="48"/>
    <x v="48"/>
    <s v="L1192"/>
    <x v="10"/>
    <s v="00"/>
    <s v="00000"/>
    <s v="Tegevusalata"/>
    <s v=""/>
    <s v=""/>
    <x v="0"/>
  </r>
  <r>
    <x v="95"/>
    <n v="2500"/>
    <x v="5"/>
    <x v="60"/>
    <s v="Teede ja tänavate sulgemise maks"/>
    <s v="1"/>
    <x v="2"/>
    <x v="33"/>
    <x v="33"/>
    <s v="L1192"/>
    <x v="10"/>
    <s v="00"/>
    <s v="00000"/>
    <s v="Tegevusalata"/>
    <s v=""/>
    <s v=""/>
    <x v="0"/>
  </r>
  <r>
    <x v="96"/>
    <n v="26576"/>
    <x v="6"/>
    <x v="69"/>
    <s v="Maa müük"/>
    <s v="3"/>
    <x v="3"/>
    <x v="49"/>
    <x v="49"/>
    <s v="L1192"/>
    <x v="10"/>
    <s v="00"/>
    <s v="00000"/>
    <s v="Tegevusalata"/>
    <s v=""/>
    <s v=""/>
    <x v="0"/>
  </r>
  <r>
    <x v="97"/>
    <n v="255000"/>
    <x v="6"/>
    <x v="70"/>
    <s v="Rajatiste ja hoonete müük"/>
    <s v="3"/>
    <x v="3"/>
    <x v="50"/>
    <x v="50"/>
    <s v="L1192"/>
    <x v="10"/>
    <s v="00"/>
    <s v="00000"/>
    <s v="Tegevusalata"/>
    <s v=""/>
    <s v=""/>
    <x v="0"/>
  </r>
  <r>
    <x v="98"/>
    <n v="57"/>
    <x v="2"/>
    <x v="68"/>
    <s v="Muu kaupade ja teenuste müük"/>
    <s v="1"/>
    <x v="2"/>
    <x v="51"/>
    <x v="51"/>
    <s v="L1192"/>
    <x v="10"/>
    <s v="00"/>
    <s v="00000"/>
    <s v="Tegevusalata"/>
    <s v=""/>
    <s v=""/>
    <x v="0"/>
  </r>
  <r>
    <x v="99"/>
    <n v="126"/>
    <x v="6"/>
    <x v="22"/>
    <s v="Kahjutasud ja kuluhüvitused"/>
    <s v="1"/>
    <x v="2"/>
    <x v="52"/>
    <x v="52"/>
    <s v="L1192"/>
    <x v="10"/>
    <s v="00"/>
    <s v="00000"/>
    <s v="Tegevusalata"/>
    <s v=""/>
    <s v=""/>
    <x v="0"/>
  </r>
  <r>
    <x v="99"/>
    <n v="828"/>
    <x v="6"/>
    <x v="22"/>
    <s v="Kahjutasud ja kuluhüvitused"/>
    <s v="1"/>
    <x v="2"/>
    <x v="12"/>
    <x v="12"/>
    <s v="L1192"/>
    <x v="10"/>
    <s v="00"/>
    <s v="00000"/>
    <s v="Tegevusalata"/>
    <s v=""/>
    <s v=""/>
    <x v="0"/>
  </r>
  <r>
    <x v="100"/>
    <n v="640"/>
    <x v="6"/>
    <x v="71"/>
    <s v="Trahvid"/>
    <s v="1"/>
    <x v="2"/>
    <x v="53"/>
    <x v="53"/>
    <s v="L1192"/>
    <x v="10"/>
    <s v="00"/>
    <s v="00000"/>
    <s v="Tegevusalata"/>
    <s v=""/>
    <s v=""/>
    <x v="0"/>
  </r>
  <r>
    <x v="101"/>
    <n v="12000"/>
    <x v="2"/>
    <x v="72"/>
    <s v="Hoonestusõigus"/>
    <s v="1"/>
    <x v="2"/>
    <x v="54"/>
    <x v="54"/>
    <s v="L1192"/>
    <x v="10"/>
    <s v="00"/>
    <s v="00000"/>
    <s v="Tegevusalata"/>
    <s v=""/>
    <s v=""/>
    <x v="0"/>
  </r>
  <r>
    <x v="101"/>
    <n v="-12000"/>
    <x v="2"/>
    <x v="73"/>
    <s v="Laekumised õiguste müügist"/>
    <s v="1"/>
    <x v="2"/>
    <x v="54"/>
    <x v="54"/>
    <s v="L1192"/>
    <x v="10"/>
    <s v="00"/>
    <s v="00000"/>
    <s v="Tegevusalata"/>
    <s v=""/>
    <s v=""/>
    <x v="0"/>
  </r>
  <r>
    <x v="72"/>
    <n v="3360"/>
    <x v="2"/>
    <x v="59"/>
    <s v="üür"/>
    <s v="1"/>
    <x v="2"/>
    <x v="55"/>
    <x v="55"/>
    <s v="L1192"/>
    <x v="10"/>
    <s v="00"/>
    <s v="00000"/>
    <s v="Tegevusalata"/>
    <s v=""/>
    <s v=""/>
    <x v="0"/>
  </r>
  <r>
    <x v="102"/>
    <n v="-9960"/>
    <x v="2"/>
    <x v="21"/>
    <s v="Laekumised muude majandusküsimustega tegelevate as"/>
    <s v="1"/>
    <x v="2"/>
    <x v="56"/>
    <x v="56"/>
    <s v="L1192"/>
    <x v="10"/>
    <s v="00"/>
    <s v="00000"/>
    <s v="Tegevusalata"/>
    <s v=""/>
    <s v=""/>
    <x v="0"/>
  </r>
  <r>
    <x v="103"/>
    <n v="-21600"/>
    <x v="2"/>
    <x v="74"/>
    <s v="Ruumide üür"/>
    <s v="1"/>
    <x v="2"/>
    <x v="57"/>
    <x v="57"/>
    <s v="L1192"/>
    <x v="10"/>
    <s v="00"/>
    <s v="00000"/>
    <s v="Tegevusalata"/>
    <s v=""/>
    <s v=""/>
    <x v="0"/>
  </r>
  <r>
    <x v="103"/>
    <n v="21600"/>
    <x v="2"/>
    <x v="74"/>
    <s v="Ruumide üür"/>
    <s v="1"/>
    <x v="2"/>
    <x v="58"/>
    <x v="58"/>
    <s v="L1192"/>
    <x v="10"/>
    <s v="00"/>
    <s v="00000"/>
    <s v="Tegevusalata"/>
    <s v=""/>
    <s v=""/>
    <x v="0"/>
  </r>
  <r>
    <x v="104"/>
    <n v="1000"/>
    <x v="1"/>
    <x v="75"/>
    <s v="Kulud kütusele"/>
    <s v="2"/>
    <x v="1"/>
    <x v="59"/>
    <x v="59"/>
    <s v="L1192"/>
    <x v="10"/>
    <s v="01"/>
    <s v="01112"/>
    <s v="Valla- ja linnavalitsus"/>
    <s v=""/>
    <s v=""/>
    <x v="0"/>
  </r>
  <r>
    <x v="10"/>
    <n v="-4000"/>
    <x v="6"/>
    <x v="76"/>
    <s v="Eespool nimetamata muud tulud"/>
    <s v="1"/>
    <x v="2"/>
    <x v="6"/>
    <x v="6"/>
    <s v="82"/>
    <x v="17"/>
    <s v="05"/>
    <s v="05101"/>
    <s v="Avalike alade puhastus"/>
    <s v=""/>
    <s v=""/>
    <x v="0"/>
  </r>
  <r>
    <x v="10"/>
    <n v="4000"/>
    <x v="6"/>
    <x v="67"/>
    <s v="Varude müük"/>
    <s v="1"/>
    <x v="2"/>
    <x v="6"/>
    <x v="6"/>
    <s v="82"/>
    <x v="17"/>
    <s v="05"/>
    <s v="05101"/>
    <s v="Avalike alade puhastus"/>
    <s v=""/>
    <s v=""/>
    <x v="0"/>
  </r>
  <r>
    <x v="105"/>
    <n v="-9983"/>
    <x v="1"/>
    <x v="77"/>
    <s v="Kulud korrashoiule"/>
    <s v="2"/>
    <x v="1"/>
    <x v="60"/>
    <x v="60"/>
    <s v="82"/>
    <x v="17"/>
    <s v="05"/>
    <s v="05101"/>
    <s v="Avalike alade puhastus"/>
    <s v=""/>
    <s v=""/>
    <x v="0"/>
  </r>
  <r>
    <x v="106"/>
    <n v="2334"/>
    <x v="0"/>
    <x v="78"/>
    <s v="Masinate ja seadmete, sh transpordivahendite soeta"/>
    <s v="4"/>
    <x v="0"/>
    <x v="61"/>
    <x v="61"/>
    <s v="82"/>
    <x v="17"/>
    <s v="05"/>
    <s v="05101"/>
    <s v="Avalike alade puhastus"/>
    <s v=""/>
    <s v=""/>
    <x v="0"/>
  </r>
  <r>
    <x v="106"/>
    <n v="-2334"/>
    <x v="1"/>
    <x v="55"/>
    <s v="Muud inventarikulud"/>
    <s v="2"/>
    <x v="1"/>
    <x v="6"/>
    <x v="6"/>
    <s v="82"/>
    <x v="17"/>
    <s v="05"/>
    <s v="05101"/>
    <s v="Avalike alade puhastus"/>
    <s v=""/>
    <s v=""/>
    <x v="0"/>
  </r>
  <r>
    <x v="107"/>
    <n v="13296"/>
    <x v="0"/>
    <x v="78"/>
    <s v="Masinate ja seadmete, sh transpordivahendite soeta"/>
    <s v="4"/>
    <x v="0"/>
    <x v="61"/>
    <x v="61"/>
    <s v="82"/>
    <x v="17"/>
    <s v="05"/>
    <s v="05101"/>
    <s v="Avalike alade puhastus"/>
    <s v=""/>
    <s v=""/>
    <x v="0"/>
  </r>
  <r>
    <x v="108"/>
    <n v="10001"/>
    <x v="6"/>
    <x v="79"/>
    <s v="Muude materiaalsete põhivarade müük"/>
    <s v="3"/>
    <x v="3"/>
    <x v="6"/>
    <x v="6"/>
    <s v="82"/>
    <x v="17"/>
    <s v="05"/>
    <s v="05101"/>
    <s v="Avalike alade puhastus"/>
    <s v=""/>
    <s v=""/>
    <x v="0"/>
  </r>
  <r>
    <x v="109"/>
    <n v="-76"/>
    <x v="3"/>
    <x v="43"/>
    <s v="Töötajate v.a. õpetajate töötuskindlustusmakse"/>
    <s v="2"/>
    <x v="1"/>
    <x v="6"/>
    <x v="6"/>
    <s v="53"/>
    <x v="18"/>
    <s v="08"/>
    <s v="08201"/>
    <s v="Raamatukogud"/>
    <s v=""/>
    <s v=""/>
    <x v="0"/>
  </r>
  <r>
    <x v="109"/>
    <n v="-3168"/>
    <x v="3"/>
    <x v="44"/>
    <s v="Töötajate v.a. õpetajad sotsiaalmaks"/>
    <s v="2"/>
    <x v="1"/>
    <x v="6"/>
    <x v="6"/>
    <s v="53"/>
    <x v="18"/>
    <s v="08"/>
    <s v="08201"/>
    <s v="Raamatukogud"/>
    <s v=""/>
    <s v=""/>
    <x v="0"/>
  </r>
  <r>
    <x v="109"/>
    <n v="-9600"/>
    <x v="3"/>
    <x v="12"/>
    <s v="Töötajate töötasu"/>
    <s v="2"/>
    <x v="1"/>
    <x v="6"/>
    <x v="6"/>
    <s v="53"/>
    <x v="18"/>
    <s v="08"/>
    <s v="08201"/>
    <s v="Raamatukogud"/>
    <s v=""/>
    <s v=""/>
    <x v="0"/>
  </r>
  <r>
    <x v="110"/>
    <n v="64475"/>
    <x v="9"/>
    <x v="80"/>
    <s v="muudelt residentidelt"/>
    <s v="3"/>
    <x v="3"/>
    <x v="62"/>
    <x v="62"/>
    <s v="L1100"/>
    <x v="16"/>
    <s v="00"/>
    <s v="00000"/>
    <s v="Tegevusalata"/>
    <s v=""/>
    <m/>
    <x v="1"/>
  </r>
  <r>
    <x v="110"/>
    <n v="42694"/>
    <x v="9"/>
    <x v="81"/>
    <s v="kohaliku omavalitsuse üksustelt ja omavalitsusasut"/>
    <s v="3"/>
    <x v="3"/>
    <x v="62"/>
    <x v="62"/>
    <s v="L1100"/>
    <x v="16"/>
    <s v="00"/>
    <s v="00000"/>
    <s v="Tegevusalata"/>
    <s v=""/>
    <s v=""/>
    <x v="1"/>
  </r>
  <r>
    <x v="111"/>
    <n v="111653"/>
    <x v="9"/>
    <x v="82"/>
    <s v="riigilt ja riigiasutustelt"/>
    <s v="3"/>
    <x v="3"/>
    <x v="62"/>
    <x v="62"/>
    <s v="L1100"/>
    <x v="16"/>
    <s v="00"/>
    <s v="00000"/>
    <s v="Tegevusalata"/>
    <s v=""/>
    <s v=""/>
    <x v="1"/>
  </r>
  <r>
    <x v="112"/>
    <n v="2400"/>
    <x v="9"/>
    <x v="83"/>
    <s v="mitteresidentidelt"/>
    <s v="1"/>
    <x v="2"/>
    <x v="6"/>
    <x v="6"/>
    <s v="48"/>
    <x v="19"/>
    <s v="09"/>
    <s v="09212"/>
    <s v="Põhihariduse otsekulud"/>
    <s v=""/>
    <s v=""/>
    <x v="1"/>
  </r>
  <r>
    <x v="113"/>
    <n v="75"/>
    <x v="1"/>
    <x v="7"/>
    <s v="kultuuri- ja vaba aja sisustamise kulud"/>
    <s v="2"/>
    <x v="1"/>
    <x v="6"/>
    <x v="6"/>
    <s v="48"/>
    <x v="19"/>
    <s v="09"/>
    <s v="09212"/>
    <s v="Põhihariduse otsekulud"/>
    <s v=""/>
    <s v=""/>
    <x v="1"/>
  </r>
  <r>
    <x v="114"/>
    <n v="75"/>
    <x v="9"/>
    <x v="84"/>
    <s v="muudelt residentidelt"/>
    <s v="1"/>
    <x v="2"/>
    <x v="6"/>
    <x v="6"/>
    <s v="48"/>
    <x v="19"/>
    <s v="09"/>
    <s v="09212"/>
    <s v="Põhihariduse otsekulud"/>
    <s v=""/>
    <s v=""/>
    <x v="1"/>
  </r>
  <r>
    <x v="112"/>
    <n v="2400"/>
    <x v="1"/>
    <x v="6"/>
    <s v="Kulud muudele õppevahenditele"/>
    <s v="2"/>
    <x v="1"/>
    <x v="6"/>
    <x v="6"/>
    <s v="48"/>
    <x v="19"/>
    <s v="09"/>
    <s v="09212"/>
    <s v="Põhihariduse otsekulud"/>
    <s v=""/>
    <s v=""/>
    <x v="1"/>
  </r>
  <r>
    <x v="115"/>
    <n v="964"/>
    <x v="1"/>
    <x v="7"/>
    <s v="kultuuri- ja vaba aja sisustamise kulud"/>
    <s v="2"/>
    <x v="1"/>
    <x v="6"/>
    <x v="6"/>
    <s v="48"/>
    <x v="19"/>
    <s v="09"/>
    <s v="09212"/>
    <s v="Põhihariduse otsekulud"/>
    <s v=""/>
    <s v=""/>
    <x v="1"/>
  </r>
  <r>
    <x v="116"/>
    <n v="18"/>
    <x v="3"/>
    <x v="45"/>
    <s v="Õpetajate töötuskindlustus (hariduse toetusfond)"/>
    <s v="2"/>
    <x v="1"/>
    <x v="6"/>
    <x v="6"/>
    <s v="48"/>
    <x v="19"/>
    <s v="09"/>
    <s v="09212"/>
    <s v="Põhihariduse otsekulud"/>
    <s v=""/>
    <s v=""/>
    <x v="1"/>
  </r>
  <r>
    <x v="116"/>
    <n v="749"/>
    <x v="3"/>
    <x v="46"/>
    <s v="Õpetajate sotsiaalmaks (hariduse toetusfondist)"/>
    <s v="2"/>
    <x v="1"/>
    <x v="6"/>
    <x v="6"/>
    <s v="48"/>
    <x v="19"/>
    <s v="09"/>
    <s v="09212"/>
    <s v="Põhihariduse otsekulud"/>
    <s v=""/>
    <s v=""/>
    <x v="1"/>
  </r>
  <r>
    <x v="117"/>
    <n v="2269"/>
    <x v="3"/>
    <x v="32"/>
    <s v="Õpetajate töötasu"/>
    <s v="2"/>
    <x v="1"/>
    <x v="6"/>
    <x v="6"/>
    <s v="48"/>
    <x v="19"/>
    <s v="09"/>
    <s v="09212"/>
    <s v="Põhihariduse otsekulud"/>
    <s v=""/>
    <s v=""/>
    <x v="1"/>
  </r>
  <r>
    <x v="118"/>
    <n v="17"/>
    <x v="3"/>
    <x v="45"/>
    <s v="Õpetajate töötuskindlustus (hariduse toetusfond)"/>
    <s v="2"/>
    <x v="1"/>
    <x v="6"/>
    <x v="6"/>
    <s v="48"/>
    <x v="19"/>
    <s v="09"/>
    <s v="09212"/>
    <s v="Põhihariduse otsekulud"/>
    <s v=""/>
    <s v=""/>
    <x v="1"/>
  </r>
  <r>
    <x v="118"/>
    <n v="690"/>
    <x v="3"/>
    <x v="46"/>
    <s v="Õpetajate sotsiaalmaks (hariduse toetusfondist)"/>
    <s v="2"/>
    <x v="1"/>
    <x v="6"/>
    <x v="6"/>
    <s v="48"/>
    <x v="19"/>
    <s v="09"/>
    <s v="09212"/>
    <s v="Põhihariduse otsekulud"/>
    <s v=""/>
    <s v=""/>
    <x v="1"/>
  </r>
  <r>
    <x v="118"/>
    <n v="2093"/>
    <x v="3"/>
    <x v="32"/>
    <s v="Õpetajate töötasu"/>
    <s v="2"/>
    <x v="1"/>
    <x v="6"/>
    <x v="6"/>
    <s v="48"/>
    <x v="19"/>
    <s v="09"/>
    <s v="09212"/>
    <s v="Põhihariduse otsekulud"/>
    <s v=""/>
    <s v=""/>
    <x v="1"/>
  </r>
  <r>
    <x v="119"/>
    <n v="2800"/>
    <x v="9"/>
    <x v="85"/>
    <s v="riigilt ja riigiasutustelt"/>
    <s v="1"/>
    <x v="2"/>
    <x v="6"/>
    <x v="6"/>
    <s v="48"/>
    <x v="19"/>
    <s v="09"/>
    <s v="09212"/>
    <s v="Põhihariduse otsekulud"/>
    <s v=""/>
    <s v=""/>
    <x v="1"/>
  </r>
  <r>
    <x v="120"/>
    <n v="133493"/>
    <x v="9"/>
    <x v="82"/>
    <s v="riigilt ja riigiasutustelt"/>
    <s v="3"/>
    <x v="3"/>
    <x v="63"/>
    <x v="63"/>
    <s v="29"/>
    <x v="0"/>
    <s v="09"/>
    <s v="09510"/>
    <s v="Noorte huviharidus ja huvitegevus"/>
    <s v="9603"/>
    <s v="KVHA  Jakobsoni 47A  Huvikool"/>
    <x v="1"/>
  </r>
  <r>
    <x v="120"/>
    <n v="133493"/>
    <x v="0"/>
    <x v="0"/>
    <s v="Hooned ja rajatised"/>
    <s v="4"/>
    <x v="0"/>
    <x v="0"/>
    <x v="0"/>
    <s v="29"/>
    <x v="0"/>
    <s v="09"/>
    <s v="09510"/>
    <s v="Noorte huviharidus ja huvitegevus"/>
    <s v="9603"/>
    <s v="KVHA  Jakobsoni 47A  Huvikool"/>
    <x v="1"/>
  </r>
  <r>
    <x v="121"/>
    <n v="2083"/>
    <x v="1"/>
    <x v="33"/>
    <s v="Kulud info- ja PR teenustele k.a. ajalehekuulutuse"/>
    <s v="2"/>
    <x v="1"/>
    <x v="64"/>
    <x v="64"/>
    <s v="L1220"/>
    <x v="1"/>
    <s v="10"/>
    <s v="10402"/>
    <s v="Muu perekondade ja laste sotsiaalne kaitse"/>
    <s v=""/>
    <s v=""/>
    <x v="1"/>
  </r>
  <r>
    <x v="121"/>
    <n v="83"/>
    <x v="3"/>
    <x v="17"/>
    <s v="Töötuskindlustusmakse"/>
    <s v="2"/>
    <x v="1"/>
    <x v="64"/>
    <x v="64"/>
    <s v="L1220"/>
    <x v="1"/>
    <s v="10"/>
    <s v="10402"/>
    <s v="Muu perekondade ja laste sotsiaalne kaitse"/>
    <s v=""/>
    <s v=""/>
    <x v="1"/>
  </r>
  <r>
    <x v="121"/>
    <n v="3425"/>
    <x v="3"/>
    <x v="18"/>
    <s v="Sotsiaalmaks töötasudelt ja toetustelt"/>
    <s v="2"/>
    <x v="1"/>
    <x v="64"/>
    <x v="64"/>
    <s v="L1220"/>
    <x v="1"/>
    <s v="10"/>
    <s v="10402"/>
    <s v="Muu perekondade ja laste sotsiaalne kaitse"/>
    <s v=""/>
    <s v=""/>
    <x v="1"/>
  </r>
  <r>
    <x v="121"/>
    <n v="10380"/>
    <x v="3"/>
    <x v="37"/>
    <s v="Avaliku teenistuse ametnike töötasu"/>
    <s v="2"/>
    <x v="1"/>
    <x v="64"/>
    <x v="64"/>
    <s v="L1220"/>
    <x v="1"/>
    <s v="10"/>
    <s v="10402"/>
    <s v="Muu perekondade ja laste sotsiaalne kaitse"/>
    <s v=""/>
    <s v=""/>
    <x v="1"/>
  </r>
  <r>
    <x v="122"/>
    <n v="3690"/>
    <x v="4"/>
    <x v="16"/>
    <s v="Muud sotsiaalabitoetused"/>
    <s v="2"/>
    <x v="1"/>
    <x v="22"/>
    <x v="22"/>
    <s v="L1220"/>
    <x v="1"/>
    <s v="10"/>
    <s v="10402"/>
    <s v="Muu perekondade ja laste sotsiaalne kaitse"/>
    <s v=""/>
    <s v=""/>
    <x v="1"/>
  </r>
  <r>
    <x v="122"/>
    <n v="3690"/>
    <x v="9"/>
    <x v="86"/>
    <s v="Toetusfond lõige 2"/>
    <s v="1"/>
    <x v="2"/>
    <x v="65"/>
    <x v="65"/>
    <s v="L1220"/>
    <x v="1"/>
    <s v="10"/>
    <s v="10402"/>
    <s v="Muu perekondade ja laste sotsiaalne kaitse"/>
    <s v=""/>
    <s v=""/>
    <x v="1"/>
  </r>
  <r>
    <x v="121"/>
    <n v="15971"/>
    <x v="9"/>
    <x v="85"/>
    <s v="riigilt ja riigiasutustelt"/>
    <s v="1"/>
    <x v="2"/>
    <x v="66"/>
    <x v="66"/>
    <s v="L1220"/>
    <x v="1"/>
    <s v="10"/>
    <s v="10402"/>
    <s v="Muu perekondade ja laste sotsiaalne kaitse"/>
    <s v=""/>
    <s v=""/>
    <x v="1"/>
  </r>
  <r>
    <x v="123"/>
    <n v="2336"/>
    <x v="1"/>
    <x v="7"/>
    <s v="kultuuri- ja vaba aja sisustamise kulud"/>
    <s v="2"/>
    <x v="1"/>
    <x v="6"/>
    <x v="6"/>
    <s v="28"/>
    <x v="20"/>
    <s v="09"/>
    <s v="09510"/>
    <s v="Noorte huviharidus ja huvitegevus"/>
    <s v=""/>
    <s v=""/>
    <x v="1"/>
  </r>
  <r>
    <x v="123"/>
    <n v="2336"/>
    <x v="9"/>
    <x v="87"/>
    <s v="valitsussektorisse kuuluvatelt avalik-õiguslikelt"/>
    <s v="1"/>
    <x v="2"/>
    <x v="6"/>
    <x v="6"/>
    <s v="28"/>
    <x v="20"/>
    <s v="09"/>
    <s v="09510"/>
    <s v="Noorte huviharidus ja huvitegevus"/>
    <s v=""/>
    <s v=""/>
    <x v="1"/>
  </r>
  <r>
    <x v="124"/>
    <n v="30"/>
    <x v="3"/>
    <x v="45"/>
    <s v="Õpetajate töötuskindlustus (hariduse toetusfond)"/>
    <s v="2"/>
    <x v="1"/>
    <x v="6"/>
    <x v="6"/>
    <s v="28"/>
    <x v="20"/>
    <s v="09"/>
    <s v="09510"/>
    <s v="Noorte huviharidus ja huvitegevus"/>
    <s v=""/>
    <s v=""/>
    <x v="1"/>
  </r>
  <r>
    <x v="124"/>
    <n v="1247"/>
    <x v="3"/>
    <x v="46"/>
    <s v="Õpetajate sotsiaalmaks (hariduse toetusfondist)"/>
    <s v="2"/>
    <x v="1"/>
    <x v="6"/>
    <x v="6"/>
    <s v="28"/>
    <x v="20"/>
    <s v="09"/>
    <s v="09510"/>
    <s v="Noorte huviharidus ja huvitegevus"/>
    <s v=""/>
    <s v=""/>
    <x v="1"/>
  </r>
  <r>
    <x v="124"/>
    <n v="3779"/>
    <x v="3"/>
    <x v="32"/>
    <s v="Õpetajate töötasu"/>
    <s v="2"/>
    <x v="1"/>
    <x v="6"/>
    <x v="6"/>
    <s v="28"/>
    <x v="20"/>
    <s v="09"/>
    <s v="09510"/>
    <s v="Noorte huviharidus ja huvitegevus"/>
    <s v=""/>
    <s v=""/>
    <x v="1"/>
  </r>
  <r>
    <x v="124"/>
    <n v="5056"/>
    <x v="9"/>
    <x v="85"/>
    <s v="riigilt ja riigiasutustelt"/>
    <s v="1"/>
    <x v="2"/>
    <x v="6"/>
    <x v="6"/>
    <s v="28"/>
    <x v="20"/>
    <s v="09"/>
    <s v="09510"/>
    <s v="Noorte huviharidus ja huvitegevus"/>
    <s v=""/>
    <s v=""/>
    <x v="1"/>
  </r>
  <r>
    <x v="125"/>
    <n v="3000"/>
    <x v="1"/>
    <x v="6"/>
    <s v="Kulud muudele õppevahenditele"/>
    <s v="2"/>
    <x v="1"/>
    <x v="6"/>
    <x v="6"/>
    <s v="28"/>
    <x v="20"/>
    <s v="09"/>
    <s v="09510"/>
    <s v="Noorte huviharidus ja huvitegevus"/>
    <s v=""/>
    <s v=""/>
    <x v="1"/>
  </r>
  <r>
    <x v="125"/>
    <n v="3000"/>
    <x v="9"/>
    <x v="85"/>
    <s v="riigilt ja riigiasutustelt"/>
    <s v="1"/>
    <x v="2"/>
    <x v="6"/>
    <x v="6"/>
    <s v="28"/>
    <x v="20"/>
    <s v="09"/>
    <s v="09510"/>
    <s v="Noorte huviharidus ja huvitegevus"/>
    <s v=""/>
    <s v=""/>
    <x v="1"/>
  </r>
  <r>
    <x v="126"/>
    <n v="930"/>
    <x v="1"/>
    <x v="6"/>
    <s v="Kulud muudele õppevahenditele"/>
    <s v="2"/>
    <x v="1"/>
    <x v="6"/>
    <x v="6"/>
    <s v="16"/>
    <x v="21"/>
    <s v="09"/>
    <s v="09110"/>
    <s v="Alusharidus"/>
    <s v=""/>
    <s v=""/>
    <x v="1"/>
  </r>
  <r>
    <x v="127"/>
    <n v="2160"/>
    <x v="1"/>
    <x v="6"/>
    <s v="Kulud muudele õppevahenditele"/>
    <s v="2"/>
    <x v="1"/>
    <x v="6"/>
    <x v="6"/>
    <s v="16"/>
    <x v="21"/>
    <s v="09"/>
    <s v="09110"/>
    <s v="Alusharidus"/>
    <s v=""/>
    <s v=""/>
    <x v="1"/>
  </r>
  <r>
    <x v="128"/>
    <n v="1223"/>
    <x v="1"/>
    <x v="88"/>
    <s v="TOIDUAINED JA TOITLUSTUSTEENUSED"/>
    <s v="2"/>
    <x v="1"/>
    <x v="6"/>
    <x v="6"/>
    <s v="47"/>
    <x v="4"/>
    <s v="09"/>
    <s v="09601"/>
    <s v="Koolitoit"/>
    <s v=""/>
    <s v=""/>
    <x v="1"/>
  </r>
  <r>
    <x v="129"/>
    <n v="4000"/>
    <x v="9"/>
    <x v="85"/>
    <s v="riigilt ja riigiasutustelt"/>
    <s v="1"/>
    <x v="2"/>
    <x v="66"/>
    <x v="66"/>
    <s v="44"/>
    <x v="5"/>
    <s v="10"/>
    <s v="10200"/>
    <s v="Eakate sotsiaalhoolekandeasutused"/>
    <s v=""/>
    <s v=""/>
    <x v="1"/>
  </r>
  <r>
    <x v="130"/>
    <n v="21720"/>
    <x v="9"/>
    <x v="85"/>
    <s v="riigilt ja riigiasutustelt"/>
    <s v="1"/>
    <x v="2"/>
    <x v="6"/>
    <x v="6"/>
    <s v="44"/>
    <x v="5"/>
    <s v="10"/>
    <s v="10200"/>
    <s v="Eakate sotsiaalhoolekandeasutused"/>
    <s v=""/>
    <s v=""/>
    <x v="1"/>
  </r>
  <r>
    <x v="129"/>
    <n v="4000"/>
    <x v="1"/>
    <x v="55"/>
    <s v="Muud inventarikulud"/>
    <s v="2"/>
    <x v="1"/>
    <x v="6"/>
    <x v="6"/>
    <s v="44"/>
    <x v="5"/>
    <s v="10"/>
    <s v="10200"/>
    <s v="Eakate sotsiaalhoolekandeasutused"/>
    <s v=""/>
    <s v=""/>
    <x v="1"/>
  </r>
  <r>
    <x v="131"/>
    <n v="6222"/>
    <x v="1"/>
    <x v="7"/>
    <s v="kultuuri- ja vaba aja sisustamise kulud"/>
    <s v="2"/>
    <x v="1"/>
    <x v="6"/>
    <x v="6"/>
    <s v="44"/>
    <x v="5"/>
    <s v="10"/>
    <s v="10200"/>
    <s v="Eakate sotsiaalhoolekandeasutused"/>
    <s v=""/>
    <s v=""/>
    <x v="1"/>
  </r>
  <r>
    <x v="131"/>
    <n v="6222"/>
    <x v="9"/>
    <x v="85"/>
    <s v="riigilt ja riigiasutustelt"/>
    <s v="1"/>
    <x v="2"/>
    <x v="6"/>
    <x v="6"/>
    <s v="44"/>
    <x v="5"/>
    <s v="10"/>
    <s v="10200"/>
    <s v="Eakate sotsiaalhoolekandeasutused"/>
    <s v=""/>
    <s v=""/>
    <x v="1"/>
  </r>
  <r>
    <x v="132"/>
    <n v="596662"/>
    <x v="9"/>
    <x v="86"/>
    <s v="Toetusfond lõige 2"/>
    <s v="1"/>
    <x v="2"/>
    <x v="67"/>
    <x v="67"/>
    <s v="L1220"/>
    <x v="1"/>
    <s v="10"/>
    <s v="10201"/>
    <s v="Muu eakate sotsiaalne kaitse"/>
    <s v=""/>
    <s v=""/>
    <x v="1"/>
  </r>
  <r>
    <x v="132"/>
    <n v="-596662"/>
    <x v="9"/>
    <x v="86"/>
    <s v="Toetusfond lõige 2"/>
    <s v="1"/>
    <x v="2"/>
    <x v="68"/>
    <x v="68"/>
    <s v="L1220"/>
    <x v="1"/>
    <s v="10"/>
    <s v="10201"/>
    <s v="Muu eakate sotsiaalne kaitse"/>
    <s v=""/>
    <s v=""/>
    <x v="1"/>
  </r>
  <r>
    <x v="133"/>
    <n v="-596662"/>
    <x v="4"/>
    <x v="16"/>
    <s v="Muud sotsiaalabitoetused"/>
    <s v="2"/>
    <x v="1"/>
    <x v="69"/>
    <x v="69"/>
    <s v="L1220"/>
    <x v="1"/>
    <s v="10"/>
    <s v="10201"/>
    <s v="Muu eakate sotsiaalne kaitse"/>
    <s v=""/>
    <s v=""/>
    <x v="1"/>
  </r>
  <r>
    <x v="134"/>
    <n v="596662"/>
    <x v="4"/>
    <x v="16"/>
    <s v="Muud sotsiaalabitoetused"/>
    <s v="2"/>
    <x v="1"/>
    <x v="9"/>
    <x v="9"/>
    <s v="L1220"/>
    <x v="1"/>
    <s v="10"/>
    <s v="10200"/>
    <s v="Eakate sotsiaalhoolekandeasutused"/>
    <s v=""/>
    <s v=""/>
    <x v="1"/>
  </r>
  <r>
    <x v="135"/>
    <n v="-3905"/>
    <x v="9"/>
    <x v="86"/>
    <s v="Toetusfond lõige 2"/>
    <s v="1"/>
    <x v="2"/>
    <x v="68"/>
    <x v="68"/>
    <s v="L1220"/>
    <x v="1"/>
    <s v="10"/>
    <s v="10400"/>
    <s v="Asendus- ja järelhooldus (2018 muudatus)"/>
    <s v=""/>
    <s v=""/>
    <x v="1"/>
  </r>
  <r>
    <x v="136"/>
    <n v="-3905"/>
    <x v="1"/>
    <x v="39"/>
    <s v="Muud sotsiaalkulud"/>
    <s v="2"/>
    <x v="1"/>
    <x v="70"/>
    <x v="70"/>
    <s v="L1220"/>
    <x v="1"/>
    <s v="10"/>
    <s v="10400"/>
    <s v="Asendus- ja järelhooldus (2018 muudatus)"/>
    <s v=""/>
    <s v=""/>
    <x v="1"/>
  </r>
  <r>
    <x v="137"/>
    <n v="750"/>
    <x v="9"/>
    <x v="87"/>
    <s v="valitsussektorisse kuuluvatelt avalik-õiguslikelt"/>
    <s v="1"/>
    <x v="2"/>
    <x v="6"/>
    <x v="6"/>
    <s v="29"/>
    <x v="0"/>
    <s v="09"/>
    <s v="09510"/>
    <s v="Noorte huviharidus ja huvitegevus"/>
    <s v=""/>
    <s v=""/>
    <x v="1"/>
  </r>
  <r>
    <x v="138"/>
    <n v="750"/>
    <x v="1"/>
    <x v="7"/>
    <s v="kultuuri- ja vaba aja sisustamise kulud"/>
    <s v="2"/>
    <x v="1"/>
    <x v="6"/>
    <x v="6"/>
    <s v="29"/>
    <x v="0"/>
    <s v="09"/>
    <s v="09510"/>
    <s v="Noorte huviharidus ja huvitegevus"/>
    <s v=""/>
    <s v=""/>
    <x v="1"/>
  </r>
  <r>
    <x v="139"/>
    <n v="21720"/>
    <x v="1"/>
    <x v="89"/>
    <s v="Muud majandamiskulud"/>
    <s v="2"/>
    <x v="1"/>
    <x v="6"/>
    <x v="6"/>
    <s v="44"/>
    <x v="5"/>
    <s v="10"/>
    <s v="10200"/>
    <s v="Eakate sotsiaalhoolekandeasutused"/>
    <s v="9660"/>
    <s v="KVHA  Lastekodu 6 Viiratsi"/>
    <x v="1"/>
  </r>
  <r>
    <x v="140"/>
    <n v="3370"/>
    <x v="1"/>
    <x v="54"/>
    <s v="RAJATISTE MAJANDAMISKULUD"/>
    <s v="2"/>
    <x v="1"/>
    <x v="71"/>
    <x v="71"/>
    <s v="L1200"/>
    <x v="22"/>
    <s v="06"/>
    <s v="06605"/>
    <s v="Muud elamu- ja kommunaalmajanduse tegevus"/>
    <s v=""/>
    <s v=""/>
    <x v="1"/>
  </r>
  <r>
    <x v="141"/>
    <n v="3370"/>
    <x v="9"/>
    <x v="84"/>
    <s v="muudelt residentidelt"/>
    <s v="1"/>
    <x v="2"/>
    <x v="2"/>
    <x v="2"/>
    <s v="L1200"/>
    <x v="22"/>
    <s v="06"/>
    <s v="06605"/>
    <s v="Muud elamu- ja kommunaalmajanduse tegevus"/>
    <s v=""/>
    <s v=""/>
    <x v="1"/>
  </r>
  <r>
    <x v="142"/>
    <n v="600000"/>
    <x v="9"/>
    <x v="82"/>
    <s v="riigilt ja riigiasutustelt"/>
    <s v="3"/>
    <x v="3"/>
    <x v="72"/>
    <x v="72"/>
    <s v="29"/>
    <x v="0"/>
    <s v="09"/>
    <s v="09510"/>
    <s v="Noorte huviharidus ja huvitegevus"/>
    <s v="9604"/>
    <s v="KVHA  Jakobsoni 47C  Huvikool"/>
    <x v="1"/>
  </r>
  <r>
    <x v="142"/>
    <n v="600000"/>
    <x v="0"/>
    <x v="0"/>
    <s v="Hooned ja rajatised"/>
    <s v="4"/>
    <x v="0"/>
    <x v="73"/>
    <x v="73"/>
    <s v="29"/>
    <x v="0"/>
    <s v="09"/>
    <s v="09510"/>
    <s v="Noorte huviharidus ja huvitegevus"/>
    <s v="9604"/>
    <s v="KVHA  Jakobsoni 47C  Huvikool"/>
    <x v="1"/>
  </r>
  <r>
    <x v="46"/>
    <n v="8357"/>
    <x v="4"/>
    <x v="15"/>
    <s v="Toimetulekutoetus"/>
    <s v="2"/>
    <x v="1"/>
    <x v="8"/>
    <x v="8"/>
    <s v="L1220"/>
    <x v="1"/>
    <s v="10"/>
    <s v="10701"/>
    <s v="Riiklik toimetulekutoetus"/>
    <s v=""/>
    <s v=""/>
    <x v="1"/>
  </r>
  <r>
    <x v="47"/>
    <n v="8357"/>
    <x v="9"/>
    <x v="86"/>
    <s v="Toetusfond lõige 2"/>
    <s v="1"/>
    <x v="2"/>
    <x v="74"/>
    <x v="74"/>
    <s v="L1220"/>
    <x v="1"/>
    <s v="10"/>
    <s v="10701"/>
    <s v="Riiklik toimetulekutoetus"/>
    <s v=""/>
    <s v=""/>
    <x v="1"/>
  </r>
  <r>
    <x v="143"/>
    <n v="91818"/>
    <x v="1"/>
    <x v="90"/>
    <s v="Kulud elektrile"/>
    <s v="2"/>
    <x v="1"/>
    <x v="75"/>
    <x v="75"/>
    <s v="L1192"/>
    <x v="10"/>
    <s v="06"/>
    <s v="06400"/>
    <s v="Tänavavalgustus"/>
    <s v=""/>
    <s v=""/>
    <x v="1"/>
  </r>
  <r>
    <x v="144"/>
    <n v="21379"/>
    <x v="1"/>
    <x v="54"/>
    <s v="RAJATISTE MAJANDAMISKULUD"/>
    <s v="2"/>
    <x v="1"/>
    <x v="37"/>
    <x v="37"/>
    <s v="L1192"/>
    <x v="10"/>
    <s v="06"/>
    <s v="06300"/>
    <s v="Veevarustus"/>
    <s v=""/>
    <s v=""/>
    <x v="1"/>
  </r>
  <r>
    <x v="144"/>
    <n v="21379"/>
    <x v="9"/>
    <x v="85"/>
    <s v="riigilt ja riigiasutustelt"/>
    <s v="1"/>
    <x v="2"/>
    <x v="76"/>
    <x v="76"/>
    <s v="L1192"/>
    <x v="10"/>
    <s v="06"/>
    <s v="06300"/>
    <s v="Veevarustus"/>
    <s v=""/>
    <s v=""/>
    <x v="1"/>
  </r>
  <r>
    <x v="47"/>
    <n v="9983"/>
    <x v="9"/>
    <x v="86"/>
    <s v="Toetusfond lõige 2"/>
    <s v="1"/>
    <x v="2"/>
    <x v="77"/>
    <x v="77"/>
    <s v="L1192"/>
    <x v="10"/>
    <s v="04"/>
    <s v="04510"/>
    <s v="Maanteetransport"/>
    <s v=""/>
    <s v=""/>
    <x v="1"/>
  </r>
  <r>
    <x v="46"/>
    <n v="7275"/>
    <x v="9"/>
    <x v="86"/>
    <s v="Toetusfond lõige 2"/>
    <s v="1"/>
    <x v="2"/>
    <x v="78"/>
    <x v="78"/>
    <s v="L1170"/>
    <x v="7"/>
    <s v="01"/>
    <s v="01800"/>
    <s v="Üldiseloomuga ülekanded valitsussektoris"/>
    <s v=""/>
    <s v=""/>
    <x v="1"/>
  </r>
  <r>
    <x v="145"/>
    <n v="269"/>
    <x v="1"/>
    <x v="24"/>
    <s v="Bürookulud"/>
    <s v="2"/>
    <x v="1"/>
    <x v="13"/>
    <x v="13"/>
    <s v="L1170"/>
    <x v="7"/>
    <s v="01"/>
    <s v="01600"/>
    <s v="Muud üldised valitsussektori teenused"/>
    <s v=""/>
    <s v=""/>
    <x v="1"/>
  </r>
  <r>
    <x v="145"/>
    <n v="1958"/>
    <x v="1"/>
    <x v="91"/>
    <s v="Üüri- ja rendimaksed"/>
    <s v="2"/>
    <x v="1"/>
    <x v="79"/>
    <x v="79"/>
    <s v="L1170"/>
    <x v="7"/>
    <s v="01"/>
    <s v="01600"/>
    <s v="Muud üldised valitsussektori teenused"/>
    <s v=""/>
    <s v=""/>
    <x v="1"/>
  </r>
  <r>
    <x v="146"/>
    <n v="2227"/>
    <x v="9"/>
    <x v="85"/>
    <s v="riigilt ja riigiasutustelt"/>
    <s v="1"/>
    <x v="2"/>
    <x v="80"/>
    <x v="80"/>
    <s v="L1170"/>
    <x v="7"/>
    <s v="01"/>
    <s v="01600"/>
    <s v="Muud üldised valitsussektori teenused"/>
    <s v=""/>
    <s v=""/>
    <x v="1"/>
  </r>
  <r>
    <x v="46"/>
    <n v="44"/>
    <x v="3"/>
    <x v="17"/>
    <s v="Töötuskindlustusmakse"/>
    <s v="2"/>
    <x v="1"/>
    <x v="19"/>
    <x v="19"/>
    <s v="L1170"/>
    <x v="7"/>
    <s v="01"/>
    <s v="01112"/>
    <s v="Valla- ja linnavalitsus"/>
    <s v=""/>
    <s v=""/>
    <x v="1"/>
  </r>
  <r>
    <x v="46"/>
    <n v="1794"/>
    <x v="3"/>
    <x v="18"/>
    <s v="Sotsiaalmaks töötasudelt ja toetustelt"/>
    <s v="2"/>
    <x v="1"/>
    <x v="19"/>
    <x v="19"/>
    <s v="L1170"/>
    <x v="7"/>
    <s v="01"/>
    <s v="01112"/>
    <s v="Valla- ja linnavalitsus"/>
    <s v=""/>
    <s v=""/>
    <x v="1"/>
  </r>
  <r>
    <x v="47"/>
    <n v="5437"/>
    <x v="3"/>
    <x v="37"/>
    <s v="Avaliku teenistuse ametnike töötasu"/>
    <s v="2"/>
    <x v="1"/>
    <x v="19"/>
    <x v="19"/>
    <s v="L1170"/>
    <x v="7"/>
    <s v="01"/>
    <s v="01112"/>
    <s v="Valla- ja linnavalitsus"/>
    <s v=""/>
    <s v=""/>
    <x v="1"/>
  </r>
  <r>
    <x v="46"/>
    <n v="5757"/>
    <x v="1"/>
    <x v="92"/>
    <s v="Huvihariduse teenus"/>
    <s v="2"/>
    <x v="1"/>
    <x v="81"/>
    <x v="81"/>
    <s v="L1150"/>
    <x v="2"/>
    <s v="09"/>
    <s v="09510"/>
    <s v="Noorte huviharidus ja huvitegevus"/>
    <s v=""/>
    <s v=""/>
    <x v="1"/>
  </r>
  <r>
    <x v="46"/>
    <n v="5757"/>
    <x v="9"/>
    <x v="86"/>
    <s v="Toetusfond lõige 2"/>
    <s v="1"/>
    <x v="2"/>
    <x v="82"/>
    <x v="82"/>
    <s v="L1150"/>
    <x v="2"/>
    <s v="09"/>
    <s v="09510"/>
    <s v="Noorte huviharidus ja huvitegevus"/>
    <s v=""/>
    <s v=""/>
    <x v="1"/>
  </r>
  <r>
    <x v="126"/>
    <n v="2325"/>
    <x v="1"/>
    <x v="6"/>
    <s v="Kulud muudele õppevahenditele"/>
    <s v="2"/>
    <x v="1"/>
    <x v="6"/>
    <x v="6"/>
    <s v="13"/>
    <x v="9"/>
    <s v="09"/>
    <s v="09110"/>
    <s v="Alusharidus"/>
    <s v=""/>
    <s v=""/>
    <x v="1"/>
  </r>
  <r>
    <x v="127"/>
    <n v="2700"/>
    <x v="1"/>
    <x v="6"/>
    <s v="Kulud muudele õppevahenditele"/>
    <s v="2"/>
    <x v="1"/>
    <x v="6"/>
    <x v="6"/>
    <s v="13"/>
    <x v="9"/>
    <s v="09"/>
    <s v="09110"/>
    <s v="Alusharidus"/>
    <s v=""/>
    <s v=""/>
    <x v="1"/>
  </r>
  <r>
    <x v="147"/>
    <n v="6"/>
    <x v="3"/>
    <x v="45"/>
    <s v="Õpetajate töötuskindlustus (hariduse toetusfond)"/>
    <s v="2"/>
    <x v="1"/>
    <x v="6"/>
    <x v="6"/>
    <s v="13"/>
    <x v="9"/>
    <s v="09"/>
    <s v="09110"/>
    <s v="Alusharidus"/>
    <s v=""/>
    <s v=""/>
    <x v="1"/>
  </r>
  <r>
    <x v="147"/>
    <n v="952"/>
    <x v="1"/>
    <x v="6"/>
    <s v="Kulud muudele õppevahenditele"/>
    <s v="2"/>
    <x v="1"/>
    <x v="6"/>
    <x v="6"/>
    <s v="13"/>
    <x v="9"/>
    <s v="09"/>
    <s v="09110"/>
    <s v="Alusharidus"/>
    <s v=""/>
    <s v=""/>
    <x v="1"/>
  </r>
  <r>
    <x v="147"/>
    <n v="233"/>
    <x v="3"/>
    <x v="46"/>
    <s v="Õpetajate sotsiaalmaks (hariduse toetusfondist)"/>
    <s v="2"/>
    <x v="1"/>
    <x v="6"/>
    <x v="6"/>
    <s v="13"/>
    <x v="9"/>
    <s v="09"/>
    <s v="09110"/>
    <s v="Alusharidus"/>
    <s v=""/>
    <s v=""/>
    <x v="1"/>
  </r>
  <r>
    <x v="148"/>
    <n v="706"/>
    <x v="3"/>
    <x v="32"/>
    <s v="Õpetajate töötasu"/>
    <s v="2"/>
    <x v="1"/>
    <x v="6"/>
    <x v="6"/>
    <s v="13"/>
    <x v="9"/>
    <s v="09"/>
    <s v="09110"/>
    <s v="Alusharidus"/>
    <s v=""/>
    <s v=""/>
    <x v="1"/>
  </r>
  <r>
    <x v="147"/>
    <n v="100"/>
    <x v="1"/>
    <x v="7"/>
    <s v="kultuuri- ja vaba aja sisustamise kulud"/>
    <s v="2"/>
    <x v="1"/>
    <x v="6"/>
    <x v="6"/>
    <s v="13"/>
    <x v="9"/>
    <s v="09"/>
    <s v="09110"/>
    <s v="Alusharidus"/>
    <s v=""/>
    <s v=""/>
    <x v="1"/>
  </r>
  <r>
    <x v="149"/>
    <n v="2000"/>
    <x v="1"/>
    <x v="93"/>
    <s v="Välismaised lähetused"/>
    <s v="2"/>
    <x v="1"/>
    <x v="6"/>
    <x v="6"/>
    <s v="55"/>
    <x v="23"/>
    <s v="08"/>
    <s v="08203"/>
    <s v="Muuseumid"/>
    <s v=""/>
    <s v=""/>
    <x v="1"/>
  </r>
  <r>
    <x v="149"/>
    <n v="2000"/>
    <x v="9"/>
    <x v="94"/>
    <s v="muudelt mitteresidentidelt"/>
    <s v="1"/>
    <x v="2"/>
    <x v="6"/>
    <x v="6"/>
    <s v="55"/>
    <x v="23"/>
    <s v="08"/>
    <s v="08203"/>
    <s v="Muuseumid"/>
    <s v=""/>
    <s v=""/>
    <x v="1"/>
  </r>
  <r>
    <x v="137"/>
    <n v="7800"/>
    <x v="1"/>
    <x v="7"/>
    <s v="kultuuri- ja vaba aja sisustamise kulud"/>
    <s v="2"/>
    <x v="1"/>
    <x v="6"/>
    <x v="6"/>
    <s v="55"/>
    <x v="23"/>
    <s v="08"/>
    <s v="08203"/>
    <s v="Muuseumid"/>
    <s v=""/>
    <s v=""/>
    <x v="1"/>
  </r>
  <r>
    <x v="137"/>
    <n v="7800"/>
    <x v="9"/>
    <x v="87"/>
    <s v="valitsussektorisse kuuluvatelt avalik-õiguslikelt"/>
    <s v="1"/>
    <x v="2"/>
    <x v="6"/>
    <x v="6"/>
    <s v="55"/>
    <x v="23"/>
    <s v="08"/>
    <s v="08203"/>
    <s v="Muuseumid"/>
    <s v=""/>
    <s v=""/>
    <x v="1"/>
  </r>
  <r>
    <x v="150"/>
    <n v="-150"/>
    <x v="1"/>
    <x v="3"/>
    <s v="kulud kolmandate isikute koolitusele"/>
    <s v="2"/>
    <x v="1"/>
    <x v="3"/>
    <x v="3"/>
    <s v="L1150"/>
    <x v="2"/>
    <s v="09"/>
    <s v="09212"/>
    <s v="Põhihariduse otsekulud"/>
    <s v=""/>
    <s v=""/>
    <x v="1"/>
  </r>
  <r>
    <x v="151"/>
    <n v="-964"/>
    <x v="1"/>
    <x v="3"/>
    <s v="kulud kolmandate isikute koolitusele"/>
    <s v="2"/>
    <x v="1"/>
    <x v="3"/>
    <x v="3"/>
    <s v="L1150"/>
    <x v="2"/>
    <s v="09"/>
    <s v="09212"/>
    <s v="Põhihariduse otsekulud"/>
    <s v=""/>
    <s v=""/>
    <x v="1"/>
  </r>
  <r>
    <x v="152"/>
    <n v="-1147"/>
    <x v="1"/>
    <x v="3"/>
    <s v="kulud kolmandate isikute koolitusele"/>
    <s v="2"/>
    <x v="1"/>
    <x v="3"/>
    <x v="3"/>
    <s v="L1150"/>
    <x v="2"/>
    <s v="09"/>
    <s v="09212"/>
    <s v="Põhihariduse otsekulud"/>
    <s v=""/>
    <s v=""/>
    <x v="1"/>
  </r>
  <r>
    <x v="153"/>
    <n v="-3299"/>
    <x v="1"/>
    <x v="3"/>
    <s v="kulud kolmandate isikute koolitusele"/>
    <s v="2"/>
    <x v="1"/>
    <x v="3"/>
    <x v="3"/>
    <s v="L1150"/>
    <x v="2"/>
    <s v="09"/>
    <s v="09212"/>
    <s v="Põhihariduse otsekulud"/>
    <s v=""/>
    <s v=""/>
    <x v="1"/>
  </r>
  <r>
    <x v="154"/>
    <n v="-1826"/>
    <x v="1"/>
    <x v="3"/>
    <s v="kulud kolmandate isikute koolitusele"/>
    <s v="2"/>
    <x v="1"/>
    <x v="3"/>
    <x v="3"/>
    <s v="L1150"/>
    <x v="2"/>
    <s v="09"/>
    <s v="09212"/>
    <s v="Põhihariduse otsekulud"/>
    <s v=""/>
    <s v=""/>
    <x v="1"/>
  </r>
  <r>
    <x v="155"/>
    <n v="15180"/>
    <x v="9"/>
    <x v="85"/>
    <s v="riigilt ja riigiasutustelt"/>
    <s v="1"/>
    <x v="2"/>
    <x v="83"/>
    <x v="83"/>
    <s v="L1150"/>
    <x v="2"/>
    <s v="09"/>
    <s v="09212"/>
    <s v="Põhihariduse otsekulud"/>
    <s v=""/>
    <s v=""/>
    <x v="1"/>
  </r>
  <r>
    <x v="156"/>
    <n v="-750"/>
    <x v="1"/>
    <x v="3"/>
    <s v="kulud kolmandate isikute koolitusele"/>
    <s v="2"/>
    <x v="1"/>
    <x v="3"/>
    <x v="3"/>
    <s v="L1150"/>
    <x v="2"/>
    <s v="09"/>
    <s v="09212"/>
    <s v="Põhihariduse otsekulud"/>
    <s v=""/>
    <s v=""/>
    <x v="1"/>
  </r>
  <r>
    <x v="157"/>
    <n v="-3542"/>
    <x v="1"/>
    <x v="3"/>
    <s v="kulud kolmandate isikute koolitusele"/>
    <s v="2"/>
    <x v="1"/>
    <x v="3"/>
    <x v="3"/>
    <s v="L1150"/>
    <x v="2"/>
    <s v="09"/>
    <s v="09212"/>
    <s v="Põhihariduse otsekulud"/>
    <s v=""/>
    <s v=""/>
    <x v="1"/>
  </r>
  <r>
    <x v="158"/>
    <n v="53184"/>
    <x v="1"/>
    <x v="3"/>
    <s v="kulud kolmandate isikute koolitusele"/>
    <s v="2"/>
    <x v="1"/>
    <x v="3"/>
    <x v="3"/>
    <s v="L1150"/>
    <x v="2"/>
    <s v="09"/>
    <s v="09212"/>
    <s v="Põhihariduse otsekulud"/>
    <s v=""/>
    <s v=""/>
    <x v="1"/>
  </r>
  <r>
    <x v="158"/>
    <n v="53184"/>
    <x v="9"/>
    <x v="85"/>
    <s v="riigilt ja riigiasutustelt"/>
    <s v="1"/>
    <x v="2"/>
    <x v="83"/>
    <x v="83"/>
    <s v="L1150"/>
    <x v="2"/>
    <s v="09"/>
    <s v="09212"/>
    <s v="Põhihariduse otsekulud"/>
    <s v=""/>
    <s v=""/>
    <x v="1"/>
  </r>
  <r>
    <x v="159"/>
    <n v="-2000"/>
    <x v="1"/>
    <x v="3"/>
    <s v="kulud kolmandate isikute koolitusele"/>
    <s v="2"/>
    <x v="1"/>
    <x v="3"/>
    <x v="3"/>
    <s v="L1150"/>
    <x v="2"/>
    <s v="09"/>
    <s v="09110"/>
    <s v="Alusharidus"/>
    <s v=""/>
    <s v=""/>
    <x v="1"/>
  </r>
  <r>
    <x v="160"/>
    <n v="12090"/>
    <x v="1"/>
    <x v="3"/>
    <s v="kulud kolmandate isikute koolitusele"/>
    <s v="2"/>
    <x v="1"/>
    <x v="3"/>
    <x v="3"/>
    <s v="L1150"/>
    <x v="2"/>
    <s v="09"/>
    <s v="09110"/>
    <s v="Alusharidus"/>
    <s v=""/>
    <s v=""/>
    <x v="1"/>
  </r>
  <r>
    <x v="161"/>
    <n v="6750"/>
    <x v="9"/>
    <x v="85"/>
    <s v="riigilt ja riigiasutustelt"/>
    <s v="1"/>
    <x v="2"/>
    <x v="83"/>
    <x v="83"/>
    <s v="L1150"/>
    <x v="2"/>
    <s v="09"/>
    <s v="09110"/>
    <s v="Alusharidus"/>
    <s v=""/>
    <s v=""/>
    <x v="1"/>
  </r>
  <r>
    <x v="126"/>
    <n v="16740"/>
    <x v="9"/>
    <x v="85"/>
    <s v="riigilt ja riigiasutustelt"/>
    <s v="1"/>
    <x v="2"/>
    <x v="83"/>
    <x v="83"/>
    <s v="L1150"/>
    <x v="2"/>
    <s v="09"/>
    <s v="09110"/>
    <s v="Alusharidus"/>
    <s v=""/>
    <s v=""/>
    <x v="1"/>
  </r>
  <r>
    <x v="162"/>
    <n v="-1997"/>
    <x v="1"/>
    <x v="3"/>
    <s v="kulud kolmandate isikute koolitusele"/>
    <s v="2"/>
    <x v="1"/>
    <x v="3"/>
    <x v="3"/>
    <s v="L1150"/>
    <x v="2"/>
    <s v="09"/>
    <s v="09110"/>
    <s v="Alusharidus"/>
    <s v=""/>
    <s v=""/>
    <x v="1"/>
  </r>
  <r>
    <x v="163"/>
    <n v="32213"/>
    <x v="1"/>
    <x v="3"/>
    <s v="kulud kolmandate isikute koolitusele"/>
    <s v="2"/>
    <x v="1"/>
    <x v="3"/>
    <x v="3"/>
    <s v="L1150"/>
    <x v="2"/>
    <s v="09"/>
    <s v="09110"/>
    <s v="Alusharidus"/>
    <s v=""/>
    <s v=""/>
    <x v="1"/>
  </r>
  <r>
    <x v="163"/>
    <n v="32213"/>
    <x v="9"/>
    <x v="85"/>
    <s v="riigilt ja riigiasutustelt"/>
    <s v="1"/>
    <x v="2"/>
    <x v="83"/>
    <x v="83"/>
    <s v="L1150"/>
    <x v="2"/>
    <s v="09"/>
    <s v="09110"/>
    <s v="Alusharidus"/>
    <s v=""/>
    <s v=""/>
    <x v="1"/>
  </r>
  <r>
    <x v="164"/>
    <n v="15604"/>
    <x v="1"/>
    <x v="3"/>
    <s v="kulud kolmandate isikute koolitusele"/>
    <s v="2"/>
    <x v="1"/>
    <x v="5"/>
    <x v="5"/>
    <s v="L1150"/>
    <x v="2"/>
    <s v="09"/>
    <s v="09110"/>
    <s v="Alusharidus"/>
    <s v=""/>
    <s v=""/>
    <x v="1"/>
  </r>
  <r>
    <x v="165"/>
    <n v="-15604"/>
    <x v="1"/>
    <x v="3"/>
    <s v="kulud kolmandate isikute koolitusele"/>
    <s v="2"/>
    <x v="1"/>
    <x v="3"/>
    <x v="3"/>
    <s v="L1150"/>
    <x v="2"/>
    <s v="09"/>
    <s v="09110"/>
    <s v="Alusharidus"/>
    <s v=""/>
    <s v=""/>
    <x v="1"/>
  </r>
  <r>
    <x v="46"/>
    <n v="9983"/>
    <x v="1"/>
    <x v="77"/>
    <s v="Kulud korrashoiule"/>
    <s v="2"/>
    <x v="1"/>
    <x v="60"/>
    <x v="60"/>
    <s v="82"/>
    <x v="17"/>
    <s v="05"/>
    <s v="05101"/>
    <s v="Avalike alade puhastus"/>
    <s v=""/>
    <s v=""/>
    <x v="1"/>
  </r>
  <r>
    <x v="166"/>
    <n v="3500"/>
    <x v="1"/>
    <x v="7"/>
    <s v="kultuuri- ja vaba aja sisustamise kulud"/>
    <s v="2"/>
    <x v="1"/>
    <x v="6"/>
    <x v="6"/>
    <s v="58"/>
    <x v="11"/>
    <s v="08"/>
    <s v="08102"/>
    <s v="Sport"/>
    <s v=""/>
    <s v=""/>
    <x v="1"/>
  </r>
  <r>
    <x v="166"/>
    <n v="3500"/>
    <x v="9"/>
    <x v="87"/>
    <s v="valitsussektorisse kuuluvatelt avalik-õiguslikelt"/>
    <s v="1"/>
    <x v="2"/>
    <x v="6"/>
    <x v="6"/>
    <s v="58"/>
    <x v="11"/>
    <s v="08"/>
    <s v="08102"/>
    <s v="Sport"/>
    <s v=""/>
    <s v=""/>
    <x v="1"/>
  </r>
  <r>
    <x v="167"/>
    <n v="20000"/>
    <x v="9"/>
    <x v="82"/>
    <s v="riigilt ja riigiasutustelt"/>
    <s v="3"/>
    <x v="3"/>
    <x v="72"/>
    <x v="72"/>
    <s v="58"/>
    <x v="11"/>
    <s v="08"/>
    <s v="08102"/>
    <s v="Sport"/>
    <s v=""/>
    <s v=""/>
    <x v="1"/>
  </r>
  <r>
    <x v="167"/>
    <n v="20000"/>
    <x v="0"/>
    <x v="0"/>
    <s v="Hooned ja rajatised"/>
    <s v="4"/>
    <x v="0"/>
    <x v="84"/>
    <x v="84"/>
    <s v="58"/>
    <x v="11"/>
    <s v="08"/>
    <s v="08102"/>
    <s v="Sport"/>
    <s v=""/>
    <s v=""/>
    <x v="1"/>
  </r>
  <r>
    <x v="168"/>
    <n v="1644"/>
    <x v="1"/>
    <x v="88"/>
    <s v="TOIDUAINED JA TOITLUSTUSTEENUSED"/>
    <s v="2"/>
    <x v="1"/>
    <x v="6"/>
    <x v="6"/>
    <s v="49"/>
    <x v="12"/>
    <s v="09"/>
    <s v="09601"/>
    <s v="Koolitoit"/>
    <s v=""/>
    <s v=""/>
    <x v="1"/>
  </r>
  <r>
    <x v="169"/>
    <n v="675"/>
    <x v="1"/>
    <x v="88"/>
    <s v="TOIDUAINED JA TOITLUSTUSTEENUSED"/>
    <s v="2"/>
    <x v="1"/>
    <x v="6"/>
    <x v="6"/>
    <s v="48"/>
    <x v="19"/>
    <s v="09"/>
    <s v="09601"/>
    <s v="Koolitoit"/>
    <s v=""/>
    <s v=""/>
    <x v="1"/>
  </r>
  <r>
    <x v="41"/>
    <n v="365"/>
    <x v="3"/>
    <x v="43"/>
    <s v="Töötajate v.a. õpetajate töötuskindlustusmakse"/>
    <s v="2"/>
    <x v="1"/>
    <x v="6"/>
    <x v="6"/>
    <s v="42"/>
    <x v="15"/>
    <s v="10"/>
    <s v="10702"/>
    <s v="Muu sotsiaalsete riskirühmade kaitse"/>
    <s v=""/>
    <s v=""/>
    <x v="1"/>
  </r>
  <r>
    <x v="41"/>
    <n v="15043"/>
    <x v="3"/>
    <x v="44"/>
    <s v="Töötajate v.a. õpetajad sotsiaalmaks"/>
    <s v="2"/>
    <x v="1"/>
    <x v="6"/>
    <x v="6"/>
    <s v="42"/>
    <x v="15"/>
    <s v="10"/>
    <s v="10702"/>
    <s v="Muu sotsiaalsete riskirühmade kaitse"/>
    <s v=""/>
    <s v=""/>
    <x v="1"/>
  </r>
  <r>
    <x v="41"/>
    <n v="45939"/>
    <x v="3"/>
    <x v="12"/>
    <s v="Töötajate töötasu"/>
    <s v="2"/>
    <x v="1"/>
    <x v="6"/>
    <x v="6"/>
    <s v="42"/>
    <x v="15"/>
    <s v="10"/>
    <s v="10702"/>
    <s v="Muu sotsiaalsete riskirühmade kaitse"/>
    <s v=""/>
    <s v=""/>
    <x v="1"/>
  </r>
  <r>
    <x v="170"/>
    <n v="6750"/>
    <x v="1"/>
    <x v="3"/>
    <s v="kulud kolmandate isikute koolitusele"/>
    <s v="2"/>
    <x v="1"/>
    <x v="6"/>
    <x v="6"/>
    <s v="42"/>
    <x v="15"/>
    <s v="10"/>
    <s v="10402"/>
    <s v="Muu perekondade ja laste sotsiaalne kaitse"/>
    <s v=""/>
    <s v=""/>
    <x v="1"/>
  </r>
  <r>
    <x v="171"/>
    <n v="118"/>
    <x v="3"/>
    <x v="43"/>
    <s v="Töötajate v.a. õpetajate töötuskindlustusmakse"/>
    <s v="2"/>
    <x v="1"/>
    <x v="6"/>
    <x v="6"/>
    <s v="42"/>
    <x v="15"/>
    <s v="10"/>
    <s v="10402"/>
    <s v="Muu perekondade ja laste sotsiaalne kaitse"/>
    <s v=""/>
    <s v=""/>
    <x v="1"/>
  </r>
  <r>
    <x v="170"/>
    <n v="6750"/>
    <x v="9"/>
    <x v="87"/>
    <s v="valitsussektorisse kuuluvatelt avalik-õiguslikelt"/>
    <s v="1"/>
    <x v="2"/>
    <x v="6"/>
    <x v="6"/>
    <s v="42"/>
    <x v="15"/>
    <s v="10"/>
    <s v="10402"/>
    <s v="Muu perekondade ja laste sotsiaalne kaitse"/>
    <s v=""/>
    <s v=""/>
    <x v="1"/>
  </r>
  <r>
    <x v="171"/>
    <n v="4876"/>
    <x v="3"/>
    <x v="44"/>
    <s v="Töötajate v.a. õpetajad sotsiaalmaks"/>
    <s v="2"/>
    <x v="1"/>
    <x v="6"/>
    <x v="6"/>
    <s v="42"/>
    <x v="15"/>
    <s v="10"/>
    <s v="10402"/>
    <s v="Muu perekondade ja laste sotsiaalne kaitse"/>
    <s v=""/>
    <s v=""/>
    <x v="1"/>
  </r>
  <r>
    <x v="171"/>
    <n v="14775"/>
    <x v="3"/>
    <x v="12"/>
    <s v="Töötajate töötasu"/>
    <s v="2"/>
    <x v="1"/>
    <x v="6"/>
    <x v="6"/>
    <s v="42"/>
    <x v="15"/>
    <s v="10"/>
    <s v="10402"/>
    <s v="Muu perekondade ja laste sotsiaalne kaitse"/>
    <s v=""/>
    <s v=""/>
    <x v="1"/>
  </r>
  <r>
    <x v="171"/>
    <n v="19769"/>
    <x v="9"/>
    <x v="85"/>
    <s v="riigilt ja riigiasutustelt"/>
    <s v="1"/>
    <x v="2"/>
    <x v="6"/>
    <x v="6"/>
    <s v="42"/>
    <x v="15"/>
    <s v="10"/>
    <s v="10402"/>
    <s v="Muu perekondade ja laste sotsiaalne kaitse"/>
    <s v=""/>
    <s v=""/>
    <x v="1"/>
  </r>
  <r>
    <x v="172"/>
    <n v="4"/>
    <x v="3"/>
    <x v="95"/>
    <s v="Tugispetsialisti töötuskindlustus toetusfondist"/>
    <s v="2"/>
    <x v="1"/>
    <x v="6"/>
    <x v="6"/>
    <s v="42"/>
    <x v="15"/>
    <s v="09"/>
    <s v="09609"/>
    <s v="Muud hariduse abiteenused"/>
    <s v=""/>
    <s v=""/>
    <x v="1"/>
  </r>
  <r>
    <x v="172"/>
    <n v="185"/>
    <x v="3"/>
    <x v="96"/>
    <s v="Tugispetsialisti sotsmaks toetusfondist"/>
    <s v="2"/>
    <x v="1"/>
    <x v="6"/>
    <x v="6"/>
    <s v="42"/>
    <x v="15"/>
    <s v="09"/>
    <s v="09609"/>
    <s v="Muud hariduse abiteenused"/>
    <s v=""/>
    <s v=""/>
    <x v="1"/>
  </r>
  <r>
    <x v="172"/>
    <n v="561"/>
    <x v="3"/>
    <x v="97"/>
    <s v="Tugispetsialisti töötasu"/>
    <s v="2"/>
    <x v="1"/>
    <x v="6"/>
    <x v="6"/>
    <s v="42"/>
    <x v="15"/>
    <s v="09"/>
    <s v="09609"/>
    <s v="Muud hariduse abiteenused"/>
    <s v=""/>
    <s v=""/>
    <x v="1"/>
  </r>
  <r>
    <x v="173"/>
    <n v="400"/>
    <x v="1"/>
    <x v="7"/>
    <s v="kultuuri- ja vaba aja sisustamise kulud"/>
    <s v="2"/>
    <x v="1"/>
    <x v="6"/>
    <x v="6"/>
    <s v="54"/>
    <x v="24"/>
    <s v="08"/>
    <s v="08202"/>
    <s v="Rahvakultuur"/>
    <s v=""/>
    <s v=""/>
    <x v="1"/>
  </r>
  <r>
    <x v="174"/>
    <n v="400"/>
    <x v="9"/>
    <x v="87"/>
    <s v="valitsussektorisse kuuluvatelt avalik-õiguslikelt"/>
    <s v="1"/>
    <x v="2"/>
    <x v="6"/>
    <x v="6"/>
    <s v="54"/>
    <x v="24"/>
    <s v="08"/>
    <s v="08202"/>
    <s v="Rahvakultuur"/>
    <s v=""/>
    <s v=""/>
    <x v="1"/>
  </r>
  <r>
    <x v="175"/>
    <n v="12000"/>
    <x v="9"/>
    <x v="94"/>
    <s v="muudelt mitteresidentidelt"/>
    <s v="1"/>
    <x v="2"/>
    <x v="6"/>
    <x v="6"/>
    <s v="20"/>
    <x v="3"/>
    <s v="09"/>
    <s v="09212"/>
    <s v="Põhihariduse otsekulud"/>
    <s v=""/>
    <s v=""/>
    <x v="1"/>
  </r>
  <r>
    <x v="175"/>
    <n v="12000"/>
    <x v="1"/>
    <x v="28"/>
    <s v="Koolituslähetused"/>
    <s v="2"/>
    <x v="1"/>
    <x v="6"/>
    <x v="6"/>
    <s v="20"/>
    <x v="3"/>
    <s v="09"/>
    <s v="09212"/>
    <s v="Põhihariduse otsekulud"/>
    <s v=""/>
    <s v=""/>
    <x v="1"/>
  </r>
  <r>
    <x v="126"/>
    <n v="1395"/>
    <x v="1"/>
    <x v="6"/>
    <s v="Kulud muudele õppevahenditele"/>
    <s v="2"/>
    <x v="1"/>
    <x v="6"/>
    <x v="6"/>
    <s v="15"/>
    <x v="14"/>
    <s v="09"/>
    <s v="09110"/>
    <s v="Alusharidus"/>
    <s v=""/>
    <s v=""/>
    <x v="1"/>
  </r>
  <r>
    <x v="118"/>
    <n v="1080"/>
    <x v="1"/>
    <x v="6"/>
    <s v="Kulud muudele õppevahenditele"/>
    <s v="2"/>
    <x v="1"/>
    <x v="6"/>
    <x v="6"/>
    <s v="15"/>
    <x v="14"/>
    <s v="09"/>
    <s v="09110"/>
    <s v="Alusharidus"/>
    <s v=""/>
    <s v=""/>
    <x v="1"/>
  </r>
  <r>
    <x v="176"/>
    <n v="200"/>
    <x v="1"/>
    <x v="7"/>
    <s v="kultuuri- ja vaba aja sisustamise kulud"/>
    <s v="2"/>
    <x v="1"/>
    <x v="6"/>
    <x v="6"/>
    <s v="15"/>
    <x v="14"/>
    <s v="09"/>
    <s v="09110"/>
    <s v="Alusharidus"/>
    <s v=""/>
    <s v=""/>
    <x v="1"/>
  </r>
  <r>
    <x v="176"/>
    <n v="200"/>
    <x v="9"/>
    <x v="98"/>
    <s v="valitsussektorisse kuuluvatelt sihtasutustelt"/>
    <s v="1"/>
    <x v="2"/>
    <x v="6"/>
    <x v="6"/>
    <s v="15"/>
    <x v="14"/>
    <s v="09"/>
    <s v="09110"/>
    <s v="Alusharidus"/>
    <s v=""/>
    <s v=""/>
    <x v="1"/>
  </r>
  <r>
    <x v="177"/>
    <n v="1"/>
    <x v="3"/>
    <x v="43"/>
    <s v="Töötajate v.a. õpetajate töötuskindlustusmakse"/>
    <s v="2"/>
    <x v="1"/>
    <x v="6"/>
    <x v="6"/>
    <s v="49"/>
    <x v="12"/>
    <s v="09"/>
    <s v="09212"/>
    <s v="Põhihariduse otsekulud"/>
    <s v=""/>
    <s v=""/>
    <x v="1"/>
  </r>
  <r>
    <x v="177"/>
    <n v="37"/>
    <x v="3"/>
    <x v="44"/>
    <s v="Töötajate v.a. õpetajad sotsiaalmaks"/>
    <s v="2"/>
    <x v="1"/>
    <x v="6"/>
    <x v="6"/>
    <s v="49"/>
    <x v="12"/>
    <s v="09"/>
    <s v="09212"/>
    <s v="Põhihariduse otsekulud"/>
    <s v=""/>
    <s v=""/>
    <x v="1"/>
  </r>
  <r>
    <x v="177"/>
    <n v="112"/>
    <x v="3"/>
    <x v="12"/>
    <s v="Töötajate töötasu"/>
    <s v="2"/>
    <x v="1"/>
    <x v="6"/>
    <x v="6"/>
    <s v="49"/>
    <x v="12"/>
    <s v="09"/>
    <s v="09212"/>
    <s v="Põhihariduse otsekulud"/>
    <s v=""/>
    <s v=""/>
    <x v="1"/>
  </r>
  <r>
    <x v="178"/>
    <n v="1147"/>
    <x v="1"/>
    <x v="7"/>
    <s v="kultuuri- ja vaba aja sisustamise kulud"/>
    <s v="2"/>
    <x v="1"/>
    <x v="6"/>
    <x v="6"/>
    <s v="49"/>
    <x v="12"/>
    <s v="09"/>
    <s v="09212"/>
    <s v="Põhihariduse otsekulud"/>
    <s v=""/>
    <s v=""/>
    <x v="1"/>
  </r>
  <r>
    <x v="179"/>
    <n v="1826"/>
    <x v="1"/>
    <x v="7"/>
    <s v="kultuuri- ja vaba aja sisustamise kulud"/>
    <s v="2"/>
    <x v="1"/>
    <x v="6"/>
    <x v="6"/>
    <s v="49"/>
    <x v="12"/>
    <s v="09"/>
    <s v="09212"/>
    <s v="Põhihariduse otsekulud"/>
    <s v=""/>
    <s v=""/>
    <x v="1"/>
  </r>
  <r>
    <x v="116"/>
    <n v="73"/>
    <x v="3"/>
    <x v="45"/>
    <s v="Õpetajate töötuskindlustus (hariduse toetusfond)"/>
    <s v="2"/>
    <x v="1"/>
    <x v="6"/>
    <x v="6"/>
    <s v="49"/>
    <x v="12"/>
    <s v="09"/>
    <s v="09212"/>
    <s v="Põhihariduse otsekulud"/>
    <s v=""/>
    <s v=""/>
    <x v="1"/>
  </r>
  <r>
    <x v="116"/>
    <n v="2995"/>
    <x v="3"/>
    <x v="46"/>
    <s v="Õpetajate sotsiaalmaks (hariduse toetusfondist)"/>
    <s v="2"/>
    <x v="1"/>
    <x v="6"/>
    <x v="6"/>
    <s v="49"/>
    <x v="12"/>
    <s v="09"/>
    <s v="09212"/>
    <s v="Põhihariduse otsekulud"/>
    <s v=""/>
    <s v=""/>
    <x v="1"/>
  </r>
  <r>
    <x v="116"/>
    <n v="9076"/>
    <x v="3"/>
    <x v="32"/>
    <s v="Õpetajate töötasu"/>
    <s v="2"/>
    <x v="1"/>
    <x v="6"/>
    <x v="6"/>
    <s v="49"/>
    <x v="12"/>
    <s v="09"/>
    <s v="09212"/>
    <s v="Põhihariduse otsekulud"/>
    <s v=""/>
    <s v=""/>
    <x v="1"/>
  </r>
  <r>
    <x v="118"/>
    <n v="64"/>
    <x v="3"/>
    <x v="45"/>
    <s v="Õpetajate töötuskindlustus (hariduse toetusfond)"/>
    <s v="2"/>
    <x v="1"/>
    <x v="6"/>
    <x v="6"/>
    <s v="49"/>
    <x v="12"/>
    <s v="09"/>
    <s v="09212"/>
    <s v="Põhihariduse otsekulud"/>
    <s v=""/>
    <s v=""/>
    <x v="1"/>
  </r>
  <r>
    <x v="118"/>
    <n v="2664"/>
    <x v="3"/>
    <x v="46"/>
    <s v="Õpetajate sotsiaalmaks (hariduse toetusfondist)"/>
    <s v="2"/>
    <x v="1"/>
    <x v="6"/>
    <x v="6"/>
    <s v="49"/>
    <x v="12"/>
    <s v="09"/>
    <s v="09212"/>
    <s v="Põhihariduse otsekulud"/>
    <s v=""/>
    <s v=""/>
    <x v="1"/>
  </r>
  <r>
    <x v="118"/>
    <n v="8072"/>
    <x v="3"/>
    <x v="32"/>
    <s v="Õpetajate töötasu"/>
    <s v="2"/>
    <x v="1"/>
    <x v="6"/>
    <x v="6"/>
    <s v="49"/>
    <x v="12"/>
    <s v="09"/>
    <s v="09212"/>
    <s v="Põhihariduse otsekulud"/>
    <s v=""/>
    <s v=""/>
    <x v="1"/>
  </r>
  <r>
    <x v="118"/>
    <n v="10800"/>
    <x v="9"/>
    <x v="85"/>
    <s v="riigilt ja riigiasutustelt"/>
    <s v="1"/>
    <x v="2"/>
    <x v="6"/>
    <x v="6"/>
    <s v="49"/>
    <x v="12"/>
    <s v="09"/>
    <s v="09212"/>
    <s v="Põhihariduse otsekulud"/>
    <s v=""/>
    <s v=""/>
    <x v="1"/>
  </r>
  <r>
    <x v="180"/>
    <n v="1000"/>
    <x v="1"/>
    <x v="7"/>
    <s v="kultuuri- ja vaba aja sisustamise kulud"/>
    <s v="2"/>
    <x v="1"/>
    <x v="6"/>
    <x v="6"/>
    <s v="53"/>
    <x v="18"/>
    <s v="08"/>
    <s v="08201"/>
    <s v="Raamatukogud"/>
    <s v=""/>
    <s v=""/>
    <x v="1"/>
  </r>
  <r>
    <x v="180"/>
    <n v="1000"/>
    <x v="9"/>
    <x v="98"/>
    <s v="valitsussektorisse kuuluvatelt sihtasutustelt"/>
    <s v="1"/>
    <x v="2"/>
    <x v="6"/>
    <x v="6"/>
    <s v="53"/>
    <x v="18"/>
    <s v="08"/>
    <s v="08201"/>
    <s v="Raamatukogud"/>
    <s v=""/>
    <s v=""/>
    <x v="1"/>
  </r>
  <r>
    <x v="181"/>
    <n v="1200"/>
    <x v="1"/>
    <x v="7"/>
    <s v="kultuuri- ja vaba aja sisustamise kulud"/>
    <s v="2"/>
    <x v="1"/>
    <x v="6"/>
    <x v="6"/>
    <s v="53"/>
    <x v="18"/>
    <s v="08"/>
    <s v="08201"/>
    <s v="Raamatukogud"/>
    <s v=""/>
    <s v=""/>
    <x v="1"/>
  </r>
  <r>
    <x v="181"/>
    <n v="1200"/>
    <x v="9"/>
    <x v="87"/>
    <s v="valitsussektorisse kuuluvatelt avalik-õiguslikelt"/>
    <s v="1"/>
    <x v="2"/>
    <x v="6"/>
    <x v="6"/>
    <s v="53"/>
    <x v="18"/>
    <s v="08"/>
    <s v="08201"/>
    <s v="Raamatukogud"/>
    <s v=""/>
    <s v=""/>
    <x v="1"/>
  </r>
  <r>
    <x v="182"/>
    <n v="2142"/>
    <x v="1"/>
    <x v="99"/>
    <s v="TEAVIKUTE JA KUNSTIESEMETE KULUD"/>
    <s v="2"/>
    <x v="1"/>
    <x v="6"/>
    <x v="6"/>
    <s v="53"/>
    <x v="18"/>
    <s v="08"/>
    <s v="08201"/>
    <s v="Raamatukogud"/>
    <s v=""/>
    <s v=""/>
    <x v="1"/>
  </r>
  <r>
    <x v="182"/>
    <n v="3313"/>
    <x v="7"/>
    <x v="100"/>
    <s v="kohaliku omavalitsuse üksustele ja omavalitsusasut"/>
    <s v="2"/>
    <x v="1"/>
    <x v="6"/>
    <x v="6"/>
    <s v="53"/>
    <x v="18"/>
    <s v="08"/>
    <s v="08201"/>
    <s v="Raamatukogud"/>
    <s v=""/>
    <s v=""/>
    <x v="1"/>
  </r>
  <r>
    <x v="182"/>
    <n v="76"/>
    <x v="3"/>
    <x v="43"/>
    <s v="Töötajate v.a. õpetajate töötuskindlustusmakse"/>
    <s v="2"/>
    <x v="1"/>
    <x v="6"/>
    <x v="6"/>
    <s v="53"/>
    <x v="18"/>
    <s v="08"/>
    <s v="08201"/>
    <s v="Raamatukogud"/>
    <s v=""/>
    <s v=""/>
    <x v="1"/>
  </r>
  <r>
    <x v="182"/>
    <n v="3168"/>
    <x v="3"/>
    <x v="44"/>
    <s v="Töötajate v.a. õpetajad sotsiaalmaks"/>
    <s v="2"/>
    <x v="1"/>
    <x v="6"/>
    <x v="6"/>
    <s v="53"/>
    <x v="18"/>
    <s v="08"/>
    <s v="08201"/>
    <s v="Raamatukogud"/>
    <s v=""/>
    <s v=""/>
    <x v="1"/>
  </r>
  <r>
    <x v="182"/>
    <n v="9600"/>
    <x v="3"/>
    <x v="12"/>
    <s v="Töötajate töötasu"/>
    <s v="2"/>
    <x v="1"/>
    <x v="6"/>
    <x v="6"/>
    <s v="53"/>
    <x v="18"/>
    <s v="08"/>
    <s v="08201"/>
    <s v="Raamatukogud"/>
    <s v=""/>
    <s v=""/>
    <x v="1"/>
  </r>
  <r>
    <x v="182"/>
    <n v="18299"/>
    <x v="9"/>
    <x v="85"/>
    <s v="riigilt ja riigiasutustelt"/>
    <s v="1"/>
    <x v="2"/>
    <x v="6"/>
    <x v="6"/>
    <s v="53"/>
    <x v="18"/>
    <s v="08"/>
    <s v="08201"/>
    <s v="Raamatukogud"/>
    <s v=""/>
    <s v=""/>
    <x v="1"/>
  </r>
  <r>
    <x v="153"/>
    <n v="3299"/>
    <x v="1"/>
    <x v="7"/>
    <s v="kultuuri- ja vaba aja sisustamise kulud"/>
    <s v="2"/>
    <x v="1"/>
    <x v="6"/>
    <x v="6"/>
    <s v="53"/>
    <x v="18"/>
    <s v="08"/>
    <s v="08201"/>
    <s v="Raamatukogud"/>
    <s v=""/>
    <s v=""/>
    <x v="1"/>
  </r>
  <r>
    <x v="183"/>
    <n v="-218822"/>
    <x v="9"/>
    <x v="82"/>
    <s v="riigilt ja riigiasutustelt"/>
    <s v="3"/>
    <x v="3"/>
    <x v="85"/>
    <x v="85"/>
    <s v="L1192"/>
    <x v="10"/>
    <s v="04"/>
    <s v="04740"/>
    <s v="Üldmajanduslikud arendusprojektid"/>
    <s v=""/>
    <s v=""/>
    <x v="1"/>
  </r>
  <r>
    <x v="184"/>
    <n v="-35000"/>
    <x v="9"/>
    <x v="82"/>
    <s v="riigilt ja riigiasutustelt"/>
    <s v="3"/>
    <x v="3"/>
    <x v="85"/>
    <x v="85"/>
    <s v="L1192"/>
    <x v="10"/>
    <s v="04"/>
    <s v="04740"/>
    <s v="Üldmajanduslikud arendusprojektid"/>
    <s v=""/>
    <s v=""/>
    <x v="1"/>
  </r>
  <r>
    <x v="184"/>
    <n v="-35000"/>
    <x v="0"/>
    <x v="0"/>
    <s v="Hooned ja rajatised"/>
    <s v="4"/>
    <x v="0"/>
    <x v="86"/>
    <x v="86"/>
    <s v="L1192"/>
    <x v="10"/>
    <s v="04"/>
    <s v="04740"/>
    <s v="Üldmajanduslikud arendusprojektid"/>
    <s v=""/>
    <s v=""/>
    <x v="1"/>
  </r>
  <r>
    <x v="185"/>
    <n v="45128"/>
    <x v="9"/>
    <x v="85"/>
    <s v="riigilt ja riigiasutustelt"/>
    <s v="1"/>
    <x v="2"/>
    <x v="76"/>
    <x v="76"/>
    <s v="L1192"/>
    <x v="10"/>
    <s v="05"/>
    <s v="05400"/>
    <s v="Bioloogilise mitmekesisuse ja maastiku kaitse"/>
    <s v=""/>
    <s v=""/>
    <x v="1"/>
  </r>
  <r>
    <x v="186"/>
    <n v="45128"/>
    <x v="1"/>
    <x v="54"/>
    <s v="RAJATISTE MAJANDAMISKULUD"/>
    <s v="2"/>
    <x v="1"/>
    <x v="30"/>
    <x v="30"/>
    <s v="L1192"/>
    <x v="10"/>
    <s v="05"/>
    <s v="05400"/>
    <s v="Bioloogilise mitmekesisuse ja maastiku kaitse"/>
    <s v=""/>
    <s v=""/>
    <x v="1"/>
  </r>
  <r>
    <x v="41"/>
    <n v="-365"/>
    <x v="3"/>
    <x v="17"/>
    <s v="Töötuskindlustusmakse"/>
    <s v="2"/>
    <x v="1"/>
    <x v="20"/>
    <x v="20"/>
    <s v="L1220"/>
    <x v="1"/>
    <s v="10"/>
    <s v="10702"/>
    <s v="Muu sotsiaalsete riskirühmade kaitse"/>
    <s v=""/>
    <s v=""/>
    <x v="1"/>
  </r>
  <r>
    <x v="41"/>
    <n v="-15043"/>
    <x v="3"/>
    <x v="18"/>
    <s v="Sotsiaalmaks töötasudelt ja toetustelt"/>
    <s v="2"/>
    <x v="1"/>
    <x v="20"/>
    <x v="20"/>
    <s v="L1220"/>
    <x v="1"/>
    <s v="10"/>
    <s v="10702"/>
    <s v="Muu sotsiaalsete riskirühmade kaitse"/>
    <s v=""/>
    <s v=""/>
    <x v="1"/>
  </r>
  <r>
    <x v="41"/>
    <n v="-45939"/>
    <x v="3"/>
    <x v="19"/>
    <s v="Töövõtulepingu alusel füüsilistele isikutele makst"/>
    <s v="2"/>
    <x v="1"/>
    <x v="20"/>
    <x v="20"/>
    <s v="L1220"/>
    <x v="1"/>
    <s v="10"/>
    <s v="10702"/>
    <s v="Muu sotsiaalsete riskirühmade kaitse"/>
    <s v=""/>
    <s v=""/>
    <x v="1"/>
  </r>
  <r>
    <x v="187"/>
    <n v="-5000"/>
    <x v="1"/>
    <x v="38"/>
    <s v="SOTSIAALTEENUSED"/>
    <s v="2"/>
    <x v="1"/>
    <x v="21"/>
    <x v="21"/>
    <s v="L1220"/>
    <x v="1"/>
    <s v="10"/>
    <s v="10702"/>
    <s v="Muu sotsiaalsete riskirühmade kaitse"/>
    <s v=""/>
    <s v=""/>
    <x v="1"/>
  </r>
  <r>
    <x v="188"/>
    <n v="-5000"/>
    <x v="9"/>
    <x v="85"/>
    <s v="riigilt ja riigiasutustelt"/>
    <s v="1"/>
    <x v="2"/>
    <x v="87"/>
    <x v="87"/>
    <s v="L1220"/>
    <x v="1"/>
    <s v="10"/>
    <s v="10702"/>
    <s v="Muu sotsiaalsete riskirühmade kaitse"/>
    <s v=""/>
    <s v=""/>
    <x v="1"/>
  </r>
  <r>
    <x v="189"/>
    <n v="2000"/>
    <x v="1"/>
    <x v="6"/>
    <s v="Kulud muudele õppevahenditele"/>
    <s v="2"/>
    <x v="1"/>
    <x v="6"/>
    <x v="6"/>
    <s v="14"/>
    <x v="8"/>
    <s v="09"/>
    <s v="09110"/>
    <s v="Alusharidus"/>
    <s v=""/>
    <s v=""/>
    <x v="1"/>
  </r>
  <r>
    <x v="118"/>
    <n v="810"/>
    <x v="1"/>
    <x v="6"/>
    <s v="Kulud muudele õppevahenditele"/>
    <s v="2"/>
    <x v="1"/>
    <x v="6"/>
    <x v="6"/>
    <s v="14"/>
    <x v="8"/>
    <s v="09"/>
    <s v="09110"/>
    <s v="Alusharidus"/>
    <s v=""/>
    <s v=""/>
    <x v="1"/>
  </r>
  <r>
    <x v="190"/>
    <n v="120"/>
    <x v="9"/>
    <x v="84"/>
    <s v="muudelt residentidelt"/>
    <s v="1"/>
    <x v="2"/>
    <x v="6"/>
    <x v="6"/>
    <s v="14"/>
    <x v="8"/>
    <s v="09"/>
    <s v="09110"/>
    <s v="Alusharidus"/>
    <s v=""/>
    <s v=""/>
    <x v="1"/>
  </r>
  <r>
    <x v="191"/>
    <n v="120"/>
    <x v="1"/>
    <x v="6"/>
    <s v="Kulud muudele õppevahenditele"/>
    <s v="2"/>
    <x v="1"/>
    <x v="6"/>
    <x v="6"/>
    <s v="14"/>
    <x v="8"/>
    <s v="09"/>
    <s v="09110"/>
    <s v="Alusharidus"/>
    <s v=""/>
    <s v=""/>
    <x v="1"/>
  </r>
  <r>
    <x v="192"/>
    <n v="2000"/>
    <x v="1"/>
    <x v="101"/>
    <s v="Kodumaised lähetused"/>
    <s v="2"/>
    <x v="1"/>
    <x v="88"/>
    <x v="88"/>
    <s v="L1150"/>
    <x v="2"/>
    <s v="09"/>
    <s v="09800"/>
    <s v="Muu haridus, sh hariduse haldus"/>
    <s v=""/>
    <s v=""/>
    <x v="1"/>
  </r>
  <r>
    <x v="193"/>
    <n v="-2000"/>
    <x v="1"/>
    <x v="23"/>
    <s v="Muud administreerimiskulud, pangateenused"/>
    <s v="2"/>
    <x v="1"/>
    <x v="88"/>
    <x v="88"/>
    <s v="L1150"/>
    <x v="2"/>
    <s v="09"/>
    <s v="09800"/>
    <s v="Muu haridus, sh hariduse haldus"/>
    <s v=""/>
    <s v=""/>
    <x v="1"/>
  </r>
  <r>
    <x v="194"/>
    <n v="4817"/>
    <x v="1"/>
    <x v="3"/>
    <s v="kulud kolmandate isikute koolitusele"/>
    <s v="2"/>
    <x v="1"/>
    <x v="88"/>
    <x v="88"/>
    <s v="L1150"/>
    <x v="2"/>
    <s v="09"/>
    <s v="09800"/>
    <s v="Muu haridus, sh hariduse haldus"/>
    <s v=""/>
    <s v=""/>
    <x v="1"/>
  </r>
  <r>
    <x v="195"/>
    <n v="-68100"/>
    <x v="1"/>
    <x v="23"/>
    <s v="Muud administreerimiskulud, pangateenused"/>
    <s v="2"/>
    <x v="1"/>
    <x v="88"/>
    <x v="88"/>
    <s v="L1150"/>
    <x v="2"/>
    <s v="09"/>
    <s v="09800"/>
    <s v="Muu haridus, sh hariduse haldus"/>
    <s v=""/>
    <s v=""/>
    <x v="1"/>
  </r>
  <r>
    <x v="195"/>
    <n v="68100"/>
    <x v="1"/>
    <x v="102"/>
    <s v="UUURIMIS- JA ARENDUSTÖÖDE OSTUKULUD"/>
    <s v="2"/>
    <x v="1"/>
    <x v="88"/>
    <x v="88"/>
    <s v="L1150"/>
    <x v="2"/>
    <s v="09"/>
    <s v="09800"/>
    <s v="Muu haridus, sh hariduse haldus"/>
    <s v=""/>
    <s v=""/>
    <x v="1"/>
  </r>
  <r>
    <x v="196"/>
    <n v="4817"/>
    <x v="9"/>
    <x v="85"/>
    <s v="riigilt ja riigiasutustelt"/>
    <s v="1"/>
    <x v="2"/>
    <x v="89"/>
    <x v="89"/>
    <s v="L1150"/>
    <x v="2"/>
    <s v="09"/>
    <s v="09800"/>
    <s v="Muu haridus, sh hariduse haldus"/>
    <s v=""/>
    <s v=""/>
    <x v="1"/>
  </r>
  <r>
    <x v="197"/>
    <n v="37876"/>
    <x v="1"/>
    <x v="93"/>
    <s v="Välismaised lähetused"/>
    <s v="2"/>
    <x v="1"/>
    <x v="6"/>
    <x v="6"/>
    <s v="47"/>
    <x v="4"/>
    <s v="09"/>
    <s v="09212"/>
    <s v="Põhihariduse otsekulud"/>
    <s v=""/>
    <s v=""/>
    <x v="1"/>
  </r>
  <r>
    <x v="198"/>
    <n v="37876"/>
    <x v="9"/>
    <x v="85"/>
    <s v="riigilt ja riigiasutustelt"/>
    <s v="1"/>
    <x v="2"/>
    <x v="6"/>
    <x v="6"/>
    <s v="47"/>
    <x v="4"/>
    <s v="09"/>
    <s v="09212"/>
    <s v="Põhihariduse otsekulud"/>
    <s v=""/>
    <s v=""/>
    <x v="1"/>
  </r>
  <r>
    <x v="199"/>
    <n v="-96"/>
    <x v="1"/>
    <x v="7"/>
    <s v="kultuuri- ja vaba aja sisustamise kulud"/>
    <s v="2"/>
    <x v="1"/>
    <x v="6"/>
    <x v="6"/>
    <s v="47"/>
    <x v="4"/>
    <s v="09"/>
    <s v="09212"/>
    <s v="Põhihariduse otsekulud"/>
    <s v=""/>
    <s v=""/>
    <x v="1"/>
  </r>
  <r>
    <x v="199"/>
    <n v="-96"/>
    <x v="9"/>
    <x v="85"/>
    <s v="riigilt ja riigiasutustelt"/>
    <s v="1"/>
    <x v="2"/>
    <x v="6"/>
    <x v="6"/>
    <s v="47"/>
    <x v="4"/>
    <s v="09"/>
    <s v="09212"/>
    <s v="Põhihariduse otsekulud"/>
    <s v=""/>
    <s v=""/>
    <x v="1"/>
  </r>
  <r>
    <x v="200"/>
    <n v="40"/>
    <x v="3"/>
    <x v="43"/>
    <s v="Töötajate v.a. õpetajate töötuskindlustusmakse"/>
    <s v="2"/>
    <x v="1"/>
    <x v="6"/>
    <x v="6"/>
    <s v="47"/>
    <x v="4"/>
    <s v="09"/>
    <s v="09212"/>
    <s v="Põhihariduse otsekulud"/>
    <s v=""/>
    <s v=""/>
    <x v="1"/>
  </r>
  <r>
    <x v="200"/>
    <n v="1683"/>
    <x v="3"/>
    <x v="44"/>
    <s v="Töötajate v.a. õpetajad sotsiaalmaks"/>
    <s v="2"/>
    <x v="1"/>
    <x v="6"/>
    <x v="6"/>
    <s v="47"/>
    <x v="4"/>
    <s v="09"/>
    <s v="09212"/>
    <s v="Põhihariduse otsekulud"/>
    <s v=""/>
    <s v=""/>
    <x v="1"/>
  </r>
  <r>
    <x v="201"/>
    <n v="67"/>
    <x v="3"/>
    <x v="45"/>
    <s v="Õpetajate töötuskindlustus (hariduse toetusfond)"/>
    <s v="2"/>
    <x v="1"/>
    <x v="6"/>
    <x v="6"/>
    <s v="47"/>
    <x v="4"/>
    <s v="09"/>
    <s v="09212"/>
    <s v="Põhihariduse otsekulud"/>
    <s v=""/>
    <s v=""/>
    <x v="1"/>
  </r>
  <r>
    <x v="201"/>
    <n v="2762"/>
    <x v="3"/>
    <x v="46"/>
    <s v="Õpetajate sotsiaalmaks (hariduse toetusfondist)"/>
    <s v="2"/>
    <x v="1"/>
    <x v="6"/>
    <x v="6"/>
    <s v="47"/>
    <x v="4"/>
    <s v="09"/>
    <s v="09212"/>
    <s v="Põhihariduse otsekulud"/>
    <s v=""/>
    <s v=""/>
    <x v="1"/>
  </r>
  <r>
    <x v="201"/>
    <n v="11200"/>
    <x v="9"/>
    <x v="85"/>
    <s v="riigilt ja riigiasutustelt"/>
    <s v="1"/>
    <x v="2"/>
    <x v="6"/>
    <x v="6"/>
    <s v="47"/>
    <x v="4"/>
    <s v="09"/>
    <s v="09212"/>
    <s v="Põhihariduse otsekulud"/>
    <s v=""/>
    <s v=""/>
    <x v="1"/>
  </r>
  <r>
    <x v="202"/>
    <n v="300"/>
    <x v="9"/>
    <x v="87"/>
    <s v="valitsussektorisse kuuluvatelt avalik-õiguslikelt"/>
    <s v="1"/>
    <x v="2"/>
    <x v="6"/>
    <x v="6"/>
    <s v="47"/>
    <x v="4"/>
    <s v="09"/>
    <s v="09212"/>
    <s v="Põhihariduse otsekulud"/>
    <s v=""/>
    <s v=""/>
    <x v="1"/>
  </r>
  <r>
    <x v="201"/>
    <n v="8371"/>
    <x v="3"/>
    <x v="32"/>
    <s v="Õpetajate töötasu"/>
    <s v="2"/>
    <x v="1"/>
    <x v="6"/>
    <x v="6"/>
    <s v="47"/>
    <x v="4"/>
    <s v="09"/>
    <s v="09212"/>
    <s v="Põhihariduse otsekulud"/>
    <s v=""/>
    <s v=""/>
    <x v="1"/>
  </r>
  <r>
    <x v="200"/>
    <n v="5099"/>
    <x v="3"/>
    <x v="12"/>
    <s v="Töötajate töötasu"/>
    <s v="2"/>
    <x v="1"/>
    <x v="6"/>
    <x v="6"/>
    <s v="47"/>
    <x v="4"/>
    <s v="09"/>
    <s v="09212"/>
    <s v="Põhihariduse otsekulud"/>
    <s v=""/>
    <s v=""/>
    <x v="1"/>
  </r>
  <r>
    <x v="203"/>
    <n v="6822"/>
    <x v="9"/>
    <x v="85"/>
    <s v="riigilt ja riigiasutustelt"/>
    <s v="1"/>
    <x v="2"/>
    <x v="6"/>
    <x v="6"/>
    <s v="47"/>
    <x v="4"/>
    <s v="09"/>
    <s v="09212"/>
    <s v="Põhihariduse otsekulud"/>
    <s v=""/>
    <s v=""/>
    <x v="1"/>
  </r>
  <r>
    <x v="204"/>
    <n v="600"/>
    <x v="1"/>
    <x v="7"/>
    <s v="kultuuri- ja vaba aja sisustamise kulud"/>
    <s v="2"/>
    <x v="1"/>
    <x v="6"/>
    <x v="6"/>
    <s v="47"/>
    <x v="4"/>
    <s v="09"/>
    <s v="09212"/>
    <s v="Põhihariduse otsekulud"/>
    <s v=""/>
    <s v=""/>
    <x v="1"/>
  </r>
  <r>
    <x v="205"/>
    <n v="300"/>
    <x v="9"/>
    <x v="87"/>
    <s v="valitsussektorisse kuuluvatelt avalik-õiguslikelt"/>
    <s v="1"/>
    <x v="2"/>
    <x v="6"/>
    <x v="6"/>
    <s v="47"/>
    <x v="4"/>
    <s v="09"/>
    <s v="09212"/>
    <s v="Põhihariduse otsekulud"/>
    <s v=""/>
    <s v=""/>
    <x v="1"/>
  </r>
  <r>
    <x v="206"/>
    <n v="91818"/>
    <x v="9"/>
    <x v="86"/>
    <s v="Toetusfond lõige 2"/>
    <s v="1"/>
    <x v="2"/>
    <x v="90"/>
    <x v="90"/>
    <s v="L1192"/>
    <x v="10"/>
    <s v="01"/>
    <s v="01800"/>
    <s v="Üldiseloomuga ülekanded valitsussektoris"/>
    <s v=""/>
    <s v=""/>
    <x v="1"/>
  </r>
  <r>
    <x v="207"/>
    <n v="47970"/>
    <x v="1"/>
    <x v="50"/>
    <s v="Kulud jooksvale remondile"/>
    <s v="2"/>
    <x v="1"/>
    <x v="6"/>
    <x v="6"/>
    <s v="47"/>
    <x v="4"/>
    <s v="09"/>
    <s v="09212"/>
    <s v="Põhihariduse otsekulud"/>
    <s v="9622"/>
    <s v="KVHA  Riia 91 Jakobsoni Kool"/>
    <x v="2"/>
  </r>
  <r>
    <x v="208"/>
    <n v="3286"/>
    <x v="1"/>
    <x v="103"/>
    <s v="Kulud valvele"/>
    <s v="2"/>
    <x v="1"/>
    <x v="6"/>
    <x v="6"/>
    <s v="56"/>
    <x v="25"/>
    <s v="08"/>
    <s v="08107"/>
    <s v="Noorsootöö ja noortekeskused"/>
    <s v="9635"/>
    <s v="KVHA  Hariduse 12a Lennukitehas"/>
    <x v="2"/>
  </r>
  <r>
    <x v="207"/>
    <n v="3500"/>
    <x v="1"/>
    <x v="53"/>
    <s v="Kulud riist- ja tarkvara ostmiseks"/>
    <s v="2"/>
    <x v="1"/>
    <x v="6"/>
    <x v="6"/>
    <s v="47"/>
    <x v="4"/>
    <s v="09"/>
    <s v="09212"/>
    <s v="Põhihariduse otsekulud"/>
    <s v="3000"/>
    <s v="IKT kulud asutustes"/>
    <x v="2"/>
  </r>
  <r>
    <x v="209"/>
    <n v="-66552"/>
    <x v="10"/>
    <x v="104"/>
    <s v="Reservfond"/>
    <s v="2"/>
    <x v="1"/>
    <x v="91"/>
    <x v="91"/>
    <s v="L1230"/>
    <x v="26"/>
    <s v="01"/>
    <s v="01114"/>
    <s v="Kohaliku omavalitsuse üksuse reservfond"/>
    <s v=""/>
    <s v=""/>
    <x v="2"/>
  </r>
  <r>
    <x v="210"/>
    <n v="-3286"/>
    <x v="10"/>
    <x v="104"/>
    <s v="Reservfond"/>
    <s v="2"/>
    <x v="1"/>
    <x v="91"/>
    <x v="91"/>
    <s v="L1230"/>
    <x v="26"/>
    <s v="01"/>
    <s v="01114"/>
    <s v="Kohaliku omavalitsuse üksuse reservfond"/>
    <s v=""/>
    <s v=""/>
    <x v="2"/>
  </r>
  <r>
    <x v="211"/>
    <n v="-260000"/>
    <x v="10"/>
    <x v="104"/>
    <s v="Reservfond"/>
    <s v="2"/>
    <x v="1"/>
    <x v="91"/>
    <x v="91"/>
    <s v="L1230"/>
    <x v="26"/>
    <s v="01"/>
    <s v="01114"/>
    <s v="Kohaliku omavalitsuse üksuse reservfond"/>
    <s v=""/>
    <s v=""/>
    <x v="2"/>
  </r>
  <r>
    <x v="211"/>
    <n v="260000"/>
    <x v="10"/>
    <x v="104"/>
    <s v="Reservfond"/>
    <s v="2"/>
    <x v="1"/>
    <x v="91"/>
    <x v="91"/>
    <s v="L1230"/>
    <x v="26"/>
    <s v="01"/>
    <s v="01114"/>
    <s v="Kohaliku omavalitsuse üksuse reservfond"/>
    <s v=""/>
    <s v=""/>
    <x v="2"/>
  </r>
  <r>
    <x v="207"/>
    <n v="5010"/>
    <x v="1"/>
    <x v="5"/>
    <s v="Ruumide sisustus, mööbel"/>
    <s v="2"/>
    <x v="1"/>
    <x v="6"/>
    <x v="6"/>
    <s v="47"/>
    <x v="4"/>
    <s v="09"/>
    <s v="09212"/>
    <s v="Põhihariduse otsekulud"/>
    <s v=""/>
    <s v=""/>
    <x v="2"/>
  </r>
  <r>
    <x v="207"/>
    <n v="60"/>
    <x v="3"/>
    <x v="43"/>
    <s v="Töötajate v.a. õpetajate töötuskindlustusmakse"/>
    <s v="2"/>
    <x v="1"/>
    <x v="6"/>
    <x v="6"/>
    <s v="47"/>
    <x v="4"/>
    <s v="09"/>
    <s v="09212"/>
    <s v="Põhihariduse otsekulud"/>
    <s v=""/>
    <s v=""/>
    <x v="2"/>
  </r>
  <r>
    <x v="207"/>
    <n v="2484"/>
    <x v="3"/>
    <x v="44"/>
    <s v="Töötajate v.a. õpetajad sotsiaalmaks"/>
    <s v="2"/>
    <x v="1"/>
    <x v="6"/>
    <x v="6"/>
    <s v="47"/>
    <x v="4"/>
    <s v="09"/>
    <s v="09212"/>
    <s v="Põhihariduse otsekulud"/>
    <s v=""/>
    <s v=""/>
    <x v="2"/>
  </r>
  <r>
    <x v="212"/>
    <n v="7528"/>
    <x v="3"/>
    <x v="12"/>
    <s v="Töötajate töötasu"/>
    <s v="2"/>
    <x v="1"/>
    <x v="6"/>
    <x v="6"/>
    <s v="47"/>
    <x v="4"/>
    <s v="09"/>
    <s v="09212"/>
    <s v="Põhihariduse otsekulud"/>
    <s v=""/>
    <s v=""/>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liigendtabel2" cacheId="0" applyNumberFormats="0" applyBorderFormats="0" applyFontFormats="0" applyPatternFormats="0" applyAlignmentFormats="0" applyWidthHeightFormats="1" dataCaption="Väärtused" grandTotalCaption="Kokku" updatedVersion="5" minRefreshableVersion="3" rowGrandTotals="0" itemPrintTitles="1" createdVersion="5" indent="0" compact="0" compactData="0" multipleFieldFilters="0">
  <location ref="A3:G38" firstHeaderRow="1" firstDataRow="2" firstDataCol="4"/>
  <pivotFields count="17">
    <pivotField axis="axisRow" compact="0" outline="0" showAll="0">
      <items count="214">
        <item x="197"/>
        <item x="210"/>
        <item x="208"/>
        <item x="209"/>
        <item x="207"/>
        <item x="212"/>
        <item x="163"/>
        <item x="158"/>
        <item x="3"/>
        <item x="50"/>
        <item x="113"/>
        <item x="48"/>
        <item x="61"/>
        <item x="190"/>
        <item x="45"/>
        <item x="90"/>
        <item x="81"/>
        <item x="92"/>
        <item x="144"/>
        <item x="66"/>
        <item x="67"/>
        <item x="65"/>
        <item x="10"/>
        <item x="127"/>
        <item x="119"/>
        <item x="118"/>
        <item x="13"/>
        <item x="36"/>
        <item x="149"/>
        <item x="198"/>
        <item x="175"/>
        <item x="44"/>
        <item x="15"/>
        <item x="26"/>
        <item x="25"/>
        <item x="71"/>
        <item x="134"/>
        <item x="132"/>
        <item x="133"/>
        <item x="14"/>
        <item x="38"/>
        <item x="80"/>
        <item x="43"/>
        <item x="84"/>
        <item x="83"/>
        <item x="77"/>
        <item x="86"/>
        <item x="1"/>
        <item n="Järveotsa arendusala tänavad ja tehnovõrgud - Toetus Viljandi Veevärgile Tuule tänav" x="82"/>
        <item n="Järveotsa arendusala tänavad ja tehnovõrgud - Viljandi Veevärgile sihtfinantseeringu andmine" x="76"/>
        <item x="17"/>
        <item x="159"/>
        <item x="176"/>
        <item x="120"/>
        <item x="192"/>
        <item x="98"/>
        <item x="162"/>
        <item x="54"/>
        <item x="58"/>
        <item x="166"/>
        <item x="174"/>
        <item x="173"/>
        <item x="137"/>
        <item x="181"/>
        <item x="138"/>
        <item x="199"/>
        <item x="167"/>
        <item x="124"/>
        <item x="205"/>
        <item x="202"/>
        <item x="204"/>
        <item x="123"/>
        <item x="57"/>
        <item x="164"/>
        <item x="105"/>
        <item x="191"/>
        <item x="140"/>
        <item x="194"/>
        <item x="68"/>
        <item x="195"/>
        <item x="33"/>
        <item x="34"/>
        <item x="99"/>
        <item x="100"/>
        <item x="161"/>
        <item x="203"/>
        <item x="200"/>
        <item x="31"/>
        <item x="35"/>
        <item x="63"/>
        <item x="91"/>
        <item x="11"/>
        <item x="64"/>
        <item x="21"/>
        <item x="24"/>
        <item x="19"/>
        <item x="22"/>
        <item x="42"/>
        <item x="193"/>
        <item x="53"/>
        <item x="121"/>
        <item x="107"/>
        <item x="106"/>
        <item x="39"/>
        <item x="170"/>
        <item x="41"/>
        <item x="186"/>
        <item x="185"/>
        <item x="188"/>
        <item x="37"/>
        <item x="187"/>
        <item x="40"/>
        <item x="79"/>
        <item x="2"/>
        <item x="211"/>
        <item x="70"/>
        <item x="125"/>
        <item x="142"/>
        <item x="108"/>
        <item x="30"/>
        <item x="60"/>
        <item x="103"/>
        <item x="16"/>
        <item x="62"/>
        <item x="109"/>
        <item x="112"/>
        <item x="130"/>
        <item x="139"/>
        <item x="129"/>
        <item x="73"/>
        <item x="52"/>
        <item x="23"/>
        <item x="20"/>
        <item x="51"/>
        <item x="55"/>
        <item x="56"/>
        <item x="85"/>
        <item x="74"/>
        <item x="95"/>
        <item x="182"/>
        <item x="114"/>
        <item x="189"/>
        <item x="131"/>
        <item x="87"/>
        <item x="171"/>
        <item x="206"/>
        <item x="47"/>
        <item x="143"/>
        <item x="88"/>
        <item x="46"/>
        <item x="122"/>
        <item x="135"/>
        <item x="136"/>
        <item x="89"/>
        <item x="12"/>
        <item x="104"/>
        <item x="94"/>
        <item x="96"/>
        <item x="97"/>
        <item x="141"/>
        <item x="196"/>
        <item x="72"/>
        <item x="102"/>
        <item x="101"/>
        <item x="117"/>
        <item x="155"/>
        <item x="116"/>
        <item x="126"/>
        <item x="160"/>
        <item x="7"/>
        <item x="29"/>
        <item x="156"/>
        <item x="157"/>
        <item x="165"/>
        <item x="153"/>
        <item x="154"/>
        <item x="151"/>
        <item x="177"/>
        <item x="179"/>
        <item x="178"/>
        <item x="152"/>
        <item x="150"/>
        <item x="172"/>
        <item x="115"/>
        <item x="128"/>
        <item x="169"/>
        <item x="168"/>
        <item x="148"/>
        <item x="147"/>
        <item x="93"/>
        <item x="201"/>
        <item x="111"/>
        <item x="110"/>
        <item x="184"/>
        <item x="183"/>
        <item x="146"/>
        <item x="145"/>
        <item x="18"/>
        <item x="4"/>
        <item x="69"/>
        <item x="9"/>
        <item x="6"/>
        <item x="8"/>
        <item x="28"/>
        <item x="27"/>
        <item n="Viljandi Lasteaed Karlsson hoone projekteerimine ja ehitus - Kahe lisarühma tegemine " x="78"/>
        <item n="Viljandi Lasteaed Karlsson hoone projekteerimine ja ehitus - Kahe lisarühma tekitamine " x="49"/>
        <item x="75"/>
        <item x="180"/>
        <item x="5"/>
        <item x="32"/>
        <item x="59"/>
        <item x="0"/>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items count="105">
        <item x="61"/>
        <item x="0"/>
        <item x="78"/>
        <item x="20"/>
        <item x="60"/>
        <item x="51"/>
        <item x="52"/>
        <item x="2"/>
        <item x="66"/>
        <item x="74"/>
        <item x="21"/>
        <item x="59"/>
        <item x="73"/>
        <item x="72"/>
        <item x="68"/>
        <item x="85"/>
        <item x="87"/>
        <item x="98"/>
        <item x="84"/>
        <item x="83"/>
        <item x="94"/>
        <item x="82"/>
        <item x="81"/>
        <item x="80"/>
        <item x="65"/>
        <item x="86"/>
        <item x="69"/>
        <item x="70"/>
        <item x="79"/>
        <item x="67"/>
        <item x="71"/>
        <item x="58"/>
        <item x="76"/>
        <item x="22"/>
        <item x="15"/>
        <item x="16"/>
        <item x="49"/>
        <item x="100"/>
        <item x="48"/>
        <item x="62"/>
        <item x="30"/>
        <item x="37"/>
        <item x="32"/>
        <item x="12"/>
        <item x="13"/>
        <item x="29"/>
        <item x="97"/>
        <item x="19"/>
        <item x="11"/>
        <item x="10"/>
        <item x="9"/>
        <item x="18"/>
        <item x="46"/>
        <item x="44"/>
        <item x="96"/>
        <item x="17"/>
        <item x="45"/>
        <item x="43"/>
        <item x="95"/>
        <item x="36"/>
        <item x="24"/>
        <item x="42"/>
        <item x="33"/>
        <item x="23"/>
        <item x="102"/>
        <item x="101"/>
        <item x="93"/>
        <item x="8"/>
        <item x="28"/>
        <item x="103"/>
        <item x="50"/>
        <item x="91"/>
        <item x="89"/>
        <item x="54"/>
        <item x="90"/>
        <item x="77"/>
        <item x="75"/>
        <item x="35"/>
        <item x="34"/>
        <item x="40"/>
        <item x="53"/>
        <item x="27"/>
        <item x="5"/>
        <item x="14"/>
        <item x="55"/>
        <item x="88"/>
        <item x="56"/>
        <item x="31"/>
        <item x="57"/>
        <item x="99"/>
        <item x="4"/>
        <item x="6"/>
        <item x="3"/>
        <item x="26"/>
        <item x="25"/>
        <item x="47"/>
        <item x="7"/>
        <item x="92"/>
        <item x="38"/>
        <item x="1"/>
        <item x="39"/>
        <item x="41"/>
        <item x="104"/>
        <item x="64"/>
        <item x="6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
        <item h="1" x="2"/>
        <item h="1" x="1"/>
        <item x="3"/>
        <item x="0"/>
        <item t="default"/>
      </items>
      <extLst>
        <ext xmlns:x14="http://schemas.microsoft.com/office/spreadsheetml/2009/9/main" uri="{2946ED86-A175-432a-8AC1-64E0C546D7DE}">
          <x14:pivotField fillDownLabels="1"/>
        </ext>
      </extLst>
    </pivotField>
    <pivotField axis="axisRow" compact="0" outline="0" showAll="0" defaultSubtotal="0">
      <items count="92">
        <item x="6"/>
        <item x="36"/>
        <item x="14"/>
        <item x="13"/>
        <item x="19"/>
        <item x="44"/>
        <item x="24"/>
        <item x="59"/>
        <item x="23"/>
        <item x="61"/>
        <item x="79"/>
        <item x="40"/>
        <item x="60"/>
        <item x="35"/>
        <item x="34"/>
        <item x="86"/>
        <item x="46"/>
        <item x="38"/>
        <item x="30"/>
        <item x="37"/>
        <item x="75"/>
        <item x="71"/>
        <item x="84"/>
        <item x="81"/>
        <item x="26"/>
        <item x="27"/>
        <item x="28"/>
        <item x="29"/>
        <item x="7"/>
        <item x="5"/>
        <item x="3"/>
        <item x="15"/>
        <item x="16"/>
        <item x="4"/>
        <item x="45"/>
        <item x="88"/>
        <item x="9"/>
        <item x="70"/>
        <item x="69"/>
        <item x="22"/>
        <item x="64"/>
        <item x="8"/>
        <item x="20"/>
        <item x="21"/>
        <item x="18"/>
        <item x="17"/>
        <item x="1"/>
        <item x="25"/>
        <item x="73"/>
        <item x="0"/>
        <item x="91"/>
        <item x="10"/>
        <item x="33"/>
        <item x="58"/>
        <item x="57"/>
        <item x="56"/>
        <item x="11"/>
        <item x="55"/>
        <item x="32"/>
        <item x="54"/>
        <item x="2"/>
        <item x="42"/>
        <item x="83"/>
        <item x="72"/>
        <item x="82"/>
        <item x="68"/>
        <item x="74"/>
        <item x="65"/>
        <item x="78"/>
        <item x="90"/>
        <item x="67"/>
        <item x="80"/>
        <item x="77"/>
        <item x="66"/>
        <item x="87"/>
        <item x="89"/>
        <item x="85"/>
        <item x="43"/>
        <item x="76"/>
        <item x="63"/>
        <item x="49"/>
        <item x="50"/>
        <item x="47"/>
        <item x="41"/>
        <item x="39"/>
        <item x="53"/>
        <item x="31"/>
        <item x="48"/>
        <item x="51"/>
        <item x="12"/>
        <item x="52"/>
        <item x="62"/>
      </items>
      <extLst>
        <ext xmlns:x14="http://schemas.microsoft.com/office/spreadsheetml/2009/9/main" uri="{2946ED86-A175-432a-8AC1-64E0C546D7DE}">
          <x14:pivotField fillDownLabels="1"/>
        </ext>
      </extLst>
    </pivotField>
    <pivotField axis="axisRow" compact="0" outline="0" showAll="0" defaultSubtotal="0">
      <items count="92">
        <item x="6"/>
        <item x="36"/>
        <item x="16"/>
        <item x="70"/>
        <item x="58"/>
        <item x="32"/>
        <item x="17"/>
        <item x="46"/>
        <item x="83"/>
        <item x="4"/>
        <item x="88"/>
        <item x="89"/>
        <item x="31"/>
        <item x="54"/>
        <item x="73"/>
        <item x="0"/>
        <item x="40"/>
        <item x="39"/>
        <item x="41"/>
        <item x="35"/>
        <item x="23"/>
        <item x="1"/>
        <item x="69"/>
        <item x="34"/>
        <item x="84"/>
        <item x="48"/>
        <item x="7"/>
        <item x="12"/>
        <item x="52"/>
        <item x="63"/>
        <item x="76"/>
        <item x="50"/>
        <item x="51"/>
        <item x="28"/>
        <item x="72"/>
        <item x="27"/>
        <item x="20"/>
        <item x="45"/>
        <item x="5"/>
        <item x="26"/>
        <item x="30"/>
        <item x="44"/>
        <item x="59"/>
        <item x="61"/>
        <item x="71"/>
        <item x="49"/>
        <item x="15"/>
        <item x="22"/>
        <item x="56"/>
        <item x="24"/>
        <item x="64"/>
        <item x="85"/>
        <item x="38"/>
        <item x="91"/>
        <item x="81"/>
        <item x="80"/>
        <item x="21"/>
        <item x="2"/>
        <item x="62"/>
        <item x="87"/>
        <item x="43"/>
        <item x="66"/>
        <item x="18"/>
        <item x="29"/>
        <item x="42"/>
        <item x="9"/>
        <item x="33"/>
        <item x="19"/>
        <item x="68"/>
        <item x="82"/>
        <item x="90"/>
        <item x="65"/>
        <item x="67"/>
        <item x="78"/>
        <item x="77"/>
        <item x="74"/>
        <item x="8"/>
        <item x="53"/>
        <item x="11"/>
        <item x="10"/>
        <item x="60"/>
        <item x="75"/>
        <item x="3"/>
        <item x="13"/>
        <item x="79"/>
        <item x="14"/>
        <item x="47"/>
        <item x="37"/>
        <item x="25"/>
        <item x="86"/>
        <item x="57"/>
        <item x="5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items count="27">
        <item x="10"/>
        <item x="2"/>
        <item x="16"/>
        <item x="7"/>
        <item x="22"/>
        <item x="6"/>
        <item x="23"/>
        <item x="24"/>
        <item x="25"/>
        <item x="1"/>
        <item x="5"/>
        <item x="0"/>
        <item x="4"/>
        <item x="3"/>
        <item x="19"/>
        <item x="21"/>
        <item x="13"/>
        <item x="8"/>
        <item x="9"/>
        <item x="14"/>
        <item x="17"/>
        <item x="18"/>
        <item x="26"/>
        <item x="20"/>
        <item x="12"/>
        <item x="15"/>
        <item x="1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4">
        <item x="2"/>
        <item x="0"/>
        <item x="1"/>
        <item t="default"/>
      </items>
      <extLst>
        <ext xmlns:x14="http://schemas.microsoft.com/office/spreadsheetml/2009/9/main" uri="{2946ED86-A175-432a-8AC1-64E0C546D7DE}">
          <x14:pivotField fillDownLabels="1"/>
        </ext>
      </extLst>
    </pivotField>
  </pivotFields>
  <rowFields count="4">
    <field x="6"/>
    <field x="7"/>
    <field x="8"/>
    <field x="0"/>
  </rowFields>
  <rowItems count="34">
    <i>
      <x v="2"/>
      <x/>
      <x/>
      <x v="118"/>
    </i>
    <i r="1">
      <x v="63"/>
      <x v="34"/>
      <x v="66"/>
    </i>
    <i r="3">
      <x v="117"/>
    </i>
    <i r="1">
      <x v="76"/>
      <x v="51"/>
      <x v="193"/>
    </i>
    <i r="3">
      <x v="194"/>
    </i>
    <i r="1">
      <x v="79"/>
      <x v="29"/>
      <x v="53"/>
    </i>
    <i r="1">
      <x v="80"/>
      <x v="45"/>
      <x v="157"/>
    </i>
    <i r="1">
      <x v="81"/>
      <x v="31"/>
      <x v="158"/>
    </i>
    <i r="1">
      <x v="83"/>
      <x v="18"/>
      <x v="44"/>
    </i>
    <i r="1">
      <x v="84"/>
      <x v="17"/>
      <x v="44"/>
    </i>
    <i r="1">
      <x v="91"/>
      <x v="58"/>
      <x v="191"/>
    </i>
    <i r="3">
      <x v="192"/>
    </i>
    <i t="default">
      <x v="2"/>
    </i>
    <i>
      <x v="3"/>
      <x v="1"/>
      <x v="1"/>
      <x v="207"/>
    </i>
    <i r="1">
      <x v="9"/>
      <x v="43"/>
      <x v="101"/>
    </i>
    <i r="3">
      <x v="102"/>
    </i>
    <i r="1">
      <x v="11"/>
      <x v="16"/>
      <x v="43"/>
    </i>
    <i r="1">
      <x v="13"/>
      <x v="19"/>
      <x v="41"/>
    </i>
    <i r="3">
      <x v="45"/>
    </i>
    <i r="3">
      <x v="112"/>
    </i>
    <i r="3">
      <x v="205"/>
    </i>
    <i r="1">
      <x v="14"/>
      <x v="23"/>
      <x v="48"/>
    </i>
    <i r="3">
      <x v="49"/>
    </i>
    <i r="3">
      <x v="207"/>
    </i>
    <i r="1">
      <x v="15"/>
      <x v="89"/>
      <x v="193"/>
    </i>
    <i r="1">
      <x v="17"/>
      <x v="52"/>
      <x v="112"/>
    </i>
    <i r="1">
      <x v="22"/>
      <x v="24"/>
      <x v="66"/>
    </i>
    <i r="1">
      <x v="28"/>
      <x v="26"/>
      <x v="199"/>
    </i>
    <i r="3">
      <x v="200"/>
    </i>
    <i r="1">
      <x v="47"/>
      <x v="88"/>
      <x v="206"/>
    </i>
    <i r="1">
      <x v="48"/>
      <x v="14"/>
      <x v="117"/>
    </i>
    <i r="1">
      <x v="49"/>
      <x v="15"/>
      <x v="53"/>
    </i>
    <i r="3">
      <x v="212"/>
    </i>
    <i t="default">
      <x v="3"/>
    </i>
  </rowItems>
  <colFields count="1">
    <field x="16"/>
  </colFields>
  <colItems count="3">
    <i>
      <x v="1"/>
    </i>
    <i>
      <x v="2"/>
    </i>
    <i t="grand">
      <x/>
    </i>
  </colItems>
  <dataFields count="1">
    <dataField name=" " fld="1" baseField="0" baseItem="0" numFmtId="3"/>
  </dataFields>
  <formats count="126">
    <format dxfId="1638">
      <pivotArea outline="0" collapsedLevelsAreSubtotals="1" fieldPosition="0"/>
    </format>
    <format dxfId="1637">
      <pivotArea dataOnly="0" labelOnly="1" outline="0" fieldPosition="0">
        <references count="1">
          <reference field="16" count="0"/>
        </references>
      </pivotArea>
    </format>
    <format dxfId="1636">
      <pivotArea dataOnly="0" labelOnly="1" grandCol="1" outline="0" fieldPosition="0"/>
    </format>
    <format dxfId="1635">
      <pivotArea field="3" type="button" dataOnly="0" labelOnly="1" outline="0"/>
    </format>
    <format dxfId="1634">
      <pivotArea type="all" dataOnly="0" outline="0" fieldPosition="0"/>
    </format>
    <format dxfId="1633">
      <pivotArea outline="0" collapsedLevelsAreSubtotals="1" fieldPosition="0"/>
    </format>
    <format dxfId="1632">
      <pivotArea dataOnly="0" labelOnly="1" outline="0" fieldPosition="0">
        <references count="1">
          <reference field="6" count="0"/>
        </references>
      </pivotArea>
    </format>
    <format dxfId="1631">
      <pivotArea dataOnly="0" labelOnly="1" outline="0" fieldPosition="0">
        <references count="1">
          <reference field="6" count="0" defaultSubtotal="1"/>
        </references>
      </pivotArea>
    </format>
    <format dxfId="1630">
      <pivotArea dataOnly="0" labelOnly="1" grandRow="1" outline="0" fieldPosition="0"/>
    </format>
    <format dxfId="1629">
      <pivotArea dataOnly="0" labelOnly="1" outline="0" fieldPosition="0">
        <references count="1">
          <reference field="16" count="0"/>
        </references>
      </pivotArea>
    </format>
    <format dxfId="1628">
      <pivotArea dataOnly="0" labelOnly="1" grandCol="1" outline="0" fieldPosition="0"/>
    </format>
    <format dxfId="1627">
      <pivotArea dataOnly="0" labelOnly="1" outline="0" fieldPosition="0">
        <references count="1">
          <reference field="6" count="1" defaultSubtotal="1">
            <x v="0"/>
          </reference>
        </references>
      </pivotArea>
    </format>
    <format dxfId="1626">
      <pivotArea dataOnly="0" labelOnly="1" outline="0" fieldPosition="0">
        <references count="1">
          <reference field="6" count="1" defaultSubtotal="1">
            <x v="1"/>
          </reference>
        </references>
      </pivotArea>
    </format>
    <format dxfId="1625">
      <pivotArea dataOnly="0" labelOnly="1" outline="0" fieldPosition="0">
        <references count="1">
          <reference field="6" count="1" defaultSubtotal="1">
            <x v="2"/>
          </reference>
        </references>
      </pivotArea>
    </format>
    <format dxfId="1624">
      <pivotArea dataOnly="0" labelOnly="1" outline="0" fieldPosition="0">
        <references count="1">
          <reference field="6" count="1" defaultSubtotal="1">
            <x v="3"/>
          </reference>
        </references>
      </pivotArea>
    </format>
    <format dxfId="1623">
      <pivotArea dataOnly="0" labelOnly="1" grandRow="1" outline="0" fieldPosition="0"/>
    </format>
    <format dxfId="1622">
      <pivotArea type="all" dataOnly="0" outline="0" fieldPosition="0"/>
    </format>
    <format dxfId="1621">
      <pivotArea outline="0" collapsedLevelsAreSubtotals="1" fieldPosition="0"/>
    </format>
    <format dxfId="1620">
      <pivotArea dataOnly="0" labelOnly="1" outline="0" fieldPosition="0">
        <references count="1">
          <reference field="6" count="0"/>
        </references>
      </pivotArea>
    </format>
    <format dxfId="1619">
      <pivotArea dataOnly="0" labelOnly="1" outline="0" fieldPosition="0">
        <references count="1">
          <reference field="6" count="0" defaultSubtotal="1"/>
        </references>
      </pivotArea>
    </format>
    <format dxfId="1618">
      <pivotArea dataOnly="0" labelOnly="1" grandRow="1" outline="0" fieldPosition="0"/>
    </format>
    <format dxfId="1617">
      <pivotArea dataOnly="0" labelOnly="1" outline="0" fieldPosition="0">
        <references count="1">
          <reference field="16" count="0"/>
        </references>
      </pivotArea>
    </format>
    <format dxfId="1616">
      <pivotArea dataOnly="0" labelOnly="1" grandCol="1" outline="0" fieldPosition="0"/>
    </format>
    <format dxfId="1615">
      <pivotArea type="all" dataOnly="0" outline="0" fieldPosition="0"/>
    </format>
    <format dxfId="1614">
      <pivotArea outline="0" collapsedLevelsAreSubtotals="1" fieldPosition="0"/>
    </format>
    <format dxfId="1613">
      <pivotArea dataOnly="0" labelOnly="1" outline="0" fieldPosition="0">
        <references count="1">
          <reference field="6" count="0"/>
        </references>
      </pivotArea>
    </format>
    <format dxfId="1612">
      <pivotArea dataOnly="0" labelOnly="1" outline="0" fieldPosition="0">
        <references count="1">
          <reference field="6" count="0" defaultSubtotal="1"/>
        </references>
      </pivotArea>
    </format>
    <format dxfId="1611">
      <pivotArea dataOnly="0" labelOnly="1" outline="0" fieldPosition="0">
        <references count="2">
          <reference field="6" count="1" selected="0">
            <x v="2"/>
          </reference>
          <reference field="7" count="9">
            <x v="0"/>
            <x v="63"/>
            <x v="76"/>
            <x v="79"/>
            <x v="80"/>
            <x v="81"/>
            <x v="83"/>
            <x v="84"/>
            <x v="91"/>
          </reference>
        </references>
      </pivotArea>
    </format>
    <format dxfId="1610">
      <pivotArea dataOnly="0" labelOnly="1" outline="0" fieldPosition="0">
        <references count="2">
          <reference field="6" count="1" selected="0">
            <x v="3"/>
          </reference>
          <reference field="7" count="12">
            <x v="1"/>
            <x v="9"/>
            <x v="11"/>
            <x v="13"/>
            <x v="14"/>
            <x v="15"/>
            <x v="17"/>
            <x v="22"/>
            <x v="28"/>
            <x v="47"/>
            <x v="48"/>
            <x v="49"/>
          </reference>
        </references>
      </pivotArea>
    </format>
    <format dxfId="1609">
      <pivotArea dataOnly="0" labelOnly="1" outline="0" fieldPosition="0">
        <references count="3">
          <reference field="6" count="1" selected="0">
            <x v="2"/>
          </reference>
          <reference field="7" count="1" selected="0">
            <x v="0"/>
          </reference>
          <reference field="8" count="1">
            <x v="0"/>
          </reference>
        </references>
      </pivotArea>
    </format>
    <format dxfId="1608">
      <pivotArea dataOnly="0" labelOnly="1" outline="0" fieldPosition="0">
        <references count="3">
          <reference field="6" count="1" selected="0">
            <x v="2"/>
          </reference>
          <reference field="7" count="1" selected="0">
            <x v="63"/>
          </reference>
          <reference field="8" count="1">
            <x v="34"/>
          </reference>
        </references>
      </pivotArea>
    </format>
    <format dxfId="1607">
      <pivotArea dataOnly="0" labelOnly="1" outline="0" fieldPosition="0">
        <references count="3">
          <reference field="6" count="1" selected="0">
            <x v="2"/>
          </reference>
          <reference field="7" count="1" selected="0">
            <x v="76"/>
          </reference>
          <reference field="8" count="1">
            <x v="51"/>
          </reference>
        </references>
      </pivotArea>
    </format>
    <format dxfId="1606">
      <pivotArea dataOnly="0" labelOnly="1" outline="0" fieldPosition="0">
        <references count="3">
          <reference field="6" count="1" selected="0">
            <x v="2"/>
          </reference>
          <reference field="7" count="1" selected="0">
            <x v="79"/>
          </reference>
          <reference field="8" count="1">
            <x v="29"/>
          </reference>
        </references>
      </pivotArea>
    </format>
    <format dxfId="1605">
      <pivotArea dataOnly="0" labelOnly="1" outline="0" fieldPosition="0">
        <references count="3">
          <reference field="6" count="1" selected="0">
            <x v="2"/>
          </reference>
          <reference field="7" count="1" selected="0">
            <x v="80"/>
          </reference>
          <reference field="8" count="1">
            <x v="45"/>
          </reference>
        </references>
      </pivotArea>
    </format>
    <format dxfId="1604">
      <pivotArea dataOnly="0" labelOnly="1" outline="0" fieldPosition="0">
        <references count="3">
          <reference field="6" count="1" selected="0">
            <x v="2"/>
          </reference>
          <reference field="7" count="1" selected="0">
            <x v="81"/>
          </reference>
          <reference field="8" count="1">
            <x v="31"/>
          </reference>
        </references>
      </pivotArea>
    </format>
    <format dxfId="1603">
      <pivotArea dataOnly="0" labelOnly="1" outline="0" fieldPosition="0">
        <references count="3">
          <reference field="6" count="1" selected="0">
            <x v="2"/>
          </reference>
          <reference field="7" count="1" selected="0">
            <x v="83"/>
          </reference>
          <reference field="8" count="1">
            <x v="18"/>
          </reference>
        </references>
      </pivotArea>
    </format>
    <format dxfId="1602">
      <pivotArea dataOnly="0" labelOnly="1" outline="0" fieldPosition="0">
        <references count="3">
          <reference field="6" count="1" selected="0">
            <x v="2"/>
          </reference>
          <reference field="7" count="1" selected="0">
            <x v="84"/>
          </reference>
          <reference field="8" count="1">
            <x v="17"/>
          </reference>
        </references>
      </pivotArea>
    </format>
    <format dxfId="1601">
      <pivotArea dataOnly="0" labelOnly="1" outline="0" fieldPosition="0">
        <references count="3">
          <reference field="6" count="1" selected="0">
            <x v="2"/>
          </reference>
          <reference field="7" count="1" selected="0">
            <x v="91"/>
          </reference>
          <reference field="8" count="1">
            <x v="58"/>
          </reference>
        </references>
      </pivotArea>
    </format>
    <format dxfId="1600">
      <pivotArea dataOnly="0" labelOnly="1" outline="0" fieldPosition="0">
        <references count="3">
          <reference field="6" count="1" selected="0">
            <x v="3"/>
          </reference>
          <reference field="7" count="1" selected="0">
            <x v="1"/>
          </reference>
          <reference field="8" count="1">
            <x v="1"/>
          </reference>
        </references>
      </pivotArea>
    </format>
    <format dxfId="1599">
      <pivotArea dataOnly="0" labelOnly="1" outline="0" fieldPosition="0">
        <references count="3">
          <reference field="6" count="1" selected="0">
            <x v="3"/>
          </reference>
          <reference field="7" count="1" selected="0">
            <x v="9"/>
          </reference>
          <reference field="8" count="1">
            <x v="43"/>
          </reference>
        </references>
      </pivotArea>
    </format>
    <format dxfId="1598">
      <pivotArea dataOnly="0" labelOnly="1" outline="0" fieldPosition="0">
        <references count="3">
          <reference field="6" count="1" selected="0">
            <x v="3"/>
          </reference>
          <reference field="7" count="1" selected="0">
            <x v="11"/>
          </reference>
          <reference field="8" count="1">
            <x v="16"/>
          </reference>
        </references>
      </pivotArea>
    </format>
    <format dxfId="1597">
      <pivotArea dataOnly="0" labelOnly="1" outline="0" fieldPosition="0">
        <references count="3">
          <reference field="6" count="1" selected="0">
            <x v="3"/>
          </reference>
          <reference field="7" count="1" selected="0">
            <x v="13"/>
          </reference>
          <reference field="8" count="1">
            <x v="19"/>
          </reference>
        </references>
      </pivotArea>
    </format>
    <format dxfId="1596">
      <pivotArea dataOnly="0" labelOnly="1" outline="0" fieldPosition="0">
        <references count="3">
          <reference field="6" count="1" selected="0">
            <x v="3"/>
          </reference>
          <reference field="7" count="1" selected="0">
            <x v="14"/>
          </reference>
          <reference field="8" count="1">
            <x v="23"/>
          </reference>
        </references>
      </pivotArea>
    </format>
    <format dxfId="1595">
      <pivotArea dataOnly="0" labelOnly="1" outline="0" fieldPosition="0">
        <references count="3">
          <reference field="6" count="1" selected="0">
            <x v="3"/>
          </reference>
          <reference field="7" count="1" selected="0">
            <x v="15"/>
          </reference>
          <reference field="8" count="1">
            <x v="89"/>
          </reference>
        </references>
      </pivotArea>
    </format>
    <format dxfId="1594">
      <pivotArea dataOnly="0" labelOnly="1" outline="0" fieldPosition="0">
        <references count="3">
          <reference field="6" count="1" selected="0">
            <x v="3"/>
          </reference>
          <reference field="7" count="1" selected="0">
            <x v="17"/>
          </reference>
          <reference field="8" count="1">
            <x v="52"/>
          </reference>
        </references>
      </pivotArea>
    </format>
    <format dxfId="1593">
      <pivotArea dataOnly="0" labelOnly="1" outline="0" fieldPosition="0">
        <references count="3">
          <reference field="6" count="1" selected="0">
            <x v="3"/>
          </reference>
          <reference field="7" count="1" selected="0">
            <x v="22"/>
          </reference>
          <reference field="8" count="1">
            <x v="24"/>
          </reference>
        </references>
      </pivotArea>
    </format>
    <format dxfId="1592">
      <pivotArea dataOnly="0" labelOnly="1" outline="0" fieldPosition="0">
        <references count="3">
          <reference field="6" count="1" selected="0">
            <x v="3"/>
          </reference>
          <reference field="7" count="1" selected="0">
            <x v="28"/>
          </reference>
          <reference field="8" count="1">
            <x v="26"/>
          </reference>
        </references>
      </pivotArea>
    </format>
    <format dxfId="1591">
      <pivotArea dataOnly="0" labelOnly="1" outline="0" fieldPosition="0">
        <references count="3">
          <reference field="6" count="1" selected="0">
            <x v="3"/>
          </reference>
          <reference field="7" count="1" selected="0">
            <x v="47"/>
          </reference>
          <reference field="8" count="1">
            <x v="88"/>
          </reference>
        </references>
      </pivotArea>
    </format>
    <format dxfId="1590">
      <pivotArea dataOnly="0" labelOnly="1" outline="0" fieldPosition="0">
        <references count="3">
          <reference field="6" count="1" selected="0">
            <x v="3"/>
          </reference>
          <reference field="7" count="1" selected="0">
            <x v="48"/>
          </reference>
          <reference field="8" count="1">
            <x v="14"/>
          </reference>
        </references>
      </pivotArea>
    </format>
    <format dxfId="1589">
      <pivotArea dataOnly="0" labelOnly="1" outline="0" fieldPosition="0">
        <references count="3">
          <reference field="6" count="1" selected="0">
            <x v="3"/>
          </reference>
          <reference field="7" count="1" selected="0">
            <x v="49"/>
          </reference>
          <reference field="8" count="1">
            <x v="15"/>
          </reference>
        </references>
      </pivotArea>
    </format>
    <format dxfId="1588">
      <pivotArea dataOnly="0" labelOnly="1" outline="0" fieldPosition="0">
        <references count="4">
          <reference field="0" count="1">
            <x v="118"/>
          </reference>
          <reference field="6" count="1" selected="0">
            <x v="2"/>
          </reference>
          <reference field="7" count="1" selected="0">
            <x v="0"/>
          </reference>
          <reference field="8" count="1" selected="0">
            <x v="0"/>
          </reference>
        </references>
      </pivotArea>
    </format>
    <format dxfId="1587">
      <pivotArea dataOnly="0" labelOnly="1" outline="0" fieldPosition="0">
        <references count="4">
          <reference field="0" count="2">
            <x v="66"/>
            <x v="117"/>
          </reference>
          <reference field="6" count="1" selected="0">
            <x v="2"/>
          </reference>
          <reference field="7" count="1" selected="0">
            <x v="63"/>
          </reference>
          <reference field="8" count="1" selected="0">
            <x v="34"/>
          </reference>
        </references>
      </pivotArea>
    </format>
    <format dxfId="1586">
      <pivotArea dataOnly="0" labelOnly="1" outline="0" fieldPosition="0">
        <references count="4">
          <reference field="0" count="2">
            <x v="193"/>
            <x v="194"/>
          </reference>
          <reference field="6" count="1" selected="0">
            <x v="2"/>
          </reference>
          <reference field="7" count="1" selected="0">
            <x v="76"/>
          </reference>
          <reference field="8" count="1" selected="0">
            <x v="51"/>
          </reference>
        </references>
      </pivotArea>
    </format>
    <format dxfId="1585">
      <pivotArea dataOnly="0" labelOnly="1" outline="0" fieldPosition="0">
        <references count="4">
          <reference field="0" count="1">
            <x v="53"/>
          </reference>
          <reference field="6" count="1" selected="0">
            <x v="2"/>
          </reference>
          <reference field="7" count="1" selected="0">
            <x v="79"/>
          </reference>
          <reference field="8" count="1" selected="0">
            <x v="29"/>
          </reference>
        </references>
      </pivotArea>
    </format>
    <format dxfId="1584">
      <pivotArea dataOnly="0" labelOnly="1" outline="0" fieldPosition="0">
        <references count="4">
          <reference field="0" count="1">
            <x v="157"/>
          </reference>
          <reference field="6" count="1" selected="0">
            <x v="2"/>
          </reference>
          <reference field="7" count="1" selected="0">
            <x v="80"/>
          </reference>
          <reference field="8" count="1" selected="0">
            <x v="45"/>
          </reference>
        </references>
      </pivotArea>
    </format>
    <format dxfId="1583">
      <pivotArea dataOnly="0" labelOnly="1" outline="0" fieldPosition="0">
        <references count="4">
          <reference field="0" count="1">
            <x v="158"/>
          </reference>
          <reference field="6" count="1" selected="0">
            <x v="2"/>
          </reference>
          <reference field="7" count="1" selected="0">
            <x v="81"/>
          </reference>
          <reference field="8" count="1" selected="0">
            <x v="31"/>
          </reference>
        </references>
      </pivotArea>
    </format>
    <format dxfId="1582">
      <pivotArea dataOnly="0" labelOnly="1" outline="0" fieldPosition="0">
        <references count="4">
          <reference field="0" count="1">
            <x v="44"/>
          </reference>
          <reference field="6" count="1" selected="0">
            <x v="2"/>
          </reference>
          <reference field="7" count="1" selected="0">
            <x v="83"/>
          </reference>
          <reference field="8" count="1" selected="0">
            <x v="18"/>
          </reference>
        </references>
      </pivotArea>
    </format>
    <format dxfId="1581">
      <pivotArea dataOnly="0" labelOnly="1" outline="0" fieldPosition="0">
        <references count="4">
          <reference field="0" count="1">
            <x v="44"/>
          </reference>
          <reference field="6" count="1" selected="0">
            <x v="2"/>
          </reference>
          <reference field="7" count="1" selected="0">
            <x v="84"/>
          </reference>
          <reference field="8" count="1" selected="0">
            <x v="17"/>
          </reference>
        </references>
      </pivotArea>
    </format>
    <format dxfId="1580">
      <pivotArea dataOnly="0" labelOnly="1" outline="0" fieldPosition="0">
        <references count="4">
          <reference field="0" count="2">
            <x v="191"/>
            <x v="192"/>
          </reference>
          <reference field="6" count="1" selected="0">
            <x v="2"/>
          </reference>
          <reference field="7" count="1" selected="0">
            <x v="91"/>
          </reference>
          <reference field="8" count="1" selected="0">
            <x v="58"/>
          </reference>
        </references>
      </pivotArea>
    </format>
    <format dxfId="1579">
      <pivotArea dataOnly="0" labelOnly="1" outline="0" fieldPosition="0">
        <references count="4">
          <reference field="0" count="2">
            <x v="101"/>
            <x v="102"/>
          </reference>
          <reference field="6" count="1" selected="0">
            <x v="3"/>
          </reference>
          <reference field="7" count="1" selected="0">
            <x v="9"/>
          </reference>
          <reference field="8" count="1" selected="0">
            <x v="43"/>
          </reference>
        </references>
      </pivotArea>
    </format>
    <format dxfId="1578">
      <pivotArea dataOnly="0" labelOnly="1" outline="0" fieldPosition="0">
        <references count="4">
          <reference field="0" count="1">
            <x v="43"/>
          </reference>
          <reference field="6" count="1" selected="0">
            <x v="3"/>
          </reference>
          <reference field="7" count="1" selected="0">
            <x v="11"/>
          </reference>
          <reference field="8" count="1" selected="0">
            <x v="16"/>
          </reference>
        </references>
      </pivotArea>
    </format>
    <format dxfId="1577">
      <pivotArea dataOnly="0" labelOnly="1" outline="0" fieldPosition="0">
        <references count="4">
          <reference field="0" count="4">
            <x v="41"/>
            <x v="45"/>
            <x v="112"/>
            <x v="205"/>
          </reference>
          <reference field="6" count="1" selected="0">
            <x v="3"/>
          </reference>
          <reference field="7" count="1" selected="0">
            <x v="13"/>
          </reference>
          <reference field="8" count="1" selected="0">
            <x v="19"/>
          </reference>
        </references>
      </pivotArea>
    </format>
    <format dxfId="1576">
      <pivotArea dataOnly="0" labelOnly="1" outline="0" fieldPosition="0">
        <references count="4">
          <reference field="0" count="3">
            <x v="48"/>
            <x v="49"/>
            <x v="207"/>
          </reference>
          <reference field="6" count="1" selected="0">
            <x v="3"/>
          </reference>
          <reference field="7" count="1" selected="0">
            <x v="14"/>
          </reference>
          <reference field="8" count="1" selected="0">
            <x v="23"/>
          </reference>
        </references>
      </pivotArea>
    </format>
    <format dxfId="1575">
      <pivotArea dataOnly="0" labelOnly="1" outline="0" fieldPosition="0">
        <references count="4">
          <reference field="0" count="1">
            <x v="193"/>
          </reference>
          <reference field="6" count="1" selected="0">
            <x v="3"/>
          </reference>
          <reference field="7" count="1" selected="0">
            <x v="15"/>
          </reference>
          <reference field="8" count="1" selected="0">
            <x v="89"/>
          </reference>
        </references>
      </pivotArea>
    </format>
    <format dxfId="1574">
      <pivotArea dataOnly="0" labelOnly="1" outline="0" fieldPosition="0">
        <references count="4">
          <reference field="0" count="1">
            <x v="112"/>
          </reference>
          <reference field="6" count="1" selected="0">
            <x v="3"/>
          </reference>
          <reference field="7" count="1" selected="0">
            <x v="17"/>
          </reference>
          <reference field="8" count="1" selected="0">
            <x v="52"/>
          </reference>
        </references>
      </pivotArea>
    </format>
    <format dxfId="1573">
      <pivotArea dataOnly="0" labelOnly="1" outline="0" fieldPosition="0">
        <references count="4">
          <reference field="0" count="1">
            <x v="66"/>
          </reference>
          <reference field="6" count="1" selected="0">
            <x v="3"/>
          </reference>
          <reference field="7" count="1" selected="0">
            <x v="22"/>
          </reference>
          <reference field="8" count="1" selected="0">
            <x v="24"/>
          </reference>
        </references>
      </pivotArea>
    </format>
    <format dxfId="1572">
      <pivotArea dataOnly="0" labelOnly="1" outline="0" fieldPosition="0">
        <references count="4">
          <reference field="0" count="2">
            <x v="199"/>
            <x v="200"/>
          </reference>
          <reference field="6" count="1" selected="0">
            <x v="3"/>
          </reference>
          <reference field="7" count="1" selected="0">
            <x v="28"/>
          </reference>
          <reference field="8" count="1" selected="0">
            <x v="26"/>
          </reference>
        </references>
      </pivotArea>
    </format>
    <format dxfId="1571">
      <pivotArea dataOnly="0" labelOnly="1" outline="0" fieldPosition="0">
        <references count="4">
          <reference field="0" count="1">
            <x v="206"/>
          </reference>
          <reference field="6" count="1" selected="0">
            <x v="3"/>
          </reference>
          <reference field="7" count="1" selected="0">
            <x v="47"/>
          </reference>
          <reference field="8" count="1" selected="0">
            <x v="88"/>
          </reference>
        </references>
      </pivotArea>
    </format>
    <format dxfId="1570">
      <pivotArea dataOnly="0" labelOnly="1" outline="0" fieldPosition="0">
        <references count="4">
          <reference field="0" count="1">
            <x v="117"/>
          </reference>
          <reference field="6" count="1" selected="0">
            <x v="3"/>
          </reference>
          <reference field="7" count="1" selected="0">
            <x v="48"/>
          </reference>
          <reference field="8" count="1" selected="0">
            <x v="14"/>
          </reference>
        </references>
      </pivotArea>
    </format>
    <format dxfId="1569">
      <pivotArea dataOnly="0" labelOnly="1" outline="0" fieldPosition="0">
        <references count="4">
          <reference field="0" count="2">
            <x v="53"/>
            <x v="212"/>
          </reference>
          <reference field="6" count="1" selected="0">
            <x v="3"/>
          </reference>
          <reference field="7" count="1" selected="0">
            <x v="49"/>
          </reference>
          <reference field="8" count="1" selected="0">
            <x v="15"/>
          </reference>
        </references>
      </pivotArea>
    </format>
    <format dxfId="1568">
      <pivotArea dataOnly="0" labelOnly="1" outline="0" fieldPosition="0">
        <references count="1">
          <reference field="16" count="2">
            <x v="1"/>
            <x v="2"/>
          </reference>
        </references>
      </pivotArea>
    </format>
    <format dxfId="1567">
      <pivotArea dataOnly="0" labelOnly="1" grandCol="1" outline="0" fieldPosition="0"/>
    </format>
    <format dxfId="1566">
      <pivotArea dataOnly="0" labelOnly="1" outline="0" fieldPosition="0">
        <references count="4">
          <reference field="0" count="1">
            <x v="207"/>
          </reference>
          <reference field="6" count="1" selected="0">
            <x v="3"/>
          </reference>
          <reference field="7" count="1" selected="0">
            <x v="1"/>
          </reference>
          <reference field="8" count="1" selected="0">
            <x v="1"/>
          </reference>
        </references>
      </pivotArea>
    </format>
    <format dxfId="1565">
      <pivotArea dataOnly="0" labelOnly="1" outline="0" fieldPosition="0">
        <references count="4">
          <reference field="0" count="1">
            <x v="207"/>
          </reference>
          <reference field="6" count="1" selected="0">
            <x v="3"/>
          </reference>
          <reference field="7" count="1" selected="0">
            <x v="14"/>
          </reference>
          <reference field="8" count="1" selected="0">
            <x v="23"/>
          </reference>
        </references>
      </pivotArea>
    </format>
    <format dxfId="1564">
      <pivotArea type="all" dataOnly="0" outline="0" fieldPosition="0"/>
    </format>
    <format dxfId="1563">
      <pivotArea outline="0" collapsedLevelsAreSubtotals="1" fieldPosition="0"/>
    </format>
    <format dxfId="1562">
      <pivotArea dataOnly="0" labelOnly="1" outline="0" fieldPosition="0">
        <references count="1">
          <reference field="6" count="0"/>
        </references>
      </pivotArea>
    </format>
    <format dxfId="1561">
      <pivotArea dataOnly="0" labelOnly="1" outline="0" fieldPosition="0">
        <references count="1">
          <reference field="6" count="0" defaultSubtotal="1"/>
        </references>
      </pivotArea>
    </format>
    <format dxfId="1560">
      <pivotArea dataOnly="0" labelOnly="1" outline="0" fieldPosition="0">
        <references count="2">
          <reference field="6" count="1" selected="0">
            <x v="2"/>
          </reference>
          <reference field="7" count="9">
            <x v="0"/>
            <x v="63"/>
            <x v="76"/>
            <x v="79"/>
            <x v="80"/>
            <x v="81"/>
            <x v="83"/>
            <x v="84"/>
            <x v="91"/>
          </reference>
        </references>
      </pivotArea>
    </format>
    <format dxfId="1559">
      <pivotArea dataOnly="0" labelOnly="1" outline="0" fieldPosition="0">
        <references count="2">
          <reference field="6" count="1" selected="0">
            <x v="3"/>
          </reference>
          <reference field="7" count="12">
            <x v="1"/>
            <x v="9"/>
            <x v="11"/>
            <x v="13"/>
            <x v="14"/>
            <x v="15"/>
            <x v="17"/>
            <x v="22"/>
            <x v="28"/>
            <x v="47"/>
            <x v="48"/>
            <x v="49"/>
          </reference>
        </references>
      </pivotArea>
    </format>
    <format dxfId="1558">
      <pivotArea dataOnly="0" labelOnly="1" outline="0" fieldPosition="0">
        <references count="3">
          <reference field="6" count="1" selected="0">
            <x v="2"/>
          </reference>
          <reference field="7" count="1" selected="0">
            <x v="0"/>
          </reference>
          <reference field="8" count="1">
            <x v="0"/>
          </reference>
        </references>
      </pivotArea>
    </format>
    <format dxfId="1557">
      <pivotArea dataOnly="0" labelOnly="1" outline="0" fieldPosition="0">
        <references count="3">
          <reference field="6" count="1" selected="0">
            <x v="2"/>
          </reference>
          <reference field="7" count="1" selected="0">
            <x v="63"/>
          </reference>
          <reference field="8" count="1">
            <x v="34"/>
          </reference>
        </references>
      </pivotArea>
    </format>
    <format dxfId="1556">
      <pivotArea dataOnly="0" labelOnly="1" outline="0" fieldPosition="0">
        <references count="3">
          <reference field="6" count="1" selected="0">
            <x v="2"/>
          </reference>
          <reference field="7" count="1" selected="0">
            <x v="76"/>
          </reference>
          <reference field="8" count="1">
            <x v="51"/>
          </reference>
        </references>
      </pivotArea>
    </format>
    <format dxfId="1555">
      <pivotArea dataOnly="0" labelOnly="1" outline="0" fieldPosition="0">
        <references count="3">
          <reference field="6" count="1" selected="0">
            <x v="2"/>
          </reference>
          <reference field="7" count="1" selected="0">
            <x v="79"/>
          </reference>
          <reference field="8" count="1">
            <x v="29"/>
          </reference>
        </references>
      </pivotArea>
    </format>
    <format dxfId="1554">
      <pivotArea dataOnly="0" labelOnly="1" outline="0" fieldPosition="0">
        <references count="3">
          <reference field="6" count="1" selected="0">
            <x v="2"/>
          </reference>
          <reference field="7" count="1" selected="0">
            <x v="80"/>
          </reference>
          <reference field="8" count="1">
            <x v="45"/>
          </reference>
        </references>
      </pivotArea>
    </format>
    <format dxfId="1553">
      <pivotArea dataOnly="0" labelOnly="1" outline="0" fieldPosition="0">
        <references count="3">
          <reference field="6" count="1" selected="0">
            <x v="2"/>
          </reference>
          <reference field="7" count="1" selected="0">
            <x v="81"/>
          </reference>
          <reference field="8" count="1">
            <x v="31"/>
          </reference>
        </references>
      </pivotArea>
    </format>
    <format dxfId="1552">
      <pivotArea dataOnly="0" labelOnly="1" outline="0" fieldPosition="0">
        <references count="3">
          <reference field="6" count="1" selected="0">
            <x v="2"/>
          </reference>
          <reference field="7" count="1" selected="0">
            <x v="83"/>
          </reference>
          <reference field="8" count="1">
            <x v="18"/>
          </reference>
        </references>
      </pivotArea>
    </format>
    <format dxfId="1551">
      <pivotArea dataOnly="0" labelOnly="1" outline="0" fieldPosition="0">
        <references count="3">
          <reference field="6" count="1" selected="0">
            <x v="2"/>
          </reference>
          <reference field="7" count="1" selected="0">
            <x v="84"/>
          </reference>
          <reference field="8" count="1">
            <x v="17"/>
          </reference>
        </references>
      </pivotArea>
    </format>
    <format dxfId="1550">
      <pivotArea dataOnly="0" labelOnly="1" outline="0" fieldPosition="0">
        <references count="3">
          <reference field="6" count="1" selected="0">
            <x v="2"/>
          </reference>
          <reference field="7" count="1" selected="0">
            <x v="91"/>
          </reference>
          <reference field="8" count="1">
            <x v="58"/>
          </reference>
        </references>
      </pivotArea>
    </format>
    <format dxfId="1549">
      <pivotArea dataOnly="0" labelOnly="1" outline="0" fieldPosition="0">
        <references count="3">
          <reference field="6" count="1" selected="0">
            <x v="3"/>
          </reference>
          <reference field="7" count="1" selected="0">
            <x v="1"/>
          </reference>
          <reference field="8" count="1">
            <x v="1"/>
          </reference>
        </references>
      </pivotArea>
    </format>
    <format dxfId="1548">
      <pivotArea dataOnly="0" labelOnly="1" outline="0" fieldPosition="0">
        <references count="3">
          <reference field="6" count="1" selected="0">
            <x v="3"/>
          </reference>
          <reference field="7" count="1" selected="0">
            <x v="9"/>
          </reference>
          <reference field="8" count="1">
            <x v="43"/>
          </reference>
        </references>
      </pivotArea>
    </format>
    <format dxfId="1547">
      <pivotArea dataOnly="0" labelOnly="1" outline="0" fieldPosition="0">
        <references count="3">
          <reference field="6" count="1" selected="0">
            <x v="3"/>
          </reference>
          <reference field="7" count="1" selected="0">
            <x v="11"/>
          </reference>
          <reference field="8" count="1">
            <x v="16"/>
          </reference>
        </references>
      </pivotArea>
    </format>
    <format dxfId="1546">
      <pivotArea dataOnly="0" labelOnly="1" outline="0" fieldPosition="0">
        <references count="3">
          <reference field="6" count="1" selected="0">
            <x v="3"/>
          </reference>
          <reference field="7" count="1" selected="0">
            <x v="13"/>
          </reference>
          <reference field="8" count="1">
            <x v="19"/>
          </reference>
        </references>
      </pivotArea>
    </format>
    <format dxfId="1545">
      <pivotArea dataOnly="0" labelOnly="1" outline="0" fieldPosition="0">
        <references count="3">
          <reference field="6" count="1" selected="0">
            <x v="3"/>
          </reference>
          <reference field="7" count="1" selected="0">
            <x v="14"/>
          </reference>
          <reference field="8" count="1">
            <x v="23"/>
          </reference>
        </references>
      </pivotArea>
    </format>
    <format dxfId="1544">
      <pivotArea dataOnly="0" labelOnly="1" outline="0" fieldPosition="0">
        <references count="3">
          <reference field="6" count="1" selected="0">
            <x v="3"/>
          </reference>
          <reference field="7" count="1" selected="0">
            <x v="15"/>
          </reference>
          <reference field="8" count="1">
            <x v="89"/>
          </reference>
        </references>
      </pivotArea>
    </format>
    <format dxfId="1543">
      <pivotArea dataOnly="0" labelOnly="1" outline="0" fieldPosition="0">
        <references count="3">
          <reference field="6" count="1" selected="0">
            <x v="3"/>
          </reference>
          <reference field="7" count="1" selected="0">
            <x v="17"/>
          </reference>
          <reference field="8" count="1">
            <x v="52"/>
          </reference>
        </references>
      </pivotArea>
    </format>
    <format dxfId="1542">
      <pivotArea dataOnly="0" labelOnly="1" outline="0" fieldPosition="0">
        <references count="3">
          <reference field="6" count="1" selected="0">
            <x v="3"/>
          </reference>
          <reference field="7" count="1" selected="0">
            <x v="22"/>
          </reference>
          <reference field="8" count="1">
            <x v="24"/>
          </reference>
        </references>
      </pivotArea>
    </format>
    <format dxfId="1541">
      <pivotArea dataOnly="0" labelOnly="1" outline="0" fieldPosition="0">
        <references count="3">
          <reference field="6" count="1" selected="0">
            <x v="3"/>
          </reference>
          <reference field="7" count="1" selected="0">
            <x v="28"/>
          </reference>
          <reference field="8" count="1">
            <x v="26"/>
          </reference>
        </references>
      </pivotArea>
    </format>
    <format dxfId="1540">
      <pivotArea dataOnly="0" labelOnly="1" outline="0" fieldPosition="0">
        <references count="3">
          <reference field="6" count="1" selected="0">
            <x v="3"/>
          </reference>
          <reference field="7" count="1" selected="0">
            <x v="47"/>
          </reference>
          <reference field="8" count="1">
            <x v="88"/>
          </reference>
        </references>
      </pivotArea>
    </format>
    <format dxfId="1539">
      <pivotArea dataOnly="0" labelOnly="1" outline="0" fieldPosition="0">
        <references count="3">
          <reference field="6" count="1" selected="0">
            <x v="3"/>
          </reference>
          <reference field="7" count="1" selected="0">
            <x v="48"/>
          </reference>
          <reference field="8" count="1">
            <x v="14"/>
          </reference>
        </references>
      </pivotArea>
    </format>
    <format dxfId="1538">
      <pivotArea dataOnly="0" labelOnly="1" outline="0" fieldPosition="0">
        <references count="3">
          <reference field="6" count="1" selected="0">
            <x v="3"/>
          </reference>
          <reference field="7" count="1" selected="0">
            <x v="49"/>
          </reference>
          <reference field="8" count="1">
            <x v="15"/>
          </reference>
        </references>
      </pivotArea>
    </format>
    <format dxfId="1537">
      <pivotArea dataOnly="0" labelOnly="1" outline="0" fieldPosition="0">
        <references count="4">
          <reference field="0" count="1">
            <x v="118"/>
          </reference>
          <reference field="6" count="1" selected="0">
            <x v="2"/>
          </reference>
          <reference field="7" count="1" selected="0">
            <x v="0"/>
          </reference>
          <reference field="8" count="1" selected="0">
            <x v="0"/>
          </reference>
        </references>
      </pivotArea>
    </format>
    <format dxfId="1536">
      <pivotArea dataOnly="0" labelOnly="1" outline="0" fieldPosition="0">
        <references count="4">
          <reference field="0" count="2">
            <x v="66"/>
            <x v="117"/>
          </reference>
          <reference field="6" count="1" selected="0">
            <x v="2"/>
          </reference>
          <reference field="7" count="1" selected="0">
            <x v="63"/>
          </reference>
          <reference field="8" count="1" selected="0">
            <x v="34"/>
          </reference>
        </references>
      </pivotArea>
    </format>
    <format dxfId="1535">
      <pivotArea dataOnly="0" labelOnly="1" outline="0" fieldPosition="0">
        <references count="4">
          <reference field="0" count="2">
            <x v="193"/>
            <x v="194"/>
          </reference>
          <reference field="6" count="1" selected="0">
            <x v="2"/>
          </reference>
          <reference field="7" count="1" selected="0">
            <x v="76"/>
          </reference>
          <reference field="8" count="1" selected="0">
            <x v="51"/>
          </reference>
        </references>
      </pivotArea>
    </format>
    <format dxfId="1534">
      <pivotArea dataOnly="0" labelOnly="1" outline="0" fieldPosition="0">
        <references count="4">
          <reference field="0" count="1">
            <x v="53"/>
          </reference>
          <reference field="6" count="1" selected="0">
            <x v="2"/>
          </reference>
          <reference field="7" count="1" selected="0">
            <x v="79"/>
          </reference>
          <reference field="8" count="1" selected="0">
            <x v="29"/>
          </reference>
        </references>
      </pivotArea>
    </format>
    <format dxfId="1533">
      <pivotArea dataOnly="0" labelOnly="1" outline="0" fieldPosition="0">
        <references count="4">
          <reference field="0" count="1">
            <x v="157"/>
          </reference>
          <reference field="6" count="1" selected="0">
            <x v="2"/>
          </reference>
          <reference field="7" count="1" selected="0">
            <x v="80"/>
          </reference>
          <reference field="8" count="1" selected="0">
            <x v="45"/>
          </reference>
        </references>
      </pivotArea>
    </format>
    <format dxfId="1532">
      <pivotArea dataOnly="0" labelOnly="1" outline="0" fieldPosition="0">
        <references count="4">
          <reference field="0" count="1">
            <x v="158"/>
          </reference>
          <reference field="6" count="1" selected="0">
            <x v="2"/>
          </reference>
          <reference field="7" count="1" selected="0">
            <x v="81"/>
          </reference>
          <reference field="8" count="1" selected="0">
            <x v="31"/>
          </reference>
        </references>
      </pivotArea>
    </format>
    <format dxfId="1531">
      <pivotArea dataOnly="0" labelOnly="1" outline="0" fieldPosition="0">
        <references count="4">
          <reference field="0" count="1">
            <x v="44"/>
          </reference>
          <reference field="6" count="1" selected="0">
            <x v="2"/>
          </reference>
          <reference field="7" count="1" selected="0">
            <x v="83"/>
          </reference>
          <reference field="8" count="1" selected="0">
            <x v="18"/>
          </reference>
        </references>
      </pivotArea>
    </format>
    <format dxfId="1530">
      <pivotArea dataOnly="0" labelOnly="1" outline="0" fieldPosition="0">
        <references count="4">
          <reference field="0" count="1">
            <x v="44"/>
          </reference>
          <reference field="6" count="1" selected="0">
            <x v="2"/>
          </reference>
          <reference field="7" count="1" selected="0">
            <x v="84"/>
          </reference>
          <reference field="8" count="1" selected="0">
            <x v="17"/>
          </reference>
        </references>
      </pivotArea>
    </format>
    <format dxfId="1529">
      <pivotArea dataOnly="0" labelOnly="1" outline="0" fieldPosition="0">
        <references count="4">
          <reference field="0" count="2">
            <x v="191"/>
            <x v="192"/>
          </reference>
          <reference field="6" count="1" selected="0">
            <x v="2"/>
          </reference>
          <reference field="7" count="1" selected="0">
            <x v="91"/>
          </reference>
          <reference field="8" count="1" selected="0">
            <x v="58"/>
          </reference>
        </references>
      </pivotArea>
    </format>
    <format dxfId="1528">
      <pivotArea dataOnly="0" labelOnly="1" outline="0" fieldPosition="0">
        <references count="4">
          <reference field="0" count="1">
            <x v="207"/>
          </reference>
          <reference field="6" count="1" selected="0">
            <x v="3"/>
          </reference>
          <reference field="7" count="1" selected="0">
            <x v="1"/>
          </reference>
          <reference field="8" count="1" selected="0">
            <x v="1"/>
          </reference>
        </references>
      </pivotArea>
    </format>
    <format dxfId="1527">
      <pivotArea dataOnly="0" labelOnly="1" outline="0" fieldPosition="0">
        <references count="4">
          <reference field="0" count="2">
            <x v="101"/>
            <x v="102"/>
          </reference>
          <reference field="6" count="1" selected="0">
            <x v="3"/>
          </reference>
          <reference field="7" count="1" selected="0">
            <x v="9"/>
          </reference>
          <reference field="8" count="1" selected="0">
            <x v="43"/>
          </reference>
        </references>
      </pivotArea>
    </format>
    <format dxfId="1526">
      <pivotArea dataOnly="0" labelOnly="1" outline="0" fieldPosition="0">
        <references count="4">
          <reference field="0" count="1">
            <x v="43"/>
          </reference>
          <reference field="6" count="1" selected="0">
            <x v="3"/>
          </reference>
          <reference field="7" count="1" selected="0">
            <x v="11"/>
          </reference>
          <reference field="8" count="1" selected="0">
            <x v="16"/>
          </reference>
        </references>
      </pivotArea>
    </format>
    <format dxfId="1525">
      <pivotArea dataOnly="0" labelOnly="1" outline="0" fieldPosition="0">
        <references count="4">
          <reference field="0" count="4">
            <x v="41"/>
            <x v="45"/>
            <x v="112"/>
            <x v="205"/>
          </reference>
          <reference field="6" count="1" selected="0">
            <x v="3"/>
          </reference>
          <reference field="7" count="1" selected="0">
            <x v="13"/>
          </reference>
          <reference field="8" count="1" selected="0">
            <x v="19"/>
          </reference>
        </references>
      </pivotArea>
    </format>
    <format dxfId="1524">
      <pivotArea dataOnly="0" labelOnly="1" outline="0" fieldPosition="0">
        <references count="4">
          <reference field="0" count="3">
            <x v="48"/>
            <x v="49"/>
            <x v="207"/>
          </reference>
          <reference field="6" count="1" selected="0">
            <x v="3"/>
          </reference>
          <reference field="7" count="1" selected="0">
            <x v="14"/>
          </reference>
          <reference field="8" count="1" selected="0">
            <x v="23"/>
          </reference>
        </references>
      </pivotArea>
    </format>
    <format dxfId="1523">
      <pivotArea dataOnly="0" labelOnly="1" outline="0" fieldPosition="0">
        <references count="4">
          <reference field="0" count="1">
            <x v="193"/>
          </reference>
          <reference field="6" count="1" selected="0">
            <x v="3"/>
          </reference>
          <reference field="7" count="1" selected="0">
            <x v="15"/>
          </reference>
          <reference field="8" count="1" selected="0">
            <x v="89"/>
          </reference>
        </references>
      </pivotArea>
    </format>
    <format dxfId="1522">
      <pivotArea dataOnly="0" labelOnly="1" outline="0" fieldPosition="0">
        <references count="4">
          <reference field="0" count="1">
            <x v="112"/>
          </reference>
          <reference field="6" count="1" selected="0">
            <x v="3"/>
          </reference>
          <reference field="7" count="1" selected="0">
            <x v="17"/>
          </reference>
          <reference field="8" count="1" selected="0">
            <x v="52"/>
          </reference>
        </references>
      </pivotArea>
    </format>
    <format dxfId="1521">
      <pivotArea dataOnly="0" labelOnly="1" outline="0" fieldPosition="0">
        <references count="4">
          <reference field="0" count="1">
            <x v="66"/>
          </reference>
          <reference field="6" count="1" selected="0">
            <x v="3"/>
          </reference>
          <reference field="7" count="1" selected="0">
            <x v="22"/>
          </reference>
          <reference field="8" count="1" selected="0">
            <x v="24"/>
          </reference>
        </references>
      </pivotArea>
    </format>
    <format dxfId="1520">
      <pivotArea dataOnly="0" labelOnly="1" outline="0" fieldPosition="0">
        <references count="4">
          <reference field="0" count="2">
            <x v="199"/>
            <x v="200"/>
          </reference>
          <reference field="6" count="1" selected="0">
            <x v="3"/>
          </reference>
          <reference field="7" count="1" selected="0">
            <x v="28"/>
          </reference>
          <reference field="8" count="1" selected="0">
            <x v="26"/>
          </reference>
        </references>
      </pivotArea>
    </format>
    <format dxfId="1519">
      <pivotArea dataOnly="0" labelOnly="1" outline="0" fieldPosition="0">
        <references count="4">
          <reference field="0" count="1">
            <x v="206"/>
          </reference>
          <reference field="6" count="1" selected="0">
            <x v="3"/>
          </reference>
          <reference field="7" count="1" selected="0">
            <x v="47"/>
          </reference>
          <reference field="8" count="1" selected="0">
            <x v="88"/>
          </reference>
        </references>
      </pivotArea>
    </format>
    <format dxfId="1518">
      <pivotArea dataOnly="0" labelOnly="1" outline="0" fieldPosition="0">
        <references count="4">
          <reference field="0" count="1">
            <x v="117"/>
          </reference>
          <reference field="6" count="1" selected="0">
            <x v="3"/>
          </reference>
          <reference field="7" count="1" selected="0">
            <x v="48"/>
          </reference>
          <reference field="8" count="1" selected="0">
            <x v="14"/>
          </reference>
        </references>
      </pivotArea>
    </format>
    <format dxfId="1517">
      <pivotArea dataOnly="0" labelOnly="1" outline="0" fieldPosition="0">
        <references count="4">
          <reference field="0" count="2">
            <x v="53"/>
            <x v="212"/>
          </reference>
          <reference field="6" count="1" selected="0">
            <x v="3"/>
          </reference>
          <reference field="7" count="1" selected="0">
            <x v="49"/>
          </reference>
          <reference field="8" count="1" selected="0">
            <x v="15"/>
          </reference>
        </references>
      </pivotArea>
    </format>
    <format dxfId="1516">
      <pivotArea dataOnly="0" labelOnly="1" outline="0" fieldPosition="0">
        <references count="1">
          <reference field="16" count="2">
            <x v="1"/>
            <x v="2"/>
          </reference>
        </references>
      </pivotArea>
    </format>
    <format dxfId="1515">
      <pivotArea dataOnly="0" labelOnly="1" grandCol="1" outline="0" fieldPosition="0"/>
    </format>
    <format dxfId="1514">
      <pivotArea dataOnly="0" labelOnly="1" outline="0" fieldPosition="0">
        <references count="1">
          <reference field="16" count="2">
            <x v="1"/>
            <x v="2"/>
          </reference>
        </references>
      </pivotArea>
    </format>
    <format dxfId="1513">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liigendtabel2" cacheId="0" applyNumberFormats="0" applyBorderFormats="0" applyFontFormats="0" applyPatternFormats="0" applyAlignmentFormats="0" applyWidthHeightFormats="1" dataCaption="Väärtused" grandTotalCaption="I lisaEA kokku" updatedVersion="5" minRefreshableVersion="3" itemPrintTitles="1" createdVersion="5" indent="0" compact="0" compactData="0" multipleFieldFilters="0">
  <location ref="A3:I372" firstHeaderRow="1" firstDataRow="2" firstDataCol="5"/>
  <pivotFields count="17">
    <pivotField axis="axisRow" compact="0" outline="0" showAll="0">
      <items count="214">
        <item x="197"/>
        <item x="210"/>
        <item x="208"/>
        <item x="209"/>
        <item x="207"/>
        <item x="212"/>
        <item x="163"/>
        <item x="158"/>
        <item x="3"/>
        <item x="50"/>
        <item x="113"/>
        <item x="48"/>
        <item x="61"/>
        <item x="190"/>
        <item x="45"/>
        <item x="90"/>
        <item x="81"/>
        <item x="92"/>
        <item x="144"/>
        <item x="66"/>
        <item x="67"/>
        <item x="65"/>
        <item x="10"/>
        <item x="127"/>
        <item x="119"/>
        <item x="118"/>
        <item x="13"/>
        <item x="36"/>
        <item x="149"/>
        <item x="198"/>
        <item x="175"/>
        <item x="44"/>
        <item x="15"/>
        <item x="26"/>
        <item x="25"/>
        <item x="71"/>
        <item x="134"/>
        <item x="132"/>
        <item x="133"/>
        <item x="14"/>
        <item x="38"/>
        <item x="80"/>
        <item x="43"/>
        <item x="84"/>
        <item x="83"/>
        <item x="77"/>
        <item x="86"/>
        <item x="1"/>
        <item x="82"/>
        <item x="76"/>
        <item x="17"/>
        <item x="159"/>
        <item x="176"/>
        <item x="120"/>
        <item x="192"/>
        <item x="98"/>
        <item x="162"/>
        <item x="54"/>
        <item x="58"/>
        <item x="166"/>
        <item x="174"/>
        <item x="173"/>
        <item x="137"/>
        <item x="181"/>
        <item x="138"/>
        <item x="199"/>
        <item x="167"/>
        <item x="124"/>
        <item x="205"/>
        <item x="202"/>
        <item x="204"/>
        <item x="123"/>
        <item x="57"/>
        <item x="164"/>
        <item x="105"/>
        <item x="191"/>
        <item x="140"/>
        <item x="194"/>
        <item x="68"/>
        <item x="195"/>
        <item x="33"/>
        <item x="34"/>
        <item x="99"/>
        <item x="100"/>
        <item x="161"/>
        <item x="203"/>
        <item x="200"/>
        <item x="31"/>
        <item x="35"/>
        <item x="63"/>
        <item x="91"/>
        <item x="11"/>
        <item x="64"/>
        <item x="21"/>
        <item x="24"/>
        <item x="19"/>
        <item x="22"/>
        <item x="42"/>
        <item x="193"/>
        <item x="53"/>
        <item x="121"/>
        <item x="107"/>
        <item x="106"/>
        <item x="39"/>
        <item x="170"/>
        <item x="41"/>
        <item x="186"/>
        <item x="185"/>
        <item x="188"/>
        <item x="37"/>
        <item x="187"/>
        <item x="40"/>
        <item x="79"/>
        <item x="2"/>
        <item x="211"/>
        <item x="70"/>
        <item x="125"/>
        <item x="142"/>
        <item x="108"/>
        <item x="30"/>
        <item x="60"/>
        <item x="103"/>
        <item x="16"/>
        <item x="62"/>
        <item x="109"/>
        <item x="112"/>
        <item x="130"/>
        <item x="139"/>
        <item x="129"/>
        <item x="73"/>
        <item x="52"/>
        <item x="23"/>
        <item x="20"/>
        <item x="51"/>
        <item x="55"/>
        <item x="56"/>
        <item x="85"/>
        <item x="74"/>
        <item x="95"/>
        <item x="182"/>
        <item x="114"/>
        <item x="189"/>
        <item x="131"/>
        <item x="87"/>
        <item x="171"/>
        <item x="206"/>
        <item x="47"/>
        <item x="143"/>
        <item x="88"/>
        <item x="46"/>
        <item x="122"/>
        <item x="135"/>
        <item x="136"/>
        <item x="89"/>
        <item x="12"/>
        <item x="104"/>
        <item x="94"/>
        <item x="96"/>
        <item x="97"/>
        <item x="141"/>
        <item x="196"/>
        <item x="72"/>
        <item x="102"/>
        <item x="101"/>
        <item x="117"/>
        <item x="155"/>
        <item x="116"/>
        <item x="126"/>
        <item x="160"/>
        <item x="7"/>
        <item x="29"/>
        <item x="156"/>
        <item x="157"/>
        <item x="165"/>
        <item x="153"/>
        <item x="154"/>
        <item x="151"/>
        <item x="177"/>
        <item x="179"/>
        <item x="178"/>
        <item x="152"/>
        <item x="150"/>
        <item x="172"/>
        <item x="115"/>
        <item x="128"/>
        <item x="169"/>
        <item x="168"/>
        <item x="148"/>
        <item x="147"/>
        <item x="93"/>
        <item x="201"/>
        <item x="111"/>
        <item x="110"/>
        <item x="184"/>
        <item x="183"/>
        <item x="146"/>
        <item x="145"/>
        <item x="18"/>
        <item x="4"/>
        <item x="69"/>
        <item x="9"/>
        <item x="6"/>
        <item x="8"/>
        <item x="28"/>
        <item x="27"/>
        <item n="Viljandi Lasteaed Karlsson hoone projekteerimine ja ehitus - Kahe lisarühma tegemine " x="78"/>
        <item n="Viljandi Lasteaed Karlsson hoone projekteerimine ja ehitus - Kahe lisarühma tekitamine " x="49"/>
        <item x="75"/>
        <item x="180"/>
        <item x="5"/>
        <item x="32"/>
        <item x="59"/>
        <item x="0"/>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outline="0" showAll="0">
      <items count="23">
        <item m="1" x="13"/>
        <item m="1" x="17"/>
        <item m="1" x="19"/>
        <item m="1" x="12"/>
        <item m="1" x="20"/>
        <item m="1" x="16"/>
        <item m="1" x="18"/>
        <item m="1" x="14"/>
        <item m="1" x="11"/>
        <item m="1" x="21"/>
        <item m="1" x="15"/>
        <item x="0"/>
        <item x="5"/>
        <item x="1"/>
        <item x="2"/>
        <item x="3"/>
        <item x="4"/>
        <item x="6"/>
        <item x="7"/>
        <item x="8"/>
        <item x="9"/>
        <item x="10"/>
        <item t="default"/>
      </items>
      <extLst>
        <ext xmlns:x14="http://schemas.microsoft.com/office/spreadsheetml/2009/9/main" uri="{2946ED86-A175-432a-8AC1-64E0C546D7DE}">
          <x14:pivotField fillDownLabels="1"/>
        </ext>
      </extLst>
    </pivotField>
    <pivotField name="Eelarvekonto" axis="axisRow" compact="0" outline="0" showAll="0" defaultSubtotal="0">
      <items count="105">
        <item x="61"/>
        <item x="0"/>
        <item x="78"/>
        <item x="20"/>
        <item x="60"/>
        <item x="51"/>
        <item x="52"/>
        <item x="2"/>
        <item x="66"/>
        <item x="74"/>
        <item x="21"/>
        <item x="59"/>
        <item x="73"/>
        <item x="72"/>
        <item x="68"/>
        <item x="85"/>
        <item x="87"/>
        <item x="98"/>
        <item x="84"/>
        <item x="83"/>
        <item x="94"/>
        <item x="82"/>
        <item x="81"/>
        <item x="80"/>
        <item x="65"/>
        <item x="86"/>
        <item x="69"/>
        <item x="70"/>
        <item x="79"/>
        <item x="67"/>
        <item x="71"/>
        <item x="58"/>
        <item x="76"/>
        <item x="22"/>
        <item x="15"/>
        <item x="16"/>
        <item x="49"/>
        <item x="100"/>
        <item x="48"/>
        <item x="62"/>
        <item x="30"/>
        <item x="37"/>
        <item x="32"/>
        <item x="12"/>
        <item x="13"/>
        <item x="29"/>
        <item x="97"/>
        <item x="19"/>
        <item x="11"/>
        <item x="10"/>
        <item x="9"/>
        <item x="18"/>
        <item x="46"/>
        <item x="44"/>
        <item x="96"/>
        <item x="17"/>
        <item x="45"/>
        <item x="43"/>
        <item x="95"/>
        <item x="36"/>
        <item x="24"/>
        <item x="42"/>
        <item x="33"/>
        <item x="23"/>
        <item x="102"/>
        <item x="101"/>
        <item x="93"/>
        <item x="8"/>
        <item x="28"/>
        <item x="103"/>
        <item x="50"/>
        <item x="91"/>
        <item x="89"/>
        <item x="54"/>
        <item x="90"/>
        <item x="77"/>
        <item x="75"/>
        <item x="35"/>
        <item x="34"/>
        <item x="40"/>
        <item x="53"/>
        <item x="27"/>
        <item x="5"/>
        <item x="14"/>
        <item x="55"/>
        <item x="88"/>
        <item x="56"/>
        <item x="31"/>
        <item x="57"/>
        <item x="99"/>
        <item x="4"/>
        <item x="6"/>
        <item x="3"/>
        <item x="26"/>
        <item x="25"/>
        <item x="47"/>
        <item x="7"/>
        <item x="92"/>
        <item x="38"/>
        <item x="1"/>
        <item x="39"/>
        <item x="41"/>
        <item x="104"/>
        <item x="64"/>
        <item x="6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
        <item x="2"/>
        <item x="1"/>
        <item x="3"/>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x="10"/>
        <item x="2"/>
        <item x="16"/>
        <item x="7"/>
        <item x="22"/>
        <item x="6"/>
        <item x="23"/>
        <item x="24"/>
        <item x="25"/>
        <item x="1"/>
        <item x="5"/>
        <item x="0"/>
        <item x="4"/>
        <item x="3"/>
        <item x="19"/>
        <item x="21"/>
        <item x="13"/>
        <item x="8"/>
        <item x="9"/>
        <item x="14"/>
        <item x="17"/>
        <item x="18"/>
        <item x="26"/>
        <item x="20"/>
        <item x="12"/>
        <item x="15"/>
        <item x="1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4">
        <item x="2"/>
        <item x="0"/>
        <item x="1"/>
        <item t="default"/>
      </items>
      <extLst>
        <ext xmlns:x14="http://schemas.microsoft.com/office/spreadsheetml/2009/9/main" uri="{2946ED86-A175-432a-8AC1-64E0C546D7DE}">
          <x14:pivotField fillDownLabels="1"/>
        </ext>
      </extLst>
    </pivotField>
  </pivotFields>
  <rowFields count="5">
    <field x="6"/>
    <field x="2"/>
    <field x="10"/>
    <field x="3"/>
    <field x="0"/>
  </rowFields>
  <rowItems count="368">
    <i>
      <x/>
      <x v="12"/>
      <x/>
      <x v="4"/>
      <x v="137"/>
    </i>
    <i r="4">
      <x v="138"/>
    </i>
    <i r="2">
      <x v="5"/>
      <x v="3"/>
      <x v="32"/>
    </i>
    <i t="default" r="1">
      <x v="12"/>
    </i>
    <i r="1">
      <x v="14"/>
      <x/>
      <x v="9"/>
      <x v="121"/>
    </i>
    <i r="3">
      <x v="10"/>
      <x v="162"/>
    </i>
    <i r="3">
      <x v="11"/>
      <x v="161"/>
    </i>
    <i r="3">
      <x v="12"/>
      <x v="163"/>
    </i>
    <i r="3">
      <x v="13"/>
      <x v="163"/>
    </i>
    <i r="3">
      <x v="14"/>
      <x v="55"/>
    </i>
    <i r="4">
      <x v="156"/>
    </i>
    <i r="2">
      <x v="5"/>
      <x v="10"/>
      <x v="122"/>
    </i>
    <i r="2">
      <x v="9"/>
      <x v="7"/>
      <x v="46"/>
    </i>
    <i r="4">
      <x v="113"/>
    </i>
    <i r="3">
      <x v="8"/>
      <x v="143"/>
    </i>
    <i r="2">
      <x v="16"/>
      <x v="5"/>
      <x v="120"/>
    </i>
    <i r="3">
      <x v="6"/>
      <x v="12"/>
    </i>
    <i t="default" r="1">
      <x v="14"/>
    </i>
    <i r="1">
      <x v="17"/>
      <x/>
      <x v="29"/>
      <x v="189"/>
    </i>
    <i r="3">
      <x v="30"/>
      <x v="83"/>
    </i>
    <i r="3">
      <x v="33"/>
      <x v="82"/>
    </i>
    <i r="2">
      <x v="3"/>
      <x v="31"/>
      <x v="35"/>
    </i>
    <i r="2">
      <x v="5"/>
      <x v="33"/>
      <x v="50"/>
    </i>
    <i r="2">
      <x v="20"/>
      <x v="29"/>
      <x v="22"/>
    </i>
    <i r="3">
      <x v="32"/>
      <x v="22"/>
    </i>
    <i t="default" r="1">
      <x v="17"/>
    </i>
    <i r="1">
      <x v="20"/>
      <x/>
      <x v="15"/>
      <x v="18"/>
    </i>
    <i r="4">
      <x v="107"/>
    </i>
    <i r="3">
      <x v="25"/>
      <x v="145"/>
    </i>
    <i r="4">
      <x v="146"/>
    </i>
    <i r="2">
      <x v="1"/>
      <x v="15"/>
      <x v="6"/>
    </i>
    <i r="4">
      <x v="7"/>
    </i>
    <i r="4">
      <x v="84"/>
    </i>
    <i r="4">
      <x v="160"/>
    </i>
    <i r="4">
      <x v="165"/>
    </i>
    <i r="4">
      <x v="167"/>
    </i>
    <i r="3">
      <x v="25"/>
      <x v="149"/>
    </i>
    <i r="2">
      <x v="3"/>
      <x v="15"/>
      <x v="195"/>
    </i>
    <i r="3">
      <x v="25"/>
      <x v="149"/>
    </i>
    <i r="2">
      <x v="4"/>
      <x v="18"/>
      <x v="159"/>
    </i>
    <i r="2">
      <x v="5"/>
      <x v="24"/>
      <x v="136"/>
    </i>
    <i r="2">
      <x v="6"/>
      <x v="16"/>
      <x v="62"/>
    </i>
    <i r="3">
      <x v="20"/>
      <x v="28"/>
    </i>
    <i r="2">
      <x v="7"/>
      <x v="16"/>
      <x v="60"/>
    </i>
    <i r="2">
      <x v="9"/>
      <x v="15"/>
      <x v="100"/>
    </i>
    <i r="4">
      <x v="108"/>
    </i>
    <i r="3">
      <x v="25"/>
      <x v="37"/>
    </i>
    <i r="4">
      <x v="146"/>
    </i>
    <i r="4">
      <x v="150"/>
    </i>
    <i r="4">
      <x v="151"/>
    </i>
    <i r="2">
      <x v="10"/>
      <x v="15"/>
      <x v="126"/>
    </i>
    <i r="4">
      <x v="128"/>
    </i>
    <i r="4">
      <x v="142"/>
    </i>
    <i r="2">
      <x v="11"/>
      <x v="16"/>
      <x v="62"/>
    </i>
    <i r="2">
      <x v="12"/>
      <x v="15"/>
      <x v="29"/>
    </i>
    <i r="4">
      <x v="65"/>
    </i>
    <i r="4">
      <x v="85"/>
    </i>
    <i r="4">
      <x v="190"/>
    </i>
    <i r="3">
      <x v="16"/>
      <x v="68"/>
    </i>
    <i r="4">
      <x v="69"/>
    </i>
    <i r="2">
      <x v="13"/>
      <x v="20"/>
      <x v="30"/>
    </i>
    <i r="2">
      <x v="14"/>
      <x v="15"/>
      <x v="24"/>
    </i>
    <i r="3">
      <x v="18"/>
      <x v="140"/>
    </i>
    <i r="3">
      <x v="19"/>
      <x v="125"/>
    </i>
    <i r="2">
      <x v="17"/>
      <x v="18"/>
      <x v="13"/>
    </i>
    <i r="2">
      <x v="19"/>
      <x v="17"/>
      <x v="52"/>
    </i>
    <i r="2">
      <x v="21"/>
      <x v="15"/>
      <x v="139"/>
    </i>
    <i r="3">
      <x v="16"/>
      <x v="63"/>
    </i>
    <i r="3">
      <x v="17"/>
      <x v="208"/>
    </i>
    <i r="2">
      <x v="23"/>
      <x v="15"/>
      <x v="67"/>
    </i>
    <i r="4">
      <x v="116"/>
    </i>
    <i r="3">
      <x v="16"/>
      <x v="71"/>
    </i>
    <i r="2">
      <x v="24"/>
      <x v="15"/>
      <x v="25"/>
    </i>
    <i r="2">
      <x v="25"/>
      <x v="15"/>
      <x v="144"/>
    </i>
    <i r="3">
      <x v="16"/>
      <x v="104"/>
    </i>
    <i r="2">
      <x v="26"/>
      <x v="16"/>
      <x v="59"/>
    </i>
    <i t="default" r="1">
      <x v="20"/>
    </i>
    <i t="default">
      <x/>
    </i>
    <i>
      <x v="1"/>
      <x v="13"/>
      <x/>
      <x v="73"/>
      <x v="16"/>
    </i>
    <i r="4">
      <x v="17"/>
    </i>
    <i r="4">
      <x v="18"/>
    </i>
    <i r="4">
      <x v="89"/>
    </i>
    <i r="4">
      <x v="90"/>
    </i>
    <i r="4">
      <x v="106"/>
    </i>
    <i r="3">
      <x v="74"/>
      <x v="147"/>
    </i>
    <i r="3">
      <x v="76"/>
      <x v="155"/>
    </i>
    <i r="3">
      <x v="79"/>
      <x v="129"/>
    </i>
    <i r="2">
      <x v="1"/>
      <x v="63"/>
      <x v="79"/>
    </i>
    <i r="4">
      <x v="98"/>
    </i>
    <i r="3">
      <x v="64"/>
      <x v="79"/>
    </i>
    <i r="3">
      <x v="65"/>
      <x v="54"/>
    </i>
    <i r="3">
      <x v="81"/>
      <x v="131"/>
    </i>
    <i r="3">
      <x v="90"/>
      <x v="94"/>
    </i>
    <i r="4">
      <x v="96"/>
    </i>
    <i r="4">
      <x v="198"/>
    </i>
    <i r="4">
      <x v="201"/>
    </i>
    <i r="4">
      <x v="202"/>
    </i>
    <i r="4">
      <x v="203"/>
    </i>
    <i r="4">
      <x v="204"/>
    </i>
    <i r="3">
      <x v="92"/>
      <x v="6"/>
    </i>
    <i r="4">
      <x v="7"/>
    </i>
    <i r="4">
      <x v="8"/>
    </i>
    <i r="4">
      <x v="9"/>
    </i>
    <i r="4">
      <x v="51"/>
    </i>
    <i r="4">
      <x v="56"/>
    </i>
    <i r="4">
      <x v="73"/>
    </i>
    <i r="4">
      <x v="77"/>
    </i>
    <i r="4">
      <x v="168"/>
    </i>
    <i r="4">
      <x v="171"/>
    </i>
    <i r="4">
      <x v="172"/>
    </i>
    <i r="4">
      <x v="173"/>
    </i>
    <i r="4">
      <x v="174"/>
    </i>
    <i r="4">
      <x v="175"/>
    </i>
    <i r="4">
      <x v="176"/>
    </i>
    <i r="4">
      <x v="180"/>
    </i>
    <i r="4">
      <x v="181"/>
    </i>
    <i r="4">
      <x v="209"/>
    </i>
    <i r="3">
      <x v="93"/>
      <x v="33"/>
    </i>
    <i r="4">
      <x v="34"/>
    </i>
    <i r="4">
      <x v="132"/>
    </i>
    <i r="3">
      <x v="94"/>
      <x v="95"/>
    </i>
    <i r="3">
      <x v="95"/>
      <x v="130"/>
    </i>
    <i r="4">
      <x v="133"/>
    </i>
    <i r="4">
      <x v="134"/>
    </i>
    <i r="3">
      <x v="97"/>
      <x v="149"/>
    </i>
    <i r="2">
      <x v="3"/>
      <x v="60"/>
      <x v="196"/>
    </i>
    <i r="4">
      <x v="197"/>
    </i>
    <i r="3">
      <x v="63"/>
      <x v="197"/>
    </i>
    <i r="3">
      <x v="71"/>
      <x v="196"/>
    </i>
    <i r="2">
      <x v="4"/>
      <x v="73"/>
      <x v="76"/>
    </i>
    <i r="2">
      <x v="5"/>
      <x v="63"/>
      <x v="31"/>
    </i>
    <i r="3">
      <x v="79"/>
      <x v="42"/>
    </i>
    <i r="2">
      <x v="6"/>
      <x v="66"/>
      <x v="28"/>
    </i>
    <i r="3">
      <x v="96"/>
      <x v="62"/>
    </i>
    <i r="2">
      <x v="7"/>
      <x v="96"/>
      <x v="61"/>
    </i>
    <i r="2">
      <x v="8"/>
      <x v="69"/>
      <x v="2"/>
    </i>
    <i r="2">
      <x v="9"/>
      <x v="59"/>
      <x v="109"/>
    </i>
    <i r="3">
      <x v="62"/>
      <x v="100"/>
    </i>
    <i r="3">
      <x v="77"/>
      <x v="27"/>
    </i>
    <i r="3">
      <x v="78"/>
      <x v="27"/>
    </i>
    <i r="3">
      <x v="98"/>
      <x v="110"/>
    </i>
    <i r="4">
      <x v="111"/>
    </i>
    <i r="3">
      <x v="99"/>
      <x v="47"/>
    </i>
    <i r="3">
      <x v="100"/>
      <x v="105"/>
    </i>
    <i r="4">
      <x v="152"/>
    </i>
    <i r="2">
      <x v="10"/>
      <x v="72"/>
      <x v="127"/>
    </i>
    <i r="3">
      <x v="82"/>
      <x v="22"/>
    </i>
    <i r="3">
      <x v="83"/>
      <x v="22"/>
    </i>
    <i r="3">
      <x v="84"/>
      <x v="128"/>
    </i>
    <i r="3">
      <x v="96"/>
      <x v="142"/>
    </i>
    <i r="2">
      <x v="11"/>
      <x v="96"/>
      <x v="64"/>
    </i>
    <i r="2">
      <x v="12"/>
      <x v="66"/>
      <x/>
    </i>
    <i r="3">
      <x v="67"/>
      <x v="91"/>
    </i>
    <i r="3">
      <x v="70"/>
      <x v="4"/>
    </i>
    <i r="3">
      <x v="80"/>
      <x v="4"/>
    </i>
    <i r="3">
      <x v="82"/>
      <x v="4"/>
    </i>
    <i r="3">
      <x v="85"/>
      <x v="184"/>
    </i>
    <i r="3">
      <x v="92"/>
      <x v="22"/>
    </i>
    <i r="3">
      <x v="96"/>
      <x v="22"/>
    </i>
    <i r="4">
      <x v="65"/>
    </i>
    <i r="4">
      <x v="70"/>
    </i>
    <i r="2">
      <x v="13"/>
      <x v="68"/>
      <x v="30"/>
    </i>
    <i r="3">
      <x v="80"/>
      <x v="123"/>
    </i>
    <i r="3">
      <x v="82"/>
      <x v="169"/>
    </i>
    <i r="3">
      <x v="91"/>
      <x v="202"/>
    </i>
    <i r="2">
      <x v="14"/>
      <x v="85"/>
      <x v="185"/>
    </i>
    <i r="3">
      <x v="91"/>
      <x v="125"/>
    </i>
    <i r="3">
      <x v="96"/>
      <x v="10"/>
    </i>
    <i r="4">
      <x v="183"/>
    </i>
    <i r="2">
      <x v="15"/>
      <x v="91"/>
      <x v="23"/>
    </i>
    <i r="4">
      <x v="167"/>
    </i>
    <i r="2">
      <x v="17"/>
      <x v="62"/>
      <x v="81"/>
    </i>
    <i r="3">
      <x v="68"/>
      <x v="80"/>
    </i>
    <i r="4">
      <x v="88"/>
    </i>
    <i r="4">
      <x v="170"/>
    </i>
    <i r="3">
      <x v="87"/>
      <x v="170"/>
    </i>
    <i r="3">
      <x v="91"/>
      <x v="25"/>
    </i>
    <i r="4">
      <x v="75"/>
    </i>
    <i r="4">
      <x v="141"/>
    </i>
    <i r="2">
      <x v="18"/>
      <x v="61"/>
      <x v="22"/>
    </i>
    <i r="3">
      <x v="83"/>
      <x v="11"/>
    </i>
    <i r="3">
      <x v="91"/>
      <x v="11"/>
    </i>
    <i r="4">
      <x v="23"/>
    </i>
    <i r="4">
      <x v="167"/>
    </i>
    <i r="4">
      <x v="188"/>
    </i>
    <i r="3">
      <x v="96"/>
      <x v="188"/>
    </i>
    <i r="3">
      <x v="101"/>
      <x v="22"/>
    </i>
    <i r="2">
      <x v="19"/>
      <x v="62"/>
      <x v="78"/>
    </i>
    <i r="3">
      <x v="63"/>
      <x v="21"/>
    </i>
    <i r="3">
      <x v="79"/>
      <x v="21"/>
    </i>
    <i r="3">
      <x v="82"/>
      <x v="19"/>
    </i>
    <i r="3">
      <x v="84"/>
      <x v="21"/>
    </i>
    <i r="4">
      <x v="92"/>
    </i>
    <i r="3">
      <x v="86"/>
      <x v="21"/>
    </i>
    <i r="3">
      <x v="88"/>
      <x v="20"/>
    </i>
    <i r="3">
      <x v="91"/>
      <x v="25"/>
    </i>
    <i r="4">
      <x v="167"/>
    </i>
    <i r="3">
      <x v="96"/>
      <x v="52"/>
    </i>
    <i r="2">
      <x v="20"/>
      <x v="75"/>
      <x v="74"/>
    </i>
    <i r="4">
      <x v="149"/>
    </i>
    <i r="3">
      <x v="84"/>
      <x v="102"/>
    </i>
    <i r="2">
      <x v="21"/>
      <x v="89"/>
      <x v="139"/>
    </i>
    <i r="3">
      <x v="96"/>
      <x v="63"/>
    </i>
    <i r="4">
      <x v="174"/>
    </i>
    <i r="4">
      <x v="208"/>
    </i>
    <i r="2">
      <x v="23"/>
      <x v="91"/>
      <x v="116"/>
    </i>
    <i r="3">
      <x v="96"/>
      <x v="71"/>
    </i>
    <i r="2">
      <x v="24"/>
      <x v="67"/>
      <x v="58"/>
    </i>
    <i r="3">
      <x v="85"/>
      <x v="186"/>
    </i>
    <i r="3">
      <x v="96"/>
      <x v="178"/>
    </i>
    <i r="4">
      <x v="179"/>
    </i>
    <i r="2">
      <x v="25"/>
      <x v="92"/>
      <x v="104"/>
    </i>
    <i r="2">
      <x v="26"/>
      <x v="70"/>
      <x v="72"/>
    </i>
    <i r="4">
      <x v="115"/>
    </i>
    <i r="3">
      <x v="96"/>
      <x v="59"/>
    </i>
    <i t="default" r="1">
      <x v="13"/>
    </i>
    <i r="1">
      <x v="15"/>
      <x/>
      <x v="43"/>
      <x v="15"/>
    </i>
    <i r="3">
      <x v="51"/>
      <x v="15"/>
    </i>
    <i r="3">
      <x v="55"/>
      <x v="15"/>
    </i>
    <i r="2">
      <x v="1"/>
      <x v="47"/>
      <x v="93"/>
    </i>
    <i r="3">
      <x v="51"/>
      <x v="93"/>
    </i>
    <i r="3">
      <x v="55"/>
      <x v="93"/>
    </i>
    <i r="2">
      <x v="2"/>
      <x v="47"/>
      <x v="148"/>
    </i>
    <i r="3">
      <x v="51"/>
      <x v="148"/>
    </i>
    <i r="3">
      <x v="55"/>
      <x v="148"/>
    </i>
    <i r="2">
      <x v="3"/>
      <x v="41"/>
      <x v="146"/>
    </i>
    <i r="3">
      <x v="43"/>
      <x v="14"/>
    </i>
    <i r="3">
      <x v="47"/>
      <x v="197"/>
    </i>
    <i r="3">
      <x v="51"/>
      <x v="14"/>
    </i>
    <i r="4">
      <x v="149"/>
    </i>
    <i r="3">
      <x v="55"/>
      <x v="14"/>
    </i>
    <i r="4">
      <x v="149"/>
    </i>
    <i r="2">
      <x v="9"/>
      <x v="41"/>
      <x v="40"/>
    </i>
    <i r="4">
      <x v="100"/>
    </i>
    <i r="3">
      <x v="47"/>
      <x v="39"/>
    </i>
    <i r="4">
      <x v="105"/>
    </i>
    <i r="3">
      <x v="51"/>
      <x v="39"/>
    </i>
    <i r="4">
      <x v="40"/>
    </i>
    <i r="4">
      <x v="100"/>
    </i>
    <i r="4">
      <x v="105"/>
    </i>
    <i r="3">
      <x v="55"/>
      <x v="39"/>
    </i>
    <i r="4">
      <x v="40"/>
    </i>
    <i r="4">
      <x v="100"/>
    </i>
    <i r="4">
      <x v="105"/>
    </i>
    <i r="2">
      <x v="10"/>
      <x v="43"/>
      <x v="22"/>
    </i>
    <i r="3">
      <x v="44"/>
      <x v="22"/>
    </i>
    <i r="3">
      <x v="48"/>
      <x v="22"/>
    </i>
    <i r="3">
      <x v="49"/>
      <x v="22"/>
    </i>
    <i r="3">
      <x v="50"/>
      <x v="22"/>
    </i>
    <i r="2">
      <x v="12"/>
      <x v="42"/>
      <x v="190"/>
    </i>
    <i r="3">
      <x v="43"/>
      <x v="5"/>
    </i>
    <i r="4">
      <x v="86"/>
    </i>
    <i r="3">
      <x v="52"/>
      <x v="190"/>
    </i>
    <i r="3">
      <x v="53"/>
      <x v="4"/>
    </i>
    <i r="4">
      <x v="86"/>
    </i>
    <i r="3">
      <x v="56"/>
      <x v="190"/>
    </i>
    <i r="3">
      <x v="57"/>
      <x v="4"/>
    </i>
    <i r="4">
      <x v="86"/>
    </i>
    <i r="2">
      <x v="14"/>
      <x v="42"/>
      <x v="25"/>
    </i>
    <i r="4">
      <x v="164"/>
    </i>
    <i r="3">
      <x v="52"/>
      <x v="25"/>
    </i>
    <i r="4">
      <x v="166"/>
    </i>
    <i r="3">
      <x v="56"/>
      <x v="25"/>
    </i>
    <i r="4">
      <x v="166"/>
    </i>
    <i r="2">
      <x v="16"/>
      <x v="42"/>
      <x v="211"/>
    </i>
    <i r="3">
      <x v="52"/>
      <x v="211"/>
    </i>
    <i r="3">
      <x v="56"/>
      <x v="211"/>
    </i>
    <i r="2">
      <x v="17"/>
      <x v="42"/>
      <x v="210"/>
    </i>
    <i r="3">
      <x v="45"/>
      <x v="119"/>
    </i>
    <i r="2">
      <x v="18"/>
      <x v="42"/>
      <x v="11"/>
    </i>
    <i r="4">
      <x v="187"/>
    </i>
    <i r="3">
      <x v="43"/>
      <x v="11"/>
    </i>
    <i r="3">
      <x v="52"/>
      <x v="11"/>
    </i>
    <i r="4">
      <x v="188"/>
    </i>
    <i r="3">
      <x v="53"/>
      <x v="11"/>
    </i>
    <i r="3">
      <x v="56"/>
      <x v="11"/>
    </i>
    <i r="4">
      <x v="188"/>
    </i>
    <i r="3">
      <x v="57"/>
      <x v="11"/>
    </i>
    <i r="2">
      <x v="21"/>
      <x v="43"/>
      <x v="124"/>
    </i>
    <i r="4">
      <x v="139"/>
    </i>
    <i r="3">
      <x v="53"/>
      <x v="124"/>
    </i>
    <i r="4">
      <x v="139"/>
    </i>
    <i r="3">
      <x v="57"/>
      <x v="124"/>
    </i>
    <i r="4">
      <x v="139"/>
    </i>
    <i r="2">
      <x v="23"/>
      <x v="42"/>
      <x v="67"/>
    </i>
    <i r="3">
      <x v="52"/>
      <x v="67"/>
    </i>
    <i r="3">
      <x v="56"/>
      <x v="67"/>
    </i>
    <i r="2">
      <x v="24"/>
      <x v="42"/>
      <x v="25"/>
    </i>
    <i r="4">
      <x v="166"/>
    </i>
    <i r="3">
      <x v="43"/>
      <x v="177"/>
    </i>
    <i r="3">
      <x v="52"/>
      <x v="25"/>
    </i>
    <i r="4">
      <x v="166"/>
    </i>
    <i r="3">
      <x v="53"/>
      <x v="177"/>
    </i>
    <i r="3">
      <x v="56"/>
      <x v="25"/>
    </i>
    <i r="4">
      <x v="166"/>
    </i>
    <i r="3">
      <x v="57"/>
      <x v="177"/>
    </i>
    <i r="2">
      <x v="25"/>
      <x v="43"/>
      <x v="105"/>
    </i>
    <i r="4">
      <x v="144"/>
    </i>
    <i r="3">
      <x v="46"/>
      <x v="182"/>
    </i>
    <i r="3">
      <x v="53"/>
      <x v="105"/>
    </i>
    <i r="4">
      <x v="144"/>
    </i>
    <i r="3">
      <x v="54"/>
      <x v="182"/>
    </i>
    <i r="3">
      <x v="57"/>
      <x v="105"/>
    </i>
    <i r="4">
      <x v="144"/>
    </i>
    <i r="3">
      <x v="58"/>
      <x v="182"/>
    </i>
    <i t="default" r="1">
      <x v="15"/>
    </i>
    <i r="1">
      <x v="16"/>
      <x v="1"/>
      <x v="36"/>
      <x v="57"/>
    </i>
    <i r="2">
      <x v="3"/>
      <x v="35"/>
      <x v="153"/>
    </i>
    <i r="2">
      <x v="9"/>
      <x v="34"/>
      <x v="149"/>
    </i>
    <i r="4">
      <x v="154"/>
    </i>
    <i r="3">
      <x v="35"/>
      <x v="26"/>
    </i>
    <i r="4">
      <x v="36"/>
    </i>
    <i r="4">
      <x v="38"/>
    </i>
    <i r="4">
      <x v="97"/>
    </i>
    <i r="4">
      <x v="103"/>
    </i>
    <i r="4">
      <x v="150"/>
    </i>
    <i t="default" r="1">
      <x v="16"/>
    </i>
    <i r="1">
      <x v="18"/>
      <x v="1"/>
      <x v="38"/>
      <x v="99"/>
    </i>
    <i r="4">
      <x v="135"/>
    </i>
    <i r="2">
      <x v="17"/>
      <x v="40"/>
      <x v="87"/>
    </i>
    <i r="2">
      <x v="19"/>
      <x v="40"/>
      <x v="21"/>
    </i>
    <i r="2">
      <x v="21"/>
      <x v="37"/>
      <x v="139"/>
    </i>
    <i t="default" r="1">
      <x v="18"/>
    </i>
    <i r="1">
      <x v="21"/>
      <x v="22"/>
      <x v="102"/>
      <x v="1"/>
    </i>
    <i r="4">
      <x v="3"/>
    </i>
    <i r="4">
      <x v="114"/>
    </i>
    <i t="default" r="1">
      <x v="21"/>
    </i>
    <i t="default">
      <x v="1"/>
    </i>
    <i>
      <x v="2"/>
      <x v="17"/>
      <x/>
      <x v="26"/>
      <x v="157"/>
    </i>
    <i r="3">
      <x v="27"/>
      <x v="158"/>
    </i>
    <i r="2">
      <x v="20"/>
      <x v="28"/>
      <x v="118"/>
    </i>
    <i t="default" r="1">
      <x v="17"/>
    </i>
    <i r="1">
      <x v="19"/>
      <x v="5"/>
      <x v="104"/>
      <x v="44"/>
    </i>
    <i t="default" r="1">
      <x v="19"/>
    </i>
    <i r="1">
      <x v="20"/>
      <x/>
      <x v="21"/>
      <x v="193"/>
    </i>
    <i r="4">
      <x v="194"/>
    </i>
    <i r="2">
      <x v="2"/>
      <x v="21"/>
      <x v="191"/>
    </i>
    <i r="3">
      <x v="22"/>
      <x v="192"/>
    </i>
    <i r="3">
      <x v="23"/>
      <x v="192"/>
    </i>
    <i r="2">
      <x v="11"/>
      <x v="21"/>
      <x v="53"/>
    </i>
    <i r="4">
      <x v="117"/>
    </i>
    <i r="2">
      <x v="26"/>
      <x v="21"/>
      <x v="66"/>
    </i>
    <i t="default" r="1">
      <x v="20"/>
    </i>
    <i t="default">
      <x v="2"/>
    </i>
    <i>
      <x v="3"/>
      <x v="11"/>
      <x/>
      <x/>
      <x v="207"/>
    </i>
    <i r="3">
      <x v="1"/>
      <x v="41"/>
    </i>
    <i r="4">
      <x v="45"/>
    </i>
    <i r="4">
      <x v="49"/>
    </i>
    <i r="4">
      <x v="112"/>
    </i>
    <i r="4">
      <x v="193"/>
    </i>
    <i r="4">
      <x v="205"/>
    </i>
    <i r="4">
      <x v="206"/>
    </i>
    <i r="4">
      <x v="207"/>
    </i>
    <i r="2">
      <x v="11"/>
      <x v="1"/>
      <x v="53"/>
    </i>
    <i r="4">
      <x v="117"/>
    </i>
    <i r="4">
      <x v="212"/>
    </i>
    <i r="2">
      <x v="13"/>
      <x v="1"/>
      <x v="199"/>
    </i>
    <i r="4">
      <x v="200"/>
    </i>
    <i r="2">
      <x v="20"/>
      <x v="2"/>
      <x v="101"/>
    </i>
    <i r="4">
      <x v="102"/>
    </i>
    <i r="2">
      <x v="26"/>
      <x v="1"/>
      <x v="66"/>
    </i>
    <i t="default" r="1">
      <x v="11"/>
    </i>
    <i r="1">
      <x v="18"/>
      <x/>
      <x v="39"/>
      <x v="48"/>
    </i>
    <i t="default" r="1">
      <x v="18"/>
    </i>
    <i r="1">
      <x v="19"/>
      <x v="5"/>
      <x v="103"/>
      <x v="43"/>
    </i>
    <i t="default" r="1">
      <x v="19"/>
    </i>
    <i t="default">
      <x v="3"/>
    </i>
    <i t="grand">
      <x/>
    </i>
  </rowItems>
  <colFields count="1">
    <field x="16"/>
  </colFields>
  <colItems count="4">
    <i>
      <x/>
    </i>
    <i>
      <x v="1"/>
    </i>
    <i>
      <x v="2"/>
    </i>
    <i t="grand">
      <x/>
    </i>
  </colItems>
  <dataFields count="1">
    <dataField name="Summa kogusummast Summa" fld="1" baseField="0" baseItem="0" numFmtId="3"/>
  </dataFields>
  <formats count="1513">
    <format dxfId="1512">
      <pivotArea outline="0" collapsedLevelsAreSubtotals="1" fieldPosition="0"/>
    </format>
    <format dxfId="1511">
      <pivotArea dataOnly="0" labelOnly="1" outline="0" fieldPosition="0">
        <references count="1">
          <reference field="16" count="0"/>
        </references>
      </pivotArea>
    </format>
    <format dxfId="1510">
      <pivotArea dataOnly="0" labelOnly="1" grandCol="1" outline="0" fieldPosition="0"/>
    </format>
    <format dxfId="1509">
      <pivotArea dataOnly="0" labelOnly="1" outline="0" fieldPosition="0">
        <references count="1">
          <reference field="3" count="0"/>
        </references>
      </pivotArea>
    </format>
    <format dxfId="1508">
      <pivotArea field="3" type="button" dataOnly="0" labelOnly="1" outline="0" axis="axisRow" fieldPosition="3"/>
    </format>
    <format dxfId="1507">
      <pivotArea dataOnly="0" labelOnly="1" outline="0" fieldPosition="0">
        <references count="5">
          <reference field="0" count="4">
            <x v="29"/>
            <x v="65"/>
            <x v="85"/>
            <x v="190"/>
          </reference>
          <reference field="2" count="1" selected="0">
            <x v="3"/>
          </reference>
          <reference field="3" count="1" selected="0">
            <x v="15"/>
          </reference>
          <reference field="6" count="1" selected="0">
            <x v="0"/>
          </reference>
          <reference field="10" count="0" selected="0"/>
        </references>
      </pivotArea>
    </format>
    <format dxfId="1506">
      <pivotArea dataOnly="0" labelOnly="1" outline="0" fieldPosition="0">
        <references count="5">
          <reference field="0" count="2">
            <x v="68"/>
            <x v="69"/>
          </reference>
          <reference field="2" count="1" selected="0">
            <x v="3"/>
          </reference>
          <reference field="3" count="1" selected="0">
            <x v="16"/>
          </reference>
          <reference field="6" count="1" selected="0">
            <x v="0"/>
          </reference>
          <reference field="10" count="0" selected="0"/>
        </references>
      </pivotArea>
    </format>
    <format dxfId="1505">
      <pivotArea dataOnly="0" labelOnly="1" outline="0" fieldPosition="0">
        <references count="5">
          <reference field="0" count="1">
            <x v="190"/>
          </reference>
          <reference field="2" count="1" selected="0">
            <x v="7"/>
          </reference>
          <reference field="3" count="1" selected="0">
            <x v="42"/>
          </reference>
          <reference field="6" count="1" selected="0">
            <x v="1"/>
          </reference>
          <reference field="10" count="0" selected="0"/>
        </references>
      </pivotArea>
    </format>
    <format dxfId="1504">
      <pivotArea dataOnly="0" labelOnly="1" outline="0" fieldPosition="0">
        <references count="5">
          <reference field="0" count="2">
            <x v="5"/>
            <x v="86"/>
          </reference>
          <reference field="2" count="1" selected="0">
            <x v="7"/>
          </reference>
          <reference field="3" count="1" selected="0">
            <x v="43"/>
          </reference>
          <reference field="6" count="1" selected="0">
            <x v="1"/>
          </reference>
          <reference field="10" count="0" selected="0"/>
        </references>
      </pivotArea>
    </format>
    <format dxfId="1503">
      <pivotArea dataOnly="0" labelOnly="1" outline="0" fieldPosition="0">
        <references count="5">
          <reference field="0" count="1">
            <x v="190"/>
          </reference>
          <reference field="2" count="1" selected="0">
            <x v="7"/>
          </reference>
          <reference field="3" count="1" selected="0">
            <x v="52"/>
          </reference>
          <reference field="6" count="1" selected="0">
            <x v="1"/>
          </reference>
          <reference field="10" count="0" selected="0"/>
        </references>
      </pivotArea>
    </format>
    <format dxfId="1502">
      <pivotArea dataOnly="0" labelOnly="1" outline="0" fieldPosition="0">
        <references count="5">
          <reference field="0" count="2">
            <x v="4"/>
            <x v="86"/>
          </reference>
          <reference field="2" count="1" selected="0">
            <x v="7"/>
          </reference>
          <reference field="3" count="1" selected="0">
            <x v="53"/>
          </reference>
          <reference field="6" count="1" selected="0">
            <x v="1"/>
          </reference>
          <reference field="10" count="0" selected="0"/>
        </references>
      </pivotArea>
    </format>
    <format dxfId="1501">
      <pivotArea dataOnly="0" labelOnly="1" outline="0" fieldPosition="0">
        <references count="5">
          <reference field="0" count="1">
            <x v="190"/>
          </reference>
          <reference field="2" count="1" selected="0">
            <x v="7"/>
          </reference>
          <reference field="3" count="1" selected="0">
            <x v="56"/>
          </reference>
          <reference field="6" count="1" selected="0">
            <x v="1"/>
          </reference>
          <reference field="10" count="0" selected="0"/>
        </references>
      </pivotArea>
    </format>
    <format dxfId="1500">
      <pivotArea dataOnly="0" labelOnly="1" outline="0" fieldPosition="0">
        <references count="5">
          <reference field="0" count="2">
            <x v="4"/>
            <x v="86"/>
          </reference>
          <reference field="2" count="1" selected="0">
            <x v="7"/>
          </reference>
          <reference field="3" count="1" selected="0">
            <x v="57"/>
          </reference>
          <reference field="6" count="1" selected="0">
            <x v="1"/>
          </reference>
          <reference field="10" count="0" selected="0"/>
        </references>
      </pivotArea>
    </format>
    <format dxfId="1499">
      <pivotArea dataOnly="0" labelOnly="1" outline="0" fieldPosition="0">
        <references count="5">
          <reference field="0" count="1">
            <x v="0"/>
          </reference>
          <reference field="2" count="1" selected="0">
            <x v="8"/>
          </reference>
          <reference field="3" count="1" selected="0">
            <x v="66"/>
          </reference>
          <reference field="6" count="1" selected="0">
            <x v="1"/>
          </reference>
          <reference field="10" count="0" selected="0"/>
        </references>
      </pivotArea>
    </format>
    <format dxfId="1498">
      <pivotArea dataOnly="0" labelOnly="1" outline="0" fieldPosition="0">
        <references count="5">
          <reference field="0" count="1">
            <x v="91"/>
          </reference>
          <reference field="2" count="1" selected="0">
            <x v="8"/>
          </reference>
          <reference field="3" count="1" selected="0">
            <x v="67"/>
          </reference>
          <reference field="6" count="1" selected="0">
            <x v="1"/>
          </reference>
          <reference field="10" count="0" selected="0"/>
        </references>
      </pivotArea>
    </format>
    <format dxfId="1497">
      <pivotArea dataOnly="0" labelOnly="1" outline="0" fieldPosition="0">
        <references count="5">
          <reference field="0" count="1">
            <x v="4"/>
          </reference>
          <reference field="2" count="1" selected="0">
            <x v="8"/>
          </reference>
          <reference field="3" count="1" selected="0">
            <x v="70"/>
          </reference>
          <reference field="6" count="1" selected="0">
            <x v="1"/>
          </reference>
          <reference field="10" count="0" selected="0"/>
        </references>
      </pivotArea>
    </format>
    <format dxfId="1496">
      <pivotArea dataOnly="0" labelOnly="1" outline="0" fieldPosition="0">
        <references count="5">
          <reference field="0" count="1">
            <x v="4"/>
          </reference>
          <reference field="2" count="1" selected="0">
            <x v="8"/>
          </reference>
          <reference field="3" count="1" selected="0">
            <x v="80"/>
          </reference>
          <reference field="6" count="1" selected="0">
            <x v="1"/>
          </reference>
          <reference field="10" count="0" selected="0"/>
        </references>
      </pivotArea>
    </format>
    <format dxfId="1495">
      <pivotArea dataOnly="0" labelOnly="1" outline="0" fieldPosition="0">
        <references count="5">
          <reference field="0" count="1">
            <x v="4"/>
          </reference>
          <reference field="2" count="1" selected="0">
            <x v="8"/>
          </reference>
          <reference field="3" count="1" selected="0">
            <x v="82"/>
          </reference>
          <reference field="6" count="1" selected="0">
            <x v="1"/>
          </reference>
          <reference field="10" count="0" selected="0"/>
        </references>
      </pivotArea>
    </format>
    <format dxfId="1494">
      <pivotArea dataOnly="0" labelOnly="1" outline="0" fieldPosition="0">
        <references count="5">
          <reference field="0" count="1">
            <x v="184"/>
          </reference>
          <reference field="2" count="1" selected="0">
            <x v="8"/>
          </reference>
          <reference field="3" count="1" selected="0">
            <x v="85"/>
          </reference>
          <reference field="6" count="1" selected="0">
            <x v="1"/>
          </reference>
          <reference field="10" count="0" selected="0"/>
        </references>
      </pivotArea>
    </format>
    <format dxfId="1493">
      <pivotArea dataOnly="0" labelOnly="1" outline="0" fieldPosition="0">
        <references count="5">
          <reference field="0" count="1">
            <x v="22"/>
          </reference>
          <reference field="2" count="1" selected="0">
            <x v="8"/>
          </reference>
          <reference field="3" count="1" selected="0">
            <x v="92"/>
          </reference>
          <reference field="6" count="1" selected="0">
            <x v="1"/>
          </reference>
          <reference field="10" count="0" selected="0"/>
        </references>
      </pivotArea>
    </format>
    <format dxfId="1492">
      <pivotArea dataOnly="0" labelOnly="1" outline="0" fieldPosition="0">
        <references count="5">
          <reference field="0" count="3">
            <x v="22"/>
            <x v="65"/>
            <x v="70"/>
          </reference>
          <reference field="2" count="1" selected="0">
            <x v="8"/>
          </reference>
          <reference field="3" count="1" selected="0">
            <x v="96"/>
          </reference>
          <reference field="6" count="1" selected="0">
            <x v="1"/>
          </reference>
          <reference field="10" count="0" selected="0"/>
        </references>
      </pivotArea>
    </format>
    <format dxfId="1491">
      <pivotArea type="all" dataOnly="0" outline="0" fieldPosition="0"/>
    </format>
    <format dxfId="1490">
      <pivotArea outline="0" collapsedLevelsAreSubtotals="1" fieldPosition="0"/>
    </format>
    <format dxfId="1489">
      <pivotArea dataOnly="0" labelOnly="1" outline="0" fieldPosition="0">
        <references count="1">
          <reference field="6" count="0"/>
        </references>
      </pivotArea>
    </format>
    <format dxfId="1488">
      <pivotArea dataOnly="0" labelOnly="1" outline="0" fieldPosition="0">
        <references count="1">
          <reference field="6" count="0" defaultSubtotal="1"/>
        </references>
      </pivotArea>
    </format>
    <format dxfId="1487">
      <pivotArea dataOnly="0" labelOnly="1" grandRow="1" outline="0" fieldPosition="0"/>
    </format>
    <format dxfId="1486">
      <pivotArea dataOnly="0" labelOnly="1" outline="0" fieldPosition="0">
        <references count="2">
          <reference field="2" count="4">
            <x v="1"/>
            <x v="2"/>
            <x v="3"/>
            <x v="4"/>
          </reference>
          <reference field="6" count="1" selected="0">
            <x v="0"/>
          </reference>
        </references>
      </pivotArea>
    </format>
    <format dxfId="1485">
      <pivotArea dataOnly="0" labelOnly="1" outline="0" fieldPosition="0">
        <references count="2">
          <reference field="2" count="4" defaultSubtotal="1">
            <x v="1"/>
            <x v="2"/>
            <x v="3"/>
            <x v="4"/>
          </reference>
          <reference field="6" count="1" selected="0">
            <x v="0"/>
          </reference>
        </references>
      </pivotArea>
    </format>
    <format dxfId="1484">
      <pivotArea dataOnly="0" labelOnly="1" outline="0" fieldPosition="0">
        <references count="2">
          <reference field="2" count="5">
            <x v="5"/>
            <x v="6"/>
            <x v="7"/>
            <x v="8"/>
            <x v="9"/>
          </reference>
          <reference field="6" count="1" selected="0">
            <x v="1"/>
          </reference>
        </references>
      </pivotArea>
    </format>
    <format dxfId="1483">
      <pivotArea dataOnly="0" labelOnly="1" outline="0" fieldPosition="0">
        <references count="2">
          <reference field="2" count="5" defaultSubtotal="1">
            <x v="5"/>
            <x v="6"/>
            <x v="7"/>
            <x v="8"/>
            <x v="9"/>
          </reference>
          <reference field="6" count="1" selected="0">
            <x v="1"/>
          </reference>
        </references>
      </pivotArea>
    </format>
    <format dxfId="1482">
      <pivotArea dataOnly="0" labelOnly="1" outline="0" fieldPosition="0">
        <references count="2">
          <reference field="2" count="3">
            <x v="3"/>
            <x v="4"/>
            <x v="10"/>
          </reference>
          <reference field="6" count="1" selected="0">
            <x v="2"/>
          </reference>
        </references>
      </pivotArea>
    </format>
    <format dxfId="1481">
      <pivotArea dataOnly="0" labelOnly="1" outline="0" fieldPosition="0">
        <references count="2">
          <reference field="2" count="3" defaultSubtotal="1">
            <x v="3"/>
            <x v="4"/>
            <x v="10"/>
          </reference>
          <reference field="6" count="1" selected="0">
            <x v="2"/>
          </reference>
        </references>
      </pivotArea>
    </format>
    <format dxfId="1480">
      <pivotArea dataOnly="0" labelOnly="1" outline="0" fieldPosition="0">
        <references count="2">
          <reference field="2" count="3">
            <x v="0"/>
            <x v="6"/>
            <x v="10"/>
          </reference>
          <reference field="6" count="1" selected="0">
            <x v="3"/>
          </reference>
        </references>
      </pivotArea>
    </format>
    <format dxfId="1479">
      <pivotArea dataOnly="0" labelOnly="1" outline="0" fieldPosition="0">
        <references count="2">
          <reference field="2" count="3" defaultSubtotal="1">
            <x v="0"/>
            <x v="6"/>
            <x v="10"/>
          </reference>
          <reference field="6" count="1" selected="0">
            <x v="3"/>
          </reference>
        </references>
      </pivotArea>
    </format>
    <format dxfId="1478">
      <pivotArea dataOnly="0" labelOnly="1" outline="0" fieldPosition="0">
        <references count="3">
          <reference field="2" count="1" selected="0">
            <x v="1"/>
          </reference>
          <reference field="6" count="1" selected="0">
            <x v="0"/>
          </reference>
          <reference field="10" count="2">
            <x v="0"/>
            <x v="5"/>
          </reference>
        </references>
      </pivotArea>
    </format>
    <format dxfId="1477">
      <pivotArea dataOnly="0" labelOnly="1" outline="0" fieldPosition="0">
        <references count="3">
          <reference field="2" count="1" selected="0">
            <x v="2"/>
          </reference>
          <reference field="6" count="1" selected="0">
            <x v="0"/>
          </reference>
          <reference field="10" count="4">
            <x v="0"/>
            <x v="5"/>
            <x v="9"/>
            <x v="16"/>
          </reference>
        </references>
      </pivotArea>
    </format>
    <format dxfId="1476">
      <pivotArea dataOnly="0" labelOnly="1" outline="0" fieldPosition="0">
        <references count="3">
          <reference field="2" count="1" selected="0">
            <x v="3"/>
          </reference>
          <reference field="6" count="1" selected="0">
            <x v="0"/>
          </reference>
          <reference field="10" count="20">
            <x v="0"/>
            <x v="1"/>
            <x v="3"/>
            <x v="4"/>
            <x v="5"/>
            <x v="6"/>
            <x v="7"/>
            <x v="9"/>
            <x v="10"/>
            <x v="11"/>
            <x v="12"/>
            <x v="13"/>
            <x v="14"/>
            <x v="17"/>
            <x v="19"/>
            <x v="21"/>
            <x v="23"/>
            <x v="24"/>
            <x v="25"/>
            <x v="26"/>
          </reference>
        </references>
      </pivotArea>
    </format>
    <format dxfId="1475">
      <pivotArea dataOnly="0" labelOnly="1" outline="0" fieldPosition="0">
        <references count="3">
          <reference field="2" count="1" selected="0">
            <x v="4"/>
          </reference>
          <reference field="6" count="1" selected="0">
            <x v="0"/>
          </reference>
          <reference field="10" count="4">
            <x v="0"/>
            <x v="3"/>
            <x v="5"/>
            <x v="20"/>
          </reference>
        </references>
      </pivotArea>
    </format>
    <format dxfId="1474">
      <pivotArea dataOnly="0" labelOnly="1" outline="0" fieldPosition="0">
        <references count="3">
          <reference field="2" count="1" selected="0">
            <x v="5"/>
          </reference>
          <reference field="6" count="1" selected="0">
            <x v="1"/>
          </reference>
          <reference field="10" count="3">
            <x v="1"/>
            <x v="3"/>
            <x v="9"/>
          </reference>
        </references>
      </pivotArea>
    </format>
    <format dxfId="1473">
      <pivotArea dataOnly="0" labelOnly="1" outline="0" fieldPosition="0">
        <references count="3">
          <reference field="2" count="1" selected="0">
            <x v="6"/>
          </reference>
          <reference field="6" count="1" selected="0">
            <x v="1"/>
          </reference>
          <reference field="10" count="4">
            <x v="1"/>
            <x v="17"/>
            <x v="19"/>
            <x v="21"/>
          </reference>
        </references>
      </pivotArea>
    </format>
    <format dxfId="1472">
      <pivotArea dataOnly="0" labelOnly="1" outline="0" fieldPosition="0">
        <references count="3">
          <reference field="2" count="1" selected="0">
            <x v="7"/>
          </reference>
          <reference field="6" count="1" selected="0">
            <x v="1"/>
          </reference>
          <reference field="10" count="15">
            <x v="0"/>
            <x v="1"/>
            <x v="2"/>
            <x v="3"/>
            <x v="9"/>
            <x v="10"/>
            <x v="12"/>
            <x v="14"/>
            <x v="16"/>
            <x v="17"/>
            <x v="18"/>
            <x v="21"/>
            <x v="23"/>
            <x v="24"/>
            <x v="25"/>
          </reference>
        </references>
      </pivotArea>
    </format>
    <format dxfId="1471">
      <pivotArea dataOnly="0" labelOnly="1" outline="0" fieldPosition="0">
        <references count="3">
          <reference field="2" count="1" selected="0">
            <x v="8"/>
          </reference>
          <reference field="6" count="1" selected="0">
            <x v="1"/>
          </reference>
          <reference field="10" count="24">
            <x v="0"/>
            <x v="1"/>
            <x v="3"/>
            <x v="4"/>
            <x v="5"/>
            <x v="6"/>
            <x v="7"/>
            <x v="8"/>
            <x v="9"/>
            <x v="10"/>
            <x v="11"/>
            <x v="12"/>
            <x v="13"/>
            <x v="14"/>
            <x v="15"/>
            <x v="17"/>
            <x v="18"/>
            <x v="19"/>
            <x v="20"/>
            <x v="21"/>
            <x v="23"/>
            <x v="24"/>
            <x v="25"/>
            <x v="26"/>
          </reference>
        </references>
      </pivotArea>
    </format>
    <format dxfId="1470">
      <pivotArea dataOnly="0" labelOnly="1" outline="0" fieldPosition="0">
        <references count="3">
          <reference field="2" count="1" selected="0">
            <x v="9"/>
          </reference>
          <reference field="6" count="1" selected="0">
            <x v="1"/>
          </reference>
          <reference field="10" count="1">
            <x v="22"/>
          </reference>
        </references>
      </pivotArea>
    </format>
    <format dxfId="1469">
      <pivotArea dataOnly="0" labelOnly="1" outline="0" fieldPosition="0">
        <references count="3">
          <reference field="2" count="1" selected="0">
            <x v="3"/>
          </reference>
          <reference field="6" count="1" selected="0">
            <x v="2"/>
          </reference>
          <reference field="10" count="4">
            <x v="0"/>
            <x v="2"/>
            <x v="11"/>
            <x v="26"/>
          </reference>
        </references>
      </pivotArea>
    </format>
    <format dxfId="1468">
      <pivotArea dataOnly="0" labelOnly="1" outline="0" fieldPosition="0">
        <references count="3">
          <reference field="2" count="1" selected="0">
            <x v="4"/>
          </reference>
          <reference field="6" count="1" selected="0">
            <x v="2"/>
          </reference>
          <reference field="10" count="2">
            <x v="0"/>
            <x v="20"/>
          </reference>
        </references>
      </pivotArea>
    </format>
    <format dxfId="1467">
      <pivotArea dataOnly="0" labelOnly="1" outline="0" fieldPosition="0">
        <references count="3">
          <reference field="2" count="1" selected="0">
            <x v="10"/>
          </reference>
          <reference field="6" count="1" selected="0">
            <x v="2"/>
          </reference>
          <reference field="10" count="1">
            <x v="5"/>
          </reference>
        </references>
      </pivotArea>
    </format>
    <format dxfId="1466">
      <pivotArea dataOnly="0" labelOnly="1" outline="0" fieldPosition="0">
        <references count="3">
          <reference field="2" count="1" selected="0">
            <x v="0"/>
          </reference>
          <reference field="6" count="1" selected="0">
            <x v="3"/>
          </reference>
          <reference field="10" count="5">
            <x v="0"/>
            <x v="11"/>
            <x v="13"/>
            <x v="20"/>
            <x v="26"/>
          </reference>
        </references>
      </pivotArea>
    </format>
    <format dxfId="1465">
      <pivotArea dataOnly="0" labelOnly="1" outline="0" fieldPosition="0">
        <references count="3">
          <reference field="2" count="1" selected="0">
            <x v="6"/>
          </reference>
          <reference field="6" count="1" selected="0">
            <x v="3"/>
          </reference>
          <reference field="10" count="1">
            <x v="0"/>
          </reference>
        </references>
      </pivotArea>
    </format>
    <format dxfId="1464">
      <pivotArea dataOnly="0" labelOnly="1" outline="0" fieldPosition="0">
        <references count="3">
          <reference field="2" count="1" selected="0">
            <x v="10"/>
          </reference>
          <reference field="6" count="1" selected="0">
            <x v="3"/>
          </reference>
          <reference field="10" count="1">
            <x v="5"/>
          </reference>
        </references>
      </pivotArea>
    </format>
    <format dxfId="1463">
      <pivotArea dataOnly="0" labelOnly="1" outline="0" fieldPosition="0">
        <references count="4">
          <reference field="2" count="1" selected="0">
            <x v="1"/>
          </reference>
          <reference field="3" count="1">
            <x v="4"/>
          </reference>
          <reference field="6" count="1" selected="0">
            <x v="0"/>
          </reference>
          <reference field="10" count="1" selected="0">
            <x v="0"/>
          </reference>
        </references>
      </pivotArea>
    </format>
    <format dxfId="1462">
      <pivotArea dataOnly="0" labelOnly="1" outline="0" fieldPosition="0">
        <references count="4">
          <reference field="2" count="1" selected="0">
            <x v="1"/>
          </reference>
          <reference field="3" count="1">
            <x v="3"/>
          </reference>
          <reference field="6" count="1" selected="0">
            <x v="0"/>
          </reference>
          <reference field="10" count="1" selected="0">
            <x v="5"/>
          </reference>
        </references>
      </pivotArea>
    </format>
    <format dxfId="1461">
      <pivotArea dataOnly="0" labelOnly="1" outline="0" fieldPosition="0">
        <references count="4">
          <reference field="2" count="1" selected="0">
            <x v="2"/>
          </reference>
          <reference field="3" count="6">
            <x v="9"/>
            <x v="10"/>
            <x v="11"/>
            <x v="12"/>
            <x v="13"/>
            <x v="14"/>
          </reference>
          <reference field="6" count="1" selected="0">
            <x v="0"/>
          </reference>
          <reference field="10" count="1" selected="0">
            <x v="0"/>
          </reference>
        </references>
      </pivotArea>
    </format>
    <format dxfId="1460">
      <pivotArea dataOnly="0" labelOnly="1" outline="0" fieldPosition="0">
        <references count="4">
          <reference field="2" count="1" selected="0">
            <x v="2"/>
          </reference>
          <reference field="3" count="1">
            <x v="10"/>
          </reference>
          <reference field="6" count="1" selected="0">
            <x v="0"/>
          </reference>
          <reference field="10" count="1" selected="0">
            <x v="5"/>
          </reference>
        </references>
      </pivotArea>
    </format>
    <format dxfId="1459">
      <pivotArea dataOnly="0" labelOnly="1" outline="0" fieldPosition="0">
        <references count="4">
          <reference field="2" count="1" selected="0">
            <x v="2"/>
          </reference>
          <reference field="3" count="2">
            <x v="7"/>
            <x v="8"/>
          </reference>
          <reference field="6" count="1" selected="0">
            <x v="0"/>
          </reference>
          <reference field="10" count="1" selected="0">
            <x v="9"/>
          </reference>
        </references>
      </pivotArea>
    </format>
    <format dxfId="1458">
      <pivotArea dataOnly="0" labelOnly="1" outline="0" fieldPosition="0">
        <references count="4">
          <reference field="2" count="1" selected="0">
            <x v="2"/>
          </reference>
          <reference field="3" count="2">
            <x v="5"/>
            <x v="6"/>
          </reference>
          <reference field="6" count="1" selected="0">
            <x v="0"/>
          </reference>
          <reference field="10" count="1" selected="0">
            <x v="16"/>
          </reference>
        </references>
      </pivotArea>
    </format>
    <format dxfId="1457">
      <pivotArea dataOnly="0" labelOnly="1" outline="0" fieldPosition="0">
        <references count="4">
          <reference field="2" count="1" selected="0">
            <x v="3"/>
          </reference>
          <reference field="3" count="2">
            <x v="15"/>
            <x v="25"/>
          </reference>
          <reference field="6" count="1" selected="0">
            <x v="0"/>
          </reference>
          <reference field="10" count="1" selected="0">
            <x v="0"/>
          </reference>
        </references>
      </pivotArea>
    </format>
    <format dxfId="1456">
      <pivotArea dataOnly="0" labelOnly="1" outline="0" fieldPosition="0">
        <references count="4">
          <reference field="2" count="1" selected="0">
            <x v="3"/>
          </reference>
          <reference field="3" count="2">
            <x v="15"/>
            <x v="25"/>
          </reference>
          <reference field="6" count="1" selected="0">
            <x v="0"/>
          </reference>
          <reference field="10" count="1" selected="0">
            <x v="1"/>
          </reference>
        </references>
      </pivotArea>
    </format>
    <format dxfId="1455">
      <pivotArea dataOnly="0" labelOnly="1" outline="0" fieldPosition="0">
        <references count="4">
          <reference field="2" count="1" selected="0">
            <x v="3"/>
          </reference>
          <reference field="3" count="2">
            <x v="15"/>
            <x v="25"/>
          </reference>
          <reference field="6" count="1" selected="0">
            <x v="0"/>
          </reference>
          <reference field="10" count="1" selected="0">
            <x v="3"/>
          </reference>
        </references>
      </pivotArea>
    </format>
    <format dxfId="1454">
      <pivotArea dataOnly="0" labelOnly="1" outline="0" fieldPosition="0">
        <references count="4">
          <reference field="2" count="1" selected="0">
            <x v="3"/>
          </reference>
          <reference field="3" count="1">
            <x v="18"/>
          </reference>
          <reference field="6" count="1" selected="0">
            <x v="0"/>
          </reference>
          <reference field="10" count="1" selected="0">
            <x v="4"/>
          </reference>
        </references>
      </pivotArea>
    </format>
    <format dxfId="1453">
      <pivotArea dataOnly="0" labelOnly="1" outline="0" fieldPosition="0">
        <references count="4">
          <reference field="2" count="1" selected="0">
            <x v="3"/>
          </reference>
          <reference field="3" count="1">
            <x v="24"/>
          </reference>
          <reference field="6" count="1" selected="0">
            <x v="0"/>
          </reference>
          <reference field="10" count="1" selected="0">
            <x v="5"/>
          </reference>
        </references>
      </pivotArea>
    </format>
    <format dxfId="1452">
      <pivotArea dataOnly="0" labelOnly="1" outline="0" fieldPosition="0">
        <references count="4">
          <reference field="2" count="1" selected="0">
            <x v="3"/>
          </reference>
          <reference field="3" count="2">
            <x v="16"/>
            <x v="20"/>
          </reference>
          <reference field="6" count="1" selected="0">
            <x v="0"/>
          </reference>
          <reference field="10" count="1" selected="0">
            <x v="6"/>
          </reference>
        </references>
      </pivotArea>
    </format>
    <format dxfId="1451">
      <pivotArea dataOnly="0" labelOnly="1" outline="0" fieldPosition="0">
        <references count="4">
          <reference field="2" count="1" selected="0">
            <x v="3"/>
          </reference>
          <reference field="3" count="1">
            <x v="16"/>
          </reference>
          <reference field="6" count="1" selected="0">
            <x v="0"/>
          </reference>
          <reference field="10" count="1" selected="0">
            <x v="7"/>
          </reference>
        </references>
      </pivotArea>
    </format>
    <format dxfId="1450">
      <pivotArea dataOnly="0" labelOnly="1" outline="0" fieldPosition="0">
        <references count="4">
          <reference field="2" count="1" selected="0">
            <x v="3"/>
          </reference>
          <reference field="3" count="2">
            <x v="15"/>
            <x v="25"/>
          </reference>
          <reference field="6" count="1" selected="0">
            <x v="0"/>
          </reference>
          <reference field="10" count="1" selected="0">
            <x v="9"/>
          </reference>
        </references>
      </pivotArea>
    </format>
    <format dxfId="1449">
      <pivotArea dataOnly="0" labelOnly="1" outline="0" fieldPosition="0">
        <references count="4">
          <reference field="2" count="1" selected="0">
            <x v="3"/>
          </reference>
          <reference field="3" count="1">
            <x v="15"/>
          </reference>
          <reference field="6" count="1" selected="0">
            <x v="0"/>
          </reference>
          <reference field="10" count="1" selected="0">
            <x v="10"/>
          </reference>
        </references>
      </pivotArea>
    </format>
    <format dxfId="1448">
      <pivotArea dataOnly="0" labelOnly="1" outline="0" fieldPosition="0">
        <references count="4">
          <reference field="2" count="1" selected="0">
            <x v="3"/>
          </reference>
          <reference field="3" count="1">
            <x v="16"/>
          </reference>
          <reference field="6" count="1" selected="0">
            <x v="0"/>
          </reference>
          <reference field="10" count="1" selected="0">
            <x v="11"/>
          </reference>
        </references>
      </pivotArea>
    </format>
    <format dxfId="1447">
      <pivotArea dataOnly="0" labelOnly="1" outline="0" fieldPosition="0">
        <references count="4">
          <reference field="2" count="1" selected="0">
            <x v="3"/>
          </reference>
          <reference field="3" count="2">
            <x v="15"/>
            <x v="16"/>
          </reference>
          <reference field="6" count="1" selected="0">
            <x v="0"/>
          </reference>
          <reference field="10" count="1" selected="0">
            <x v="12"/>
          </reference>
        </references>
      </pivotArea>
    </format>
    <format dxfId="1446">
      <pivotArea dataOnly="0" labelOnly="1" outline="0" fieldPosition="0">
        <references count="4">
          <reference field="2" count="1" selected="0">
            <x v="3"/>
          </reference>
          <reference field="3" count="1">
            <x v="20"/>
          </reference>
          <reference field="6" count="1" selected="0">
            <x v="0"/>
          </reference>
          <reference field="10" count="1" selected="0">
            <x v="13"/>
          </reference>
        </references>
      </pivotArea>
    </format>
    <format dxfId="1445">
      <pivotArea dataOnly="0" labelOnly="1" outline="0" fieldPosition="0">
        <references count="4">
          <reference field="2" count="1" selected="0">
            <x v="3"/>
          </reference>
          <reference field="3" count="3">
            <x v="15"/>
            <x v="18"/>
            <x v="19"/>
          </reference>
          <reference field="6" count="1" selected="0">
            <x v="0"/>
          </reference>
          <reference field="10" count="1" selected="0">
            <x v="14"/>
          </reference>
        </references>
      </pivotArea>
    </format>
    <format dxfId="1444">
      <pivotArea dataOnly="0" labelOnly="1" outline="0" fieldPosition="0">
        <references count="4">
          <reference field="2" count="1" selected="0">
            <x v="3"/>
          </reference>
          <reference field="3" count="1">
            <x v="18"/>
          </reference>
          <reference field="6" count="1" selected="0">
            <x v="0"/>
          </reference>
          <reference field="10" count="1" selected="0">
            <x v="17"/>
          </reference>
        </references>
      </pivotArea>
    </format>
    <format dxfId="1443">
      <pivotArea dataOnly="0" labelOnly="1" outline="0" fieldPosition="0">
        <references count="4">
          <reference field="2" count="1" selected="0">
            <x v="3"/>
          </reference>
          <reference field="3" count="1">
            <x v="17"/>
          </reference>
          <reference field="6" count="1" selected="0">
            <x v="0"/>
          </reference>
          <reference field="10" count="1" selected="0">
            <x v="19"/>
          </reference>
        </references>
      </pivotArea>
    </format>
    <format dxfId="1442">
      <pivotArea dataOnly="0" labelOnly="1" outline="0" fieldPosition="0">
        <references count="4">
          <reference field="2" count="1" selected="0">
            <x v="3"/>
          </reference>
          <reference field="3" count="3">
            <x v="15"/>
            <x v="16"/>
            <x v="17"/>
          </reference>
          <reference field="6" count="1" selected="0">
            <x v="0"/>
          </reference>
          <reference field="10" count="1" selected="0">
            <x v="21"/>
          </reference>
        </references>
      </pivotArea>
    </format>
    <format dxfId="1441">
      <pivotArea dataOnly="0" labelOnly="1" outline="0" fieldPosition="0">
        <references count="4">
          <reference field="2" count="1" selected="0">
            <x v="3"/>
          </reference>
          <reference field="3" count="2">
            <x v="15"/>
            <x v="16"/>
          </reference>
          <reference field="6" count="1" selected="0">
            <x v="0"/>
          </reference>
          <reference field="10" count="1" selected="0">
            <x v="23"/>
          </reference>
        </references>
      </pivotArea>
    </format>
    <format dxfId="1440">
      <pivotArea dataOnly="0" labelOnly="1" outline="0" fieldPosition="0">
        <references count="4">
          <reference field="2" count="1" selected="0">
            <x v="3"/>
          </reference>
          <reference field="3" count="2">
            <x v="15"/>
            <x v="16"/>
          </reference>
          <reference field="6" count="1" selected="0">
            <x v="0"/>
          </reference>
          <reference field="10" count="1" selected="0">
            <x v="24"/>
          </reference>
        </references>
      </pivotArea>
    </format>
    <format dxfId="1439">
      <pivotArea dataOnly="0" labelOnly="1" outline="0" fieldPosition="0">
        <references count="4">
          <reference field="2" count="1" selected="0">
            <x v="4"/>
          </reference>
          <reference field="3" count="3">
            <x v="29"/>
            <x v="30"/>
            <x v="33"/>
          </reference>
          <reference field="6" count="1" selected="0">
            <x v="0"/>
          </reference>
          <reference field="10" count="1" selected="0">
            <x v="0"/>
          </reference>
        </references>
      </pivotArea>
    </format>
    <format dxfId="1438">
      <pivotArea dataOnly="0" labelOnly="1" outline="0" fieldPosition="0">
        <references count="4">
          <reference field="2" count="1" selected="0">
            <x v="4"/>
          </reference>
          <reference field="3" count="1">
            <x v="31"/>
          </reference>
          <reference field="6" count="1" selected="0">
            <x v="0"/>
          </reference>
          <reference field="10" count="1" selected="0">
            <x v="3"/>
          </reference>
        </references>
      </pivotArea>
    </format>
    <format dxfId="1437">
      <pivotArea dataOnly="0" labelOnly="1" outline="0" fieldPosition="0">
        <references count="4">
          <reference field="2" count="1" selected="0">
            <x v="4"/>
          </reference>
          <reference field="3" count="1">
            <x v="33"/>
          </reference>
          <reference field="6" count="1" selected="0">
            <x v="0"/>
          </reference>
          <reference field="10" count="1" selected="0">
            <x v="5"/>
          </reference>
        </references>
      </pivotArea>
    </format>
    <format dxfId="1436">
      <pivotArea dataOnly="0" labelOnly="1" outline="0" fieldPosition="0">
        <references count="4">
          <reference field="2" count="1" selected="0">
            <x v="4"/>
          </reference>
          <reference field="3" count="2">
            <x v="29"/>
            <x v="32"/>
          </reference>
          <reference field="6" count="1" selected="0">
            <x v="0"/>
          </reference>
          <reference field="10" count="1" selected="0">
            <x v="20"/>
          </reference>
        </references>
      </pivotArea>
    </format>
    <format dxfId="1435">
      <pivotArea dataOnly="0" labelOnly="1" outline="0" fieldPosition="0">
        <references count="4">
          <reference field="2" count="1" selected="0">
            <x v="5"/>
          </reference>
          <reference field="3" count="1">
            <x v="36"/>
          </reference>
          <reference field="6" count="1" selected="0">
            <x v="1"/>
          </reference>
          <reference field="10" count="1" selected="0">
            <x v="1"/>
          </reference>
        </references>
      </pivotArea>
    </format>
    <format dxfId="1434">
      <pivotArea dataOnly="0" labelOnly="1" outline="0" fieldPosition="0">
        <references count="4">
          <reference field="2" count="1" selected="0">
            <x v="5"/>
          </reference>
          <reference field="3" count="1">
            <x v="35"/>
          </reference>
          <reference field="6" count="1" selected="0">
            <x v="1"/>
          </reference>
          <reference field="10" count="1" selected="0">
            <x v="3"/>
          </reference>
        </references>
      </pivotArea>
    </format>
    <format dxfId="1433">
      <pivotArea dataOnly="0" labelOnly="1" outline="0" fieldPosition="0">
        <references count="4">
          <reference field="2" count="1" selected="0">
            <x v="5"/>
          </reference>
          <reference field="3" count="2">
            <x v="34"/>
            <x v="35"/>
          </reference>
          <reference field="6" count="1" selected="0">
            <x v="1"/>
          </reference>
          <reference field="10" count="1" selected="0">
            <x v="9"/>
          </reference>
        </references>
      </pivotArea>
    </format>
    <format dxfId="1432">
      <pivotArea dataOnly="0" labelOnly="1" outline="0" fieldPosition="0">
        <references count="4">
          <reference field="2" count="1" selected="0">
            <x v="6"/>
          </reference>
          <reference field="3" count="1">
            <x v="38"/>
          </reference>
          <reference field="6" count="1" selected="0">
            <x v="1"/>
          </reference>
          <reference field="10" count="1" selected="0">
            <x v="1"/>
          </reference>
        </references>
      </pivotArea>
    </format>
    <format dxfId="1431">
      <pivotArea dataOnly="0" labelOnly="1" outline="0" fieldPosition="0">
        <references count="4">
          <reference field="2" count="1" selected="0">
            <x v="6"/>
          </reference>
          <reference field="3" count="1">
            <x v="40"/>
          </reference>
          <reference field="6" count="1" selected="0">
            <x v="1"/>
          </reference>
          <reference field="10" count="1" selected="0">
            <x v="17"/>
          </reference>
        </references>
      </pivotArea>
    </format>
    <format dxfId="1430">
      <pivotArea dataOnly="0" labelOnly="1" outline="0" fieldPosition="0">
        <references count="4">
          <reference field="2" count="1" selected="0">
            <x v="6"/>
          </reference>
          <reference field="3" count="1">
            <x v="37"/>
          </reference>
          <reference field="6" count="1" selected="0">
            <x v="1"/>
          </reference>
          <reference field="10" count="1" selected="0">
            <x v="21"/>
          </reference>
        </references>
      </pivotArea>
    </format>
    <format dxfId="1429">
      <pivotArea dataOnly="0" labelOnly="1" outline="0" fieldPosition="0">
        <references count="4">
          <reference field="2" count="1" selected="0">
            <x v="7"/>
          </reference>
          <reference field="3" count="3">
            <x v="43"/>
            <x v="51"/>
            <x v="55"/>
          </reference>
          <reference field="6" count="1" selected="0">
            <x v="1"/>
          </reference>
          <reference field="10" count="1" selected="0">
            <x v="0"/>
          </reference>
        </references>
      </pivotArea>
    </format>
    <format dxfId="1428">
      <pivotArea dataOnly="0" labelOnly="1" outline="0" fieldPosition="0">
        <references count="4">
          <reference field="2" count="1" selected="0">
            <x v="7"/>
          </reference>
          <reference field="3" count="3">
            <x v="47"/>
            <x v="51"/>
            <x v="55"/>
          </reference>
          <reference field="6" count="1" selected="0">
            <x v="1"/>
          </reference>
          <reference field="10" count="1" selected="0">
            <x v="1"/>
          </reference>
        </references>
      </pivotArea>
    </format>
    <format dxfId="1427">
      <pivotArea dataOnly="0" labelOnly="1" outline="0" fieldPosition="0">
        <references count="4">
          <reference field="2" count="1" selected="0">
            <x v="7"/>
          </reference>
          <reference field="3" count="3">
            <x v="47"/>
            <x v="51"/>
            <x v="55"/>
          </reference>
          <reference field="6" count="1" selected="0">
            <x v="1"/>
          </reference>
          <reference field="10" count="1" selected="0">
            <x v="2"/>
          </reference>
        </references>
      </pivotArea>
    </format>
    <format dxfId="1426">
      <pivotArea dataOnly="0" labelOnly="1" outline="0" fieldPosition="0">
        <references count="4">
          <reference field="2" count="1" selected="0">
            <x v="7"/>
          </reference>
          <reference field="3" count="5">
            <x v="41"/>
            <x v="43"/>
            <x v="47"/>
            <x v="51"/>
            <x v="55"/>
          </reference>
          <reference field="6" count="1" selected="0">
            <x v="1"/>
          </reference>
          <reference field="10" count="1" selected="0">
            <x v="3"/>
          </reference>
        </references>
      </pivotArea>
    </format>
    <format dxfId="1425">
      <pivotArea dataOnly="0" labelOnly="1" outline="0" fieldPosition="0">
        <references count="4">
          <reference field="2" count="1" selected="0">
            <x v="7"/>
          </reference>
          <reference field="3" count="4">
            <x v="41"/>
            <x v="47"/>
            <x v="51"/>
            <x v="55"/>
          </reference>
          <reference field="6" count="1" selected="0">
            <x v="1"/>
          </reference>
          <reference field="10" count="1" selected="0">
            <x v="9"/>
          </reference>
        </references>
      </pivotArea>
    </format>
    <format dxfId="1424">
      <pivotArea dataOnly="0" labelOnly="1" outline="0" fieldPosition="0">
        <references count="4">
          <reference field="2" count="1" selected="0">
            <x v="7"/>
          </reference>
          <reference field="3" count="5">
            <x v="43"/>
            <x v="44"/>
            <x v="48"/>
            <x v="49"/>
            <x v="50"/>
          </reference>
          <reference field="6" count="1" selected="0">
            <x v="1"/>
          </reference>
          <reference field="10" count="1" selected="0">
            <x v="10"/>
          </reference>
        </references>
      </pivotArea>
    </format>
    <format dxfId="1423">
      <pivotArea dataOnly="0" labelOnly="1" outline="0" fieldPosition="0">
        <references count="4">
          <reference field="2" count="1" selected="0">
            <x v="7"/>
          </reference>
          <reference field="3" count="6">
            <x v="42"/>
            <x v="43"/>
            <x v="52"/>
            <x v="53"/>
            <x v="56"/>
            <x v="57"/>
          </reference>
          <reference field="6" count="1" selected="0">
            <x v="1"/>
          </reference>
          <reference field="10" count="1" selected="0">
            <x v="12"/>
          </reference>
        </references>
      </pivotArea>
    </format>
    <format dxfId="1422">
      <pivotArea dataOnly="0" labelOnly="1" outline="0" fieldPosition="0">
        <references count="4">
          <reference field="2" count="1" selected="0">
            <x v="7"/>
          </reference>
          <reference field="3" count="3">
            <x v="42"/>
            <x v="52"/>
            <x v="56"/>
          </reference>
          <reference field="6" count="1" selected="0">
            <x v="1"/>
          </reference>
          <reference field="10" count="1" selected="0">
            <x v="14"/>
          </reference>
        </references>
      </pivotArea>
    </format>
    <format dxfId="1421">
      <pivotArea dataOnly="0" labelOnly="1" outline="0" fieldPosition="0">
        <references count="4">
          <reference field="2" count="1" selected="0">
            <x v="7"/>
          </reference>
          <reference field="3" count="3">
            <x v="42"/>
            <x v="52"/>
            <x v="56"/>
          </reference>
          <reference field="6" count="1" selected="0">
            <x v="1"/>
          </reference>
          <reference field="10" count="1" selected="0">
            <x v="16"/>
          </reference>
        </references>
      </pivotArea>
    </format>
    <format dxfId="1420">
      <pivotArea dataOnly="0" labelOnly="1" outline="0" fieldPosition="0">
        <references count="4">
          <reference field="2" count="1" selected="0">
            <x v="7"/>
          </reference>
          <reference field="3" count="2">
            <x v="42"/>
            <x v="45"/>
          </reference>
          <reference field="6" count="1" selected="0">
            <x v="1"/>
          </reference>
          <reference field="10" count="1" selected="0">
            <x v="17"/>
          </reference>
        </references>
      </pivotArea>
    </format>
    <format dxfId="1419">
      <pivotArea dataOnly="0" labelOnly="1" outline="0" fieldPosition="0">
        <references count="4">
          <reference field="2" count="1" selected="0">
            <x v="7"/>
          </reference>
          <reference field="3" count="6">
            <x v="42"/>
            <x v="43"/>
            <x v="52"/>
            <x v="53"/>
            <x v="56"/>
            <x v="57"/>
          </reference>
          <reference field="6" count="1" selected="0">
            <x v="1"/>
          </reference>
          <reference field="10" count="1" selected="0">
            <x v="18"/>
          </reference>
        </references>
      </pivotArea>
    </format>
    <format dxfId="1418">
      <pivotArea dataOnly="0" labelOnly="1" outline="0" fieldPosition="0">
        <references count="4">
          <reference field="2" count="1" selected="0">
            <x v="7"/>
          </reference>
          <reference field="3" count="3">
            <x v="43"/>
            <x v="53"/>
            <x v="57"/>
          </reference>
          <reference field="6" count="1" selected="0">
            <x v="1"/>
          </reference>
          <reference field="10" count="1" selected="0">
            <x v="21"/>
          </reference>
        </references>
      </pivotArea>
    </format>
    <format dxfId="1417">
      <pivotArea dataOnly="0" labelOnly="1" outline="0" fieldPosition="0">
        <references count="4">
          <reference field="2" count="1" selected="0">
            <x v="7"/>
          </reference>
          <reference field="3" count="3">
            <x v="42"/>
            <x v="52"/>
            <x v="56"/>
          </reference>
          <reference field="6" count="1" selected="0">
            <x v="1"/>
          </reference>
          <reference field="10" count="1" selected="0">
            <x v="23"/>
          </reference>
        </references>
      </pivotArea>
    </format>
    <format dxfId="1416">
      <pivotArea dataOnly="0" labelOnly="1" outline="0" fieldPosition="0">
        <references count="4">
          <reference field="2" count="1" selected="0">
            <x v="7"/>
          </reference>
          <reference field="3" count="6">
            <x v="42"/>
            <x v="43"/>
            <x v="52"/>
            <x v="53"/>
            <x v="56"/>
            <x v="57"/>
          </reference>
          <reference field="6" count="1" selected="0">
            <x v="1"/>
          </reference>
          <reference field="10" count="1" selected="0">
            <x v="24"/>
          </reference>
        </references>
      </pivotArea>
    </format>
    <format dxfId="1415">
      <pivotArea dataOnly="0" labelOnly="1" outline="0" fieldPosition="0">
        <references count="4">
          <reference field="2" count="1" selected="0">
            <x v="7"/>
          </reference>
          <reference field="3" count="6">
            <x v="43"/>
            <x v="46"/>
            <x v="53"/>
            <x v="54"/>
            <x v="57"/>
            <x v="58"/>
          </reference>
          <reference field="6" count="1" selected="0">
            <x v="1"/>
          </reference>
          <reference field="10" count="1" selected="0">
            <x v="25"/>
          </reference>
        </references>
      </pivotArea>
    </format>
    <format dxfId="1414">
      <pivotArea dataOnly="0" labelOnly="1" outline="0" fieldPosition="0">
        <references count="4">
          <reference field="2" count="1" selected="0">
            <x v="8"/>
          </reference>
          <reference field="3" count="4">
            <x v="73"/>
            <x v="74"/>
            <x v="76"/>
            <x v="79"/>
          </reference>
          <reference field="6" count="1" selected="0">
            <x v="1"/>
          </reference>
          <reference field="10" count="1" selected="0">
            <x v="0"/>
          </reference>
        </references>
      </pivotArea>
    </format>
    <format dxfId="1413">
      <pivotArea dataOnly="0" labelOnly="1" outline="0" fieldPosition="0">
        <references count="4">
          <reference field="2" count="1" selected="0">
            <x v="8"/>
          </reference>
          <reference field="3" count="10">
            <x v="63"/>
            <x v="64"/>
            <x v="65"/>
            <x v="81"/>
            <x v="90"/>
            <x v="92"/>
            <x v="93"/>
            <x v="94"/>
            <x v="95"/>
            <x v="97"/>
          </reference>
          <reference field="6" count="1" selected="0">
            <x v="1"/>
          </reference>
          <reference field="10" count="1" selected="0">
            <x v="1"/>
          </reference>
        </references>
      </pivotArea>
    </format>
    <format dxfId="1412">
      <pivotArea dataOnly="0" labelOnly="1" outline="0" fieldPosition="0">
        <references count="4">
          <reference field="2" count="1" selected="0">
            <x v="8"/>
          </reference>
          <reference field="3" count="3">
            <x v="60"/>
            <x v="63"/>
            <x v="71"/>
          </reference>
          <reference field="6" count="1" selected="0">
            <x v="1"/>
          </reference>
          <reference field="10" count="1" selected="0">
            <x v="3"/>
          </reference>
        </references>
      </pivotArea>
    </format>
    <format dxfId="1411">
      <pivotArea dataOnly="0" labelOnly="1" outline="0" fieldPosition="0">
        <references count="4">
          <reference field="2" count="1" selected="0">
            <x v="8"/>
          </reference>
          <reference field="3" count="1">
            <x v="73"/>
          </reference>
          <reference field="6" count="1" selected="0">
            <x v="1"/>
          </reference>
          <reference field="10" count="1" selected="0">
            <x v="4"/>
          </reference>
        </references>
      </pivotArea>
    </format>
    <format dxfId="1410">
      <pivotArea dataOnly="0" labelOnly="1" outline="0" fieldPosition="0">
        <references count="4">
          <reference field="2" count="1" selected="0">
            <x v="8"/>
          </reference>
          <reference field="3" count="2">
            <x v="63"/>
            <x v="79"/>
          </reference>
          <reference field="6" count="1" selected="0">
            <x v="1"/>
          </reference>
          <reference field="10" count="1" selected="0">
            <x v="5"/>
          </reference>
        </references>
      </pivotArea>
    </format>
    <format dxfId="1409">
      <pivotArea dataOnly="0" labelOnly="1" outline="0" fieldPosition="0">
        <references count="4">
          <reference field="2" count="1" selected="0">
            <x v="8"/>
          </reference>
          <reference field="3" count="2">
            <x v="66"/>
            <x v="96"/>
          </reference>
          <reference field="6" count="1" selected="0">
            <x v="1"/>
          </reference>
          <reference field="10" count="1" selected="0">
            <x v="6"/>
          </reference>
        </references>
      </pivotArea>
    </format>
    <format dxfId="1408">
      <pivotArea dataOnly="0" labelOnly="1" outline="0" fieldPosition="0">
        <references count="4">
          <reference field="2" count="1" selected="0">
            <x v="8"/>
          </reference>
          <reference field="3" count="1">
            <x v="69"/>
          </reference>
          <reference field="6" count="1" selected="0">
            <x v="1"/>
          </reference>
          <reference field="10" count="1" selected="0">
            <x v="8"/>
          </reference>
        </references>
      </pivotArea>
    </format>
    <format dxfId="1407">
      <pivotArea dataOnly="0" labelOnly="1" outline="0" fieldPosition="0">
        <references count="4">
          <reference field="2" count="1" selected="0">
            <x v="8"/>
          </reference>
          <reference field="3" count="7">
            <x v="59"/>
            <x v="62"/>
            <x v="77"/>
            <x v="78"/>
            <x v="98"/>
            <x v="99"/>
            <x v="100"/>
          </reference>
          <reference field="6" count="1" selected="0">
            <x v="1"/>
          </reference>
          <reference field="10" count="1" selected="0">
            <x v="9"/>
          </reference>
        </references>
      </pivotArea>
    </format>
    <format dxfId="1406">
      <pivotArea dataOnly="0" labelOnly="1" outline="0" fieldPosition="0">
        <references count="4">
          <reference field="2" count="1" selected="0">
            <x v="8"/>
          </reference>
          <reference field="3" count="5">
            <x v="72"/>
            <x v="82"/>
            <x v="83"/>
            <x v="84"/>
            <x v="96"/>
          </reference>
          <reference field="6" count="1" selected="0">
            <x v="1"/>
          </reference>
          <reference field="10" count="1" selected="0">
            <x v="10"/>
          </reference>
        </references>
      </pivotArea>
    </format>
    <format dxfId="1405">
      <pivotArea dataOnly="0" labelOnly="1" outline="0" fieldPosition="0">
        <references count="4">
          <reference field="2" count="1" selected="0">
            <x v="8"/>
          </reference>
          <reference field="3" count="8">
            <x v="66"/>
            <x v="67"/>
            <x v="70"/>
            <x v="80"/>
            <x v="82"/>
            <x v="85"/>
            <x v="92"/>
            <x v="96"/>
          </reference>
          <reference field="6" count="1" selected="0">
            <x v="1"/>
          </reference>
          <reference field="10" count="1" selected="0">
            <x v="12"/>
          </reference>
        </references>
      </pivotArea>
    </format>
    <format dxfId="1404">
      <pivotArea dataOnly="0" labelOnly="1" outline="0" fieldPosition="0">
        <references count="4">
          <reference field="2" count="1" selected="0">
            <x v="8"/>
          </reference>
          <reference field="3" count="4">
            <x v="68"/>
            <x v="80"/>
            <x v="82"/>
            <x v="91"/>
          </reference>
          <reference field="6" count="1" selected="0">
            <x v="1"/>
          </reference>
          <reference field="10" count="1" selected="0">
            <x v="13"/>
          </reference>
        </references>
      </pivotArea>
    </format>
    <format dxfId="1403">
      <pivotArea dataOnly="0" labelOnly="1" outline="0" fieldPosition="0">
        <references count="4">
          <reference field="2" count="1" selected="0">
            <x v="8"/>
          </reference>
          <reference field="3" count="3">
            <x v="85"/>
            <x v="91"/>
            <x v="96"/>
          </reference>
          <reference field="6" count="1" selected="0">
            <x v="1"/>
          </reference>
          <reference field="10" count="1" selected="0">
            <x v="14"/>
          </reference>
        </references>
      </pivotArea>
    </format>
    <format dxfId="1402">
      <pivotArea dataOnly="0" labelOnly="1" outline="0" fieldPosition="0">
        <references count="4">
          <reference field="2" count="1" selected="0">
            <x v="8"/>
          </reference>
          <reference field="3" count="1">
            <x v="91"/>
          </reference>
          <reference field="6" count="1" selected="0">
            <x v="1"/>
          </reference>
          <reference field="10" count="1" selected="0">
            <x v="15"/>
          </reference>
        </references>
      </pivotArea>
    </format>
    <format dxfId="1401">
      <pivotArea dataOnly="0" labelOnly="1" outline="0" fieldPosition="0">
        <references count="4">
          <reference field="2" count="1" selected="0">
            <x v="8"/>
          </reference>
          <reference field="3" count="4">
            <x v="62"/>
            <x v="68"/>
            <x v="87"/>
            <x v="91"/>
          </reference>
          <reference field="6" count="1" selected="0">
            <x v="1"/>
          </reference>
          <reference field="10" count="1" selected="0">
            <x v="17"/>
          </reference>
        </references>
      </pivotArea>
    </format>
    <format dxfId="1400">
      <pivotArea dataOnly="0" labelOnly="1" outline="0" fieldPosition="0">
        <references count="4">
          <reference field="2" count="1" selected="0">
            <x v="8"/>
          </reference>
          <reference field="3" count="5">
            <x v="61"/>
            <x v="83"/>
            <x v="91"/>
            <x v="96"/>
            <x v="101"/>
          </reference>
          <reference field="6" count="1" selected="0">
            <x v="1"/>
          </reference>
          <reference field="10" count="1" selected="0">
            <x v="18"/>
          </reference>
        </references>
      </pivotArea>
    </format>
    <format dxfId="1399">
      <pivotArea dataOnly="0" labelOnly="1" outline="0" fieldPosition="0">
        <references count="4">
          <reference field="2" count="1" selected="0">
            <x v="8"/>
          </reference>
          <reference field="3" count="9">
            <x v="62"/>
            <x v="63"/>
            <x v="79"/>
            <x v="82"/>
            <x v="84"/>
            <x v="86"/>
            <x v="88"/>
            <x v="91"/>
            <x v="96"/>
          </reference>
          <reference field="6" count="1" selected="0">
            <x v="1"/>
          </reference>
          <reference field="10" count="1" selected="0">
            <x v="19"/>
          </reference>
        </references>
      </pivotArea>
    </format>
    <format dxfId="1398">
      <pivotArea dataOnly="0" labelOnly="1" outline="0" fieldPosition="0">
        <references count="4">
          <reference field="2" count="1" selected="0">
            <x v="8"/>
          </reference>
          <reference field="3" count="2">
            <x v="75"/>
            <x v="84"/>
          </reference>
          <reference field="6" count="1" selected="0">
            <x v="1"/>
          </reference>
          <reference field="10" count="1" selected="0">
            <x v="20"/>
          </reference>
        </references>
      </pivotArea>
    </format>
    <format dxfId="1397">
      <pivotArea dataOnly="0" labelOnly="1" outline="0" fieldPosition="0">
        <references count="4">
          <reference field="2" count="1" selected="0">
            <x v="8"/>
          </reference>
          <reference field="3" count="2">
            <x v="89"/>
            <x v="96"/>
          </reference>
          <reference field="6" count="1" selected="0">
            <x v="1"/>
          </reference>
          <reference field="10" count="1" selected="0">
            <x v="21"/>
          </reference>
        </references>
      </pivotArea>
    </format>
    <format dxfId="1396">
      <pivotArea dataOnly="0" labelOnly="1" outline="0" fieldPosition="0">
        <references count="4">
          <reference field="2" count="1" selected="0">
            <x v="8"/>
          </reference>
          <reference field="3" count="2">
            <x v="91"/>
            <x v="96"/>
          </reference>
          <reference field="6" count="1" selected="0">
            <x v="1"/>
          </reference>
          <reference field="10" count="1" selected="0">
            <x v="23"/>
          </reference>
        </references>
      </pivotArea>
    </format>
    <format dxfId="1395">
      <pivotArea dataOnly="0" labelOnly="1" outline="0" fieldPosition="0">
        <references count="4">
          <reference field="2" count="1" selected="0">
            <x v="8"/>
          </reference>
          <reference field="3" count="3">
            <x v="67"/>
            <x v="85"/>
            <x v="96"/>
          </reference>
          <reference field="6" count="1" selected="0">
            <x v="1"/>
          </reference>
          <reference field="10" count="1" selected="0">
            <x v="24"/>
          </reference>
        </references>
      </pivotArea>
    </format>
    <format dxfId="1394">
      <pivotArea dataOnly="0" labelOnly="1" outline="0" fieldPosition="0">
        <references count="4">
          <reference field="2" count="1" selected="0">
            <x v="8"/>
          </reference>
          <reference field="3" count="1">
            <x v="92"/>
          </reference>
          <reference field="6" count="1" selected="0">
            <x v="1"/>
          </reference>
          <reference field="10" count="1" selected="0">
            <x v="25"/>
          </reference>
        </references>
      </pivotArea>
    </format>
    <format dxfId="1393">
      <pivotArea dataOnly="0" labelOnly="1" outline="0" fieldPosition="0">
        <references count="4">
          <reference field="2" count="1" selected="0">
            <x v="8"/>
          </reference>
          <reference field="3" count="2">
            <x v="70"/>
            <x v="96"/>
          </reference>
          <reference field="6" count="1" selected="0">
            <x v="1"/>
          </reference>
          <reference field="10" count="1" selected="0">
            <x v="26"/>
          </reference>
        </references>
      </pivotArea>
    </format>
    <format dxfId="1392">
      <pivotArea dataOnly="0" labelOnly="1" outline="0" fieldPosition="0">
        <references count="4">
          <reference field="2" count="1" selected="0">
            <x v="9"/>
          </reference>
          <reference field="3" count="1">
            <x v="102"/>
          </reference>
          <reference field="6" count="1" selected="0">
            <x v="1"/>
          </reference>
          <reference field="10" count="1" selected="0">
            <x v="22"/>
          </reference>
        </references>
      </pivotArea>
    </format>
    <format dxfId="1391">
      <pivotArea dataOnly="0" labelOnly="1" outline="0" fieldPosition="0">
        <references count="4">
          <reference field="2" count="1" selected="0">
            <x v="3"/>
          </reference>
          <reference field="3" count="3">
            <x v="21"/>
            <x v="22"/>
            <x v="23"/>
          </reference>
          <reference field="6" count="1" selected="0">
            <x v="2"/>
          </reference>
          <reference field="10" count="1" selected="0">
            <x v="0"/>
          </reference>
        </references>
      </pivotArea>
    </format>
    <format dxfId="1390">
      <pivotArea dataOnly="0" labelOnly="1" outline="0" fieldPosition="0">
        <references count="4">
          <reference field="2" count="1" selected="0">
            <x v="3"/>
          </reference>
          <reference field="3" count="1">
            <x v="21"/>
          </reference>
          <reference field="6" count="1" selected="0">
            <x v="2"/>
          </reference>
          <reference field="10" count="1" selected="0">
            <x v="11"/>
          </reference>
        </references>
      </pivotArea>
    </format>
    <format dxfId="1389">
      <pivotArea dataOnly="0" labelOnly="1" outline="0" fieldPosition="0">
        <references count="4">
          <reference field="2" count="1" selected="0">
            <x v="4"/>
          </reference>
          <reference field="3" count="2">
            <x v="26"/>
            <x v="27"/>
          </reference>
          <reference field="6" count="1" selected="0">
            <x v="2"/>
          </reference>
          <reference field="10" count="1" selected="0">
            <x v="0"/>
          </reference>
        </references>
      </pivotArea>
    </format>
    <format dxfId="1388">
      <pivotArea dataOnly="0" labelOnly="1" outline="0" fieldPosition="0">
        <references count="4">
          <reference field="2" count="1" selected="0">
            <x v="4"/>
          </reference>
          <reference field="3" count="1">
            <x v="28"/>
          </reference>
          <reference field="6" count="1" selected="0">
            <x v="2"/>
          </reference>
          <reference field="10" count="1" selected="0">
            <x v="20"/>
          </reference>
        </references>
      </pivotArea>
    </format>
    <format dxfId="1387">
      <pivotArea dataOnly="0" labelOnly="1" outline="0" fieldPosition="0">
        <references count="4">
          <reference field="2" count="1" selected="0">
            <x v="10"/>
          </reference>
          <reference field="3" count="1">
            <x v="104"/>
          </reference>
          <reference field="6" count="1" selected="0">
            <x v="2"/>
          </reference>
          <reference field="10" count="1" selected="0">
            <x v="5"/>
          </reference>
        </references>
      </pivotArea>
    </format>
    <format dxfId="1386">
      <pivotArea dataOnly="0" labelOnly="1" outline="0" fieldPosition="0">
        <references count="4">
          <reference field="2" count="1" selected="0">
            <x v="0"/>
          </reference>
          <reference field="3" count="2">
            <x v="0"/>
            <x v="1"/>
          </reference>
          <reference field="6" count="1" selected="0">
            <x v="3"/>
          </reference>
          <reference field="10" count="1" selected="0">
            <x v="0"/>
          </reference>
        </references>
      </pivotArea>
    </format>
    <format dxfId="1385">
      <pivotArea dataOnly="0" labelOnly="1" outline="0" fieldPosition="0">
        <references count="4">
          <reference field="2" count="1" selected="0">
            <x v="0"/>
          </reference>
          <reference field="3" count="1">
            <x v="2"/>
          </reference>
          <reference field="6" count="1" selected="0">
            <x v="3"/>
          </reference>
          <reference field="10" count="1" selected="0">
            <x v="20"/>
          </reference>
        </references>
      </pivotArea>
    </format>
    <format dxfId="1384">
      <pivotArea dataOnly="0" labelOnly="1" outline="0" fieldPosition="0">
        <references count="4">
          <reference field="2" count="1" selected="0">
            <x v="0"/>
          </reference>
          <reference field="3" count="1">
            <x v="1"/>
          </reference>
          <reference field="6" count="1" selected="0">
            <x v="3"/>
          </reference>
          <reference field="10" count="1" selected="0">
            <x v="26"/>
          </reference>
        </references>
      </pivotArea>
    </format>
    <format dxfId="1383">
      <pivotArea dataOnly="0" labelOnly="1" outline="0" fieldPosition="0">
        <references count="4">
          <reference field="2" count="1" selected="0">
            <x v="6"/>
          </reference>
          <reference field="3" count="1">
            <x v="39"/>
          </reference>
          <reference field="6" count="1" selected="0">
            <x v="3"/>
          </reference>
          <reference field="10" count="1" selected="0">
            <x v="0"/>
          </reference>
        </references>
      </pivotArea>
    </format>
    <format dxfId="1382">
      <pivotArea dataOnly="0" labelOnly="1" outline="0" fieldPosition="0">
        <references count="4">
          <reference field="2" count="1" selected="0">
            <x v="10"/>
          </reference>
          <reference field="3" count="1">
            <x v="103"/>
          </reference>
          <reference field="6" count="1" selected="0">
            <x v="3"/>
          </reference>
          <reference field="10" count="1" selected="0">
            <x v="5"/>
          </reference>
        </references>
      </pivotArea>
    </format>
    <format dxfId="1381">
      <pivotArea dataOnly="0" labelOnly="1" outline="0" fieldPosition="0">
        <references count="5">
          <reference field="0" count="2">
            <x v="137"/>
            <x v="138"/>
          </reference>
          <reference field="2" count="1" selected="0">
            <x v="1"/>
          </reference>
          <reference field="3" count="1" selected="0">
            <x v="4"/>
          </reference>
          <reference field="6" count="1" selected="0">
            <x v="0"/>
          </reference>
          <reference field="10" count="1" selected="0">
            <x v="0"/>
          </reference>
        </references>
      </pivotArea>
    </format>
    <format dxfId="1380">
      <pivotArea dataOnly="0" labelOnly="1" outline="0" fieldPosition="0">
        <references count="5">
          <reference field="0" count="1">
            <x v="32"/>
          </reference>
          <reference field="2" count="1" selected="0">
            <x v="1"/>
          </reference>
          <reference field="3" count="1" selected="0">
            <x v="3"/>
          </reference>
          <reference field="6" count="1" selected="0">
            <x v="0"/>
          </reference>
          <reference field="10" count="1" selected="0">
            <x v="5"/>
          </reference>
        </references>
      </pivotArea>
    </format>
    <format dxfId="1379">
      <pivotArea dataOnly="0" labelOnly="1" outline="0" fieldPosition="0">
        <references count="5">
          <reference field="0" count="1">
            <x v="121"/>
          </reference>
          <reference field="2" count="1" selected="0">
            <x v="2"/>
          </reference>
          <reference field="3" count="1" selected="0">
            <x v="9"/>
          </reference>
          <reference field="6" count="1" selected="0">
            <x v="0"/>
          </reference>
          <reference field="10" count="1" selected="0">
            <x v="0"/>
          </reference>
        </references>
      </pivotArea>
    </format>
    <format dxfId="1378">
      <pivotArea dataOnly="0" labelOnly="1" outline="0" fieldPosition="0">
        <references count="5">
          <reference field="0" count="1">
            <x v="162"/>
          </reference>
          <reference field="2" count="1" selected="0">
            <x v="2"/>
          </reference>
          <reference field="3" count="1" selected="0">
            <x v="10"/>
          </reference>
          <reference field="6" count="1" selected="0">
            <x v="0"/>
          </reference>
          <reference field="10" count="1" selected="0">
            <x v="0"/>
          </reference>
        </references>
      </pivotArea>
    </format>
    <format dxfId="1377">
      <pivotArea dataOnly="0" labelOnly="1" outline="0" fieldPosition="0">
        <references count="5">
          <reference field="0" count="1">
            <x v="161"/>
          </reference>
          <reference field="2" count="1" selected="0">
            <x v="2"/>
          </reference>
          <reference field="3" count="1" selected="0">
            <x v="11"/>
          </reference>
          <reference field="6" count="1" selected="0">
            <x v="0"/>
          </reference>
          <reference field="10" count="1" selected="0">
            <x v="0"/>
          </reference>
        </references>
      </pivotArea>
    </format>
    <format dxfId="1376">
      <pivotArea dataOnly="0" labelOnly="1" outline="0" fieldPosition="0">
        <references count="5">
          <reference field="0" count="1">
            <x v="163"/>
          </reference>
          <reference field="2" count="1" selected="0">
            <x v="2"/>
          </reference>
          <reference field="3" count="1" selected="0">
            <x v="12"/>
          </reference>
          <reference field="6" count="1" selected="0">
            <x v="0"/>
          </reference>
          <reference field="10" count="1" selected="0">
            <x v="0"/>
          </reference>
        </references>
      </pivotArea>
    </format>
    <format dxfId="1375">
      <pivotArea dataOnly="0" labelOnly="1" outline="0" fieldPosition="0">
        <references count="5">
          <reference field="0" count="1">
            <x v="163"/>
          </reference>
          <reference field="2" count="1" selected="0">
            <x v="2"/>
          </reference>
          <reference field="3" count="1" selected="0">
            <x v="13"/>
          </reference>
          <reference field="6" count="1" selected="0">
            <x v="0"/>
          </reference>
          <reference field="10" count="1" selected="0">
            <x v="0"/>
          </reference>
        </references>
      </pivotArea>
    </format>
    <format dxfId="1374">
      <pivotArea dataOnly="0" labelOnly="1" outline="0" fieldPosition="0">
        <references count="5">
          <reference field="0" count="2">
            <x v="55"/>
            <x v="156"/>
          </reference>
          <reference field="2" count="1" selected="0">
            <x v="2"/>
          </reference>
          <reference field="3" count="1" selected="0">
            <x v="14"/>
          </reference>
          <reference field="6" count="1" selected="0">
            <x v="0"/>
          </reference>
          <reference field="10" count="1" selected="0">
            <x v="0"/>
          </reference>
        </references>
      </pivotArea>
    </format>
    <format dxfId="1373">
      <pivotArea dataOnly="0" labelOnly="1" outline="0" fieldPosition="0">
        <references count="5">
          <reference field="0" count="1">
            <x v="122"/>
          </reference>
          <reference field="2" count="1" selected="0">
            <x v="2"/>
          </reference>
          <reference field="3" count="1" selected="0">
            <x v="10"/>
          </reference>
          <reference field="6" count="1" selected="0">
            <x v="0"/>
          </reference>
          <reference field="10" count="1" selected="0">
            <x v="5"/>
          </reference>
        </references>
      </pivotArea>
    </format>
    <format dxfId="1372">
      <pivotArea dataOnly="0" labelOnly="1" outline="0" fieldPosition="0">
        <references count="5">
          <reference field="0" count="2">
            <x v="46"/>
            <x v="113"/>
          </reference>
          <reference field="2" count="1" selected="0">
            <x v="2"/>
          </reference>
          <reference field="3" count="1" selected="0">
            <x v="7"/>
          </reference>
          <reference field="6" count="1" selected="0">
            <x v="0"/>
          </reference>
          <reference field="10" count="1" selected="0">
            <x v="9"/>
          </reference>
        </references>
      </pivotArea>
    </format>
    <format dxfId="1371">
      <pivotArea dataOnly="0" labelOnly="1" outline="0" fieldPosition="0">
        <references count="5">
          <reference field="0" count="1">
            <x v="143"/>
          </reference>
          <reference field="2" count="1" selected="0">
            <x v="2"/>
          </reference>
          <reference field="3" count="1" selected="0">
            <x v="8"/>
          </reference>
          <reference field="6" count="1" selected="0">
            <x v="0"/>
          </reference>
          <reference field="10" count="1" selected="0">
            <x v="9"/>
          </reference>
        </references>
      </pivotArea>
    </format>
    <format dxfId="1370">
      <pivotArea dataOnly="0" labelOnly="1" outline="0" fieldPosition="0">
        <references count="5">
          <reference field="0" count="1">
            <x v="120"/>
          </reference>
          <reference field="2" count="1" selected="0">
            <x v="2"/>
          </reference>
          <reference field="3" count="1" selected="0">
            <x v="5"/>
          </reference>
          <reference field="6" count="1" selected="0">
            <x v="0"/>
          </reference>
          <reference field="10" count="1" selected="0">
            <x v="16"/>
          </reference>
        </references>
      </pivotArea>
    </format>
    <format dxfId="1369">
      <pivotArea dataOnly="0" labelOnly="1" outline="0" fieldPosition="0">
        <references count="5">
          <reference field="0" count="1">
            <x v="12"/>
          </reference>
          <reference field="2" count="1" selected="0">
            <x v="2"/>
          </reference>
          <reference field="3" count="1" selected="0">
            <x v="6"/>
          </reference>
          <reference field="6" count="1" selected="0">
            <x v="0"/>
          </reference>
          <reference field="10" count="1" selected="0">
            <x v="16"/>
          </reference>
        </references>
      </pivotArea>
    </format>
    <format dxfId="1368">
      <pivotArea dataOnly="0" labelOnly="1" outline="0" fieldPosition="0">
        <references count="5">
          <reference field="0" count="2">
            <x v="18"/>
            <x v="107"/>
          </reference>
          <reference field="2" count="1" selected="0">
            <x v="3"/>
          </reference>
          <reference field="3" count="1" selected="0">
            <x v="15"/>
          </reference>
          <reference field="6" count="1" selected="0">
            <x v="0"/>
          </reference>
          <reference field="10" count="1" selected="0">
            <x v="0"/>
          </reference>
        </references>
      </pivotArea>
    </format>
    <format dxfId="1367">
      <pivotArea dataOnly="0" labelOnly="1" outline="0" fieldPosition="0">
        <references count="5">
          <reference field="0" count="2">
            <x v="145"/>
            <x v="146"/>
          </reference>
          <reference field="2" count="1" selected="0">
            <x v="3"/>
          </reference>
          <reference field="3" count="1" selected="0">
            <x v="25"/>
          </reference>
          <reference field="6" count="1" selected="0">
            <x v="0"/>
          </reference>
          <reference field="10" count="1" selected="0">
            <x v="0"/>
          </reference>
        </references>
      </pivotArea>
    </format>
    <format dxfId="1366">
      <pivotArea dataOnly="0" labelOnly="1" outline="0" fieldPosition="0">
        <references count="5">
          <reference field="0" count="6">
            <x v="6"/>
            <x v="7"/>
            <x v="84"/>
            <x v="160"/>
            <x v="165"/>
            <x v="167"/>
          </reference>
          <reference field="2" count="1" selected="0">
            <x v="3"/>
          </reference>
          <reference field="3" count="1" selected="0">
            <x v="15"/>
          </reference>
          <reference field="6" count="1" selected="0">
            <x v="0"/>
          </reference>
          <reference field="10" count="1" selected="0">
            <x v="1"/>
          </reference>
        </references>
      </pivotArea>
    </format>
    <format dxfId="1365">
      <pivotArea dataOnly="0" labelOnly="1" outline="0" fieldPosition="0">
        <references count="5">
          <reference field="0" count="1">
            <x v="149"/>
          </reference>
          <reference field="2" count="1" selected="0">
            <x v="3"/>
          </reference>
          <reference field="3" count="1" selected="0">
            <x v="25"/>
          </reference>
          <reference field="6" count="1" selected="0">
            <x v="0"/>
          </reference>
          <reference field="10" count="1" selected="0">
            <x v="1"/>
          </reference>
        </references>
      </pivotArea>
    </format>
    <format dxfId="1364">
      <pivotArea dataOnly="0" labelOnly="1" outline="0" fieldPosition="0">
        <references count="5">
          <reference field="0" count="1">
            <x v="195"/>
          </reference>
          <reference field="2" count="1" selected="0">
            <x v="3"/>
          </reference>
          <reference field="3" count="1" selected="0">
            <x v="15"/>
          </reference>
          <reference field="6" count="1" selected="0">
            <x v="0"/>
          </reference>
          <reference field="10" count="1" selected="0">
            <x v="3"/>
          </reference>
        </references>
      </pivotArea>
    </format>
    <format dxfId="1363">
      <pivotArea dataOnly="0" labelOnly="1" outline="0" fieldPosition="0">
        <references count="5">
          <reference field="0" count="1">
            <x v="149"/>
          </reference>
          <reference field="2" count="1" selected="0">
            <x v="3"/>
          </reference>
          <reference field="3" count="1" selected="0">
            <x v="25"/>
          </reference>
          <reference field="6" count="1" selected="0">
            <x v="0"/>
          </reference>
          <reference field="10" count="1" selected="0">
            <x v="3"/>
          </reference>
        </references>
      </pivotArea>
    </format>
    <format dxfId="1362">
      <pivotArea dataOnly="0" labelOnly="1" outline="0" fieldPosition="0">
        <references count="5">
          <reference field="0" count="1">
            <x v="159"/>
          </reference>
          <reference field="2" count="1" selected="0">
            <x v="3"/>
          </reference>
          <reference field="3" count="1" selected="0">
            <x v="18"/>
          </reference>
          <reference field="6" count="1" selected="0">
            <x v="0"/>
          </reference>
          <reference field="10" count="1" selected="0">
            <x v="4"/>
          </reference>
        </references>
      </pivotArea>
    </format>
    <format dxfId="1361">
      <pivotArea dataOnly="0" labelOnly="1" outline="0" fieldPosition="0">
        <references count="5">
          <reference field="0" count="1">
            <x v="136"/>
          </reference>
          <reference field="2" count="1" selected="0">
            <x v="3"/>
          </reference>
          <reference field="3" count="1" selected="0">
            <x v="24"/>
          </reference>
          <reference field="6" count="1" selected="0">
            <x v="0"/>
          </reference>
          <reference field="10" count="1" selected="0">
            <x v="5"/>
          </reference>
        </references>
      </pivotArea>
    </format>
    <format dxfId="1360">
      <pivotArea dataOnly="0" labelOnly="1" outline="0" fieldPosition="0">
        <references count="5">
          <reference field="0" count="1">
            <x v="62"/>
          </reference>
          <reference field="2" count="1" selected="0">
            <x v="3"/>
          </reference>
          <reference field="3" count="1" selected="0">
            <x v="16"/>
          </reference>
          <reference field="6" count="1" selected="0">
            <x v="0"/>
          </reference>
          <reference field="10" count="1" selected="0">
            <x v="6"/>
          </reference>
        </references>
      </pivotArea>
    </format>
    <format dxfId="1359">
      <pivotArea dataOnly="0" labelOnly="1" outline="0" fieldPosition="0">
        <references count="5">
          <reference field="0" count="1">
            <x v="28"/>
          </reference>
          <reference field="2" count="1" selected="0">
            <x v="3"/>
          </reference>
          <reference field="3" count="1" selected="0">
            <x v="20"/>
          </reference>
          <reference field="6" count="1" selected="0">
            <x v="0"/>
          </reference>
          <reference field="10" count="1" selected="0">
            <x v="6"/>
          </reference>
        </references>
      </pivotArea>
    </format>
    <format dxfId="1358">
      <pivotArea dataOnly="0" labelOnly="1" outline="0" fieldPosition="0">
        <references count="5">
          <reference field="0" count="1">
            <x v="60"/>
          </reference>
          <reference field="2" count="1" selected="0">
            <x v="3"/>
          </reference>
          <reference field="3" count="1" selected="0">
            <x v="16"/>
          </reference>
          <reference field="6" count="1" selected="0">
            <x v="0"/>
          </reference>
          <reference field="10" count="1" selected="0">
            <x v="7"/>
          </reference>
        </references>
      </pivotArea>
    </format>
    <format dxfId="1357">
      <pivotArea dataOnly="0" labelOnly="1" outline="0" fieldPosition="0">
        <references count="5">
          <reference field="0" count="2">
            <x v="100"/>
            <x v="108"/>
          </reference>
          <reference field="2" count="1" selected="0">
            <x v="3"/>
          </reference>
          <reference field="3" count="1" selected="0">
            <x v="15"/>
          </reference>
          <reference field="6" count="1" selected="0">
            <x v="0"/>
          </reference>
          <reference field="10" count="1" selected="0">
            <x v="9"/>
          </reference>
        </references>
      </pivotArea>
    </format>
    <format dxfId="1356">
      <pivotArea dataOnly="0" labelOnly="1" outline="0" fieldPosition="0">
        <references count="5">
          <reference field="0" count="4">
            <x v="37"/>
            <x v="146"/>
            <x v="150"/>
            <x v="151"/>
          </reference>
          <reference field="2" count="1" selected="0">
            <x v="3"/>
          </reference>
          <reference field="3" count="1" selected="0">
            <x v="25"/>
          </reference>
          <reference field="6" count="1" selected="0">
            <x v="0"/>
          </reference>
          <reference field="10" count="1" selected="0">
            <x v="9"/>
          </reference>
        </references>
      </pivotArea>
    </format>
    <format dxfId="1355">
      <pivotArea dataOnly="0" labelOnly="1" outline="0" fieldPosition="0">
        <references count="5">
          <reference field="0" count="3">
            <x v="126"/>
            <x v="128"/>
            <x v="142"/>
          </reference>
          <reference field="2" count="1" selected="0">
            <x v="3"/>
          </reference>
          <reference field="3" count="1" selected="0">
            <x v="15"/>
          </reference>
          <reference field="6" count="1" selected="0">
            <x v="0"/>
          </reference>
          <reference field="10" count="1" selected="0">
            <x v="10"/>
          </reference>
        </references>
      </pivotArea>
    </format>
    <format dxfId="1354">
      <pivotArea dataOnly="0" labelOnly="1" outline="0" fieldPosition="0">
        <references count="5">
          <reference field="0" count="1">
            <x v="62"/>
          </reference>
          <reference field="2" count="1" selected="0">
            <x v="3"/>
          </reference>
          <reference field="3" count="1" selected="0">
            <x v="16"/>
          </reference>
          <reference field="6" count="1" selected="0">
            <x v="0"/>
          </reference>
          <reference field="10" count="1" selected="0">
            <x v="11"/>
          </reference>
        </references>
      </pivotArea>
    </format>
    <format dxfId="1353">
      <pivotArea dataOnly="0" labelOnly="1" outline="0" fieldPosition="0">
        <references count="5">
          <reference field="0" count="4">
            <x v="29"/>
            <x v="65"/>
            <x v="85"/>
            <x v="190"/>
          </reference>
          <reference field="2" count="1" selected="0">
            <x v="3"/>
          </reference>
          <reference field="3" count="1" selected="0">
            <x v="15"/>
          </reference>
          <reference field="6" count="1" selected="0">
            <x v="0"/>
          </reference>
          <reference field="10" count="1" selected="0">
            <x v="12"/>
          </reference>
        </references>
      </pivotArea>
    </format>
    <format dxfId="1352">
      <pivotArea dataOnly="0" labelOnly="1" outline="0" fieldPosition="0">
        <references count="5">
          <reference field="0" count="2">
            <x v="68"/>
            <x v="69"/>
          </reference>
          <reference field="2" count="1" selected="0">
            <x v="3"/>
          </reference>
          <reference field="3" count="1" selected="0">
            <x v="16"/>
          </reference>
          <reference field="6" count="1" selected="0">
            <x v="0"/>
          </reference>
          <reference field="10" count="1" selected="0">
            <x v="12"/>
          </reference>
        </references>
      </pivotArea>
    </format>
    <format dxfId="1351">
      <pivotArea dataOnly="0" labelOnly="1" outline="0" fieldPosition="0">
        <references count="5">
          <reference field="0" count="1">
            <x v="30"/>
          </reference>
          <reference field="2" count="1" selected="0">
            <x v="3"/>
          </reference>
          <reference field="3" count="1" selected="0">
            <x v="20"/>
          </reference>
          <reference field="6" count="1" selected="0">
            <x v="0"/>
          </reference>
          <reference field="10" count="1" selected="0">
            <x v="13"/>
          </reference>
        </references>
      </pivotArea>
    </format>
    <format dxfId="1350">
      <pivotArea dataOnly="0" labelOnly="1" outline="0" fieldPosition="0">
        <references count="5">
          <reference field="0" count="1">
            <x v="24"/>
          </reference>
          <reference field="2" count="1" selected="0">
            <x v="3"/>
          </reference>
          <reference field="3" count="1" selected="0">
            <x v="15"/>
          </reference>
          <reference field="6" count="1" selected="0">
            <x v="0"/>
          </reference>
          <reference field="10" count="1" selected="0">
            <x v="14"/>
          </reference>
        </references>
      </pivotArea>
    </format>
    <format dxfId="1349">
      <pivotArea dataOnly="0" labelOnly="1" outline="0" fieldPosition="0">
        <references count="5">
          <reference field="0" count="1">
            <x v="140"/>
          </reference>
          <reference field="2" count="1" selected="0">
            <x v="3"/>
          </reference>
          <reference field="3" count="1" selected="0">
            <x v="18"/>
          </reference>
          <reference field="6" count="1" selected="0">
            <x v="0"/>
          </reference>
          <reference field="10" count="1" selected="0">
            <x v="14"/>
          </reference>
        </references>
      </pivotArea>
    </format>
    <format dxfId="1348">
      <pivotArea dataOnly="0" labelOnly="1" outline="0" fieldPosition="0">
        <references count="5">
          <reference field="0" count="1">
            <x v="125"/>
          </reference>
          <reference field="2" count="1" selected="0">
            <x v="3"/>
          </reference>
          <reference field="3" count="1" selected="0">
            <x v="19"/>
          </reference>
          <reference field="6" count="1" selected="0">
            <x v="0"/>
          </reference>
          <reference field="10" count="1" selected="0">
            <x v="14"/>
          </reference>
        </references>
      </pivotArea>
    </format>
    <format dxfId="1347">
      <pivotArea dataOnly="0" labelOnly="1" outline="0" fieldPosition="0">
        <references count="5">
          <reference field="0" count="1">
            <x v="13"/>
          </reference>
          <reference field="2" count="1" selected="0">
            <x v="3"/>
          </reference>
          <reference field="3" count="1" selected="0">
            <x v="18"/>
          </reference>
          <reference field="6" count="1" selected="0">
            <x v="0"/>
          </reference>
          <reference field="10" count="1" selected="0">
            <x v="17"/>
          </reference>
        </references>
      </pivotArea>
    </format>
    <format dxfId="1346">
      <pivotArea dataOnly="0" labelOnly="1" outline="0" fieldPosition="0">
        <references count="5">
          <reference field="0" count="1">
            <x v="52"/>
          </reference>
          <reference field="2" count="1" selected="0">
            <x v="3"/>
          </reference>
          <reference field="3" count="1" selected="0">
            <x v="17"/>
          </reference>
          <reference field="6" count="1" selected="0">
            <x v="0"/>
          </reference>
          <reference field="10" count="1" selected="0">
            <x v="19"/>
          </reference>
        </references>
      </pivotArea>
    </format>
    <format dxfId="1345">
      <pivotArea dataOnly="0" labelOnly="1" outline="0" fieldPosition="0">
        <references count="5">
          <reference field="0" count="1">
            <x v="139"/>
          </reference>
          <reference field="2" count="1" selected="0">
            <x v="3"/>
          </reference>
          <reference field="3" count="1" selected="0">
            <x v="15"/>
          </reference>
          <reference field="6" count="1" selected="0">
            <x v="0"/>
          </reference>
          <reference field="10" count="1" selected="0">
            <x v="21"/>
          </reference>
        </references>
      </pivotArea>
    </format>
    <format dxfId="1344">
      <pivotArea dataOnly="0" labelOnly="1" outline="0" fieldPosition="0">
        <references count="5">
          <reference field="0" count="1">
            <x v="63"/>
          </reference>
          <reference field="2" count="1" selected="0">
            <x v="3"/>
          </reference>
          <reference field="3" count="1" selected="0">
            <x v="16"/>
          </reference>
          <reference field="6" count="1" selected="0">
            <x v="0"/>
          </reference>
          <reference field="10" count="1" selected="0">
            <x v="21"/>
          </reference>
        </references>
      </pivotArea>
    </format>
    <format dxfId="1343">
      <pivotArea dataOnly="0" labelOnly="1" outline="0" fieldPosition="0">
        <references count="5">
          <reference field="0" count="1">
            <x v="208"/>
          </reference>
          <reference field="2" count="1" selected="0">
            <x v="3"/>
          </reference>
          <reference field="3" count="1" selected="0">
            <x v="17"/>
          </reference>
          <reference field="6" count="1" selected="0">
            <x v="0"/>
          </reference>
          <reference field="10" count="1" selected="0">
            <x v="21"/>
          </reference>
        </references>
      </pivotArea>
    </format>
    <format dxfId="1342">
      <pivotArea dataOnly="0" labelOnly="1" outline="0" fieldPosition="0">
        <references count="5">
          <reference field="0" count="2">
            <x v="67"/>
            <x v="116"/>
          </reference>
          <reference field="2" count="1" selected="0">
            <x v="3"/>
          </reference>
          <reference field="3" count="1" selected="0">
            <x v="15"/>
          </reference>
          <reference field="6" count="1" selected="0">
            <x v="0"/>
          </reference>
          <reference field="10" count="1" selected="0">
            <x v="23"/>
          </reference>
        </references>
      </pivotArea>
    </format>
    <format dxfId="1341">
      <pivotArea dataOnly="0" labelOnly="1" outline="0" fieldPosition="0">
        <references count="5">
          <reference field="0" count="1">
            <x v="71"/>
          </reference>
          <reference field="2" count="1" selected="0">
            <x v="3"/>
          </reference>
          <reference field="3" count="1" selected="0">
            <x v="16"/>
          </reference>
          <reference field="6" count="1" selected="0">
            <x v="0"/>
          </reference>
          <reference field="10" count="1" selected="0">
            <x v="23"/>
          </reference>
        </references>
      </pivotArea>
    </format>
    <format dxfId="1340">
      <pivotArea dataOnly="0" labelOnly="1" outline="0" fieldPosition="0">
        <references count="5">
          <reference field="0" count="1">
            <x v="25"/>
          </reference>
          <reference field="2" count="1" selected="0">
            <x v="3"/>
          </reference>
          <reference field="3" count="1" selected="0">
            <x v="15"/>
          </reference>
          <reference field="6" count="1" selected="0">
            <x v="0"/>
          </reference>
          <reference field="10" count="1" selected="0">
            <x v="24"/>
          </reference>
        </references>
      </pivotArea>
    </format>
    <format dxfId="1339">
      <pivotArea dataOnly="0" labelOnly="1" outline="0" fieldPosition="0">
        <references count="5">
          <reference field="0" count="1">
            <x v="144"/>
          </reference>
          <reference field="2" count="1" selected="0">
            <x v="3"/>
          </reference>
          <reference field="3" count="1" selected="0">
            <x v="15"/>
          </reference>
          <reference field="6" count="1" selected="0">
            <x v="0"/>
          </reference>
          <reference field="10" count="1" selected="0">
            <x v="25"/>
          </reference>
        </references>
      </pivotArea>
    </format>
    <format dxfId="1338">
      <pivotArea dataOnly="0" labelOnly="1" outline="0" fieldPosition="0">
        <references count="5">
          <reference field="0" count="1">
            <x v="104"/>
          </reference>
          <reference field="2" count="1" selected="0">
            <x v="3"/>
          </reference>
          <reference field="3" count="1" selected="0">
            <x v="16"/>
          </reference>
          <reference field="6" count="1" selected="0">
            <x v="0"/>
          </reference>
          <reference field="10" count="1" selected="0">
            <x v="25"/>
          </reference>
        </references>
      </pivotArea>
    </format>
    <format dxfId="1337">
      <pivotArea dataOnly="0" labelOnly="1" outline="0" fieldPosition="0">
        <references count="5">
          <reference field="0" count="1">
            <x v="59"/>
          </reference>
          <reference field="2" count="1" selected="0">
            <x v="3"/>
          </reference>
          <reference field="3" count="1" selected="0">
            <x v="16"/>
          </reference>
          <reference field="6" count="1" selected="0">
            <x v="0"/>
          </reference>
          <reference field="10" count="1" selected="0">
            <x v="26"/>
          </reference>
        </references>
      </pivotArea>
    </format>
    <format dxfId="1336">
      <pivotArea dataOnly="0" labelOnly="1" outline="0" fieldPosition="0">
        <references count="5">
          <reference field="0" count="1">
            <x v="189"/>
          </reference>
          <reference field="2" count="1" selected="0">
            <x v="4"/>
          </reference>
          <reference field="3" count="1" selected="0">
            <x v="29"/>
          </reference>
          <reference field="6" count="1" selected="0">
            <x v="0"/>
          </reference>
          <reference field="10" count="1" selected="0">
            <x v="0"/>
          </reference>
        </references>
      </pivotArea>
    </format>
    <format dxfId="1335">
      <pivotArea dataOnly="0" labelOnly="1" outline="0" fieldPosition="0">
        <references count="5">
          <reference field="0" count="1">
            <x v="83"/>
          </reference>
          <reference field="2" count="1" selected="0">
            <x v="4"/>
          </reference>
          <reference field="3" count="1" selected="0">
            <x v="30"/>
          </reference>
          <reference field="6" count="1" selected="0">
            <x v="0"/>
          </reference>
          <reference field="10" count="1" selected="0">
            <x v="0"/>
          </reference>
        </references>
      </pivotArea>
    </format>
    <format dxfId="1334">
      <pivotArea dataOnly="0" labelOnly="1" outline="0" fieldPosition="0">
        <references count="5">
          <reference field="0" count="1">
            <x v="82"/>
          </reference>
          <reference field="2" count="1" selected="0">
            <x v="4"/>
          </reference>
          <reference field="3" count="1" selected="0">
            <x v="33"/>
          </reference>
          <reference field="6" count="1" selected="0">
            <x v="0"/>
          </reference>
          <reference field="10" count="1" selected="0">
            <x v="0"/>
          </reference>
        </references>
      </pivotArea>
    </format>
    <format dxfId="1333">
      <pivotArea dataOnly="0" labelOnly="1" outline="0" fieldPosition="0">
        <references count="5">
          <reference field="0" count="1">
            <x v="35"/>
          </reference>
          <reference field="2" count="1" selected="0">
            <x v="4"/>
          </reference>
          <reference field="3" count="1" selected="0">
            <x v="31"/>
          </reference>
          <reference field="6" count="1" selected="0">
            <x v="0"/>
          </reference>
          <reference field="10" count="1" selected="0">
            <x v="3"/>
          </reference>
        </references>
      </pivotArea>
    </format>
    <format dxfId="1332">
      <pivotArea dataOnly="0" labelOnly="1" outline="0" fieldPosition="0">
        <references count="5">
          <reference field="0" count="1">
            <x v="50"/>
          </reference>
          <reference field="2" count="1" selected="0">
            <x v="4"/>
          </reference>
          <reference field="3" count="1" selected="0">
            <x v="33"/>
          </reference>
          <reference field="6" count="1" selected="0">
            <x v="0"/>
          </reference>
          <reference field="10" count="1" selected="0">
            <x v="5"/>
          </reference>
        </references>
      </pivotArea>
    </format>
    <format dxfId="1331">
      <pivotArea dataOnly="0" labelOnly="1" outline="0" fieldPosition="0">
        <references count="5">
          <reference field="0" count="1">
            <x v="22"/>
          </reference>
          <reference field="2" count="1" selected="0">
            <x v="4"/>
          </reference>
          <reference field="3" count="1" selected="0">
            <x v="29"/>
          </reference>
          <reference field="6" count="1" selected="0">
            <x v="0"/>
          </reference>
          <reference field="10" count="1" selected="0">
            <x v="20"/>
          </reference>
        </references>
      </pivotArea>
    </format>
    <format dxfId="1330">
      <pivotArea dataOnly="0" labelOnly="1" outline="0" fieldPosition="0">
        <references count="5">
          <reference field="0" count="1">
            <x v="22"/>
          </reference>
          <reference field="2" count="1" selected="0">
            <x v="4"/>
          </reference>
          <reference field="3" count="1" selected="0">
            <x v="32"/>
          </reference>
          <reference field="6" count="1" selected="0">
            <x v="0"/>
          </reference>
          <reference field="10" count="1" selected="0">
            <x v="20"/>
          </reference>
        </references>
      </pivotArea>
    </format>
    <format dxfId="1329">
      <pivotArea dataOnly="0" labelOnly="1" outline="0" fieldPosition="0">
        <references count="5">
          <reference field="0" count="1">
            <x v="57"/>
          </reference>
          <reference field="2" count="1" selected="0">
            <x v="5"/>
          </reference>
          <reference field="3" count="1" selected="0">
            <x v="36"/>
          </reference>
          <reference field="6" count="1" selected="0">
            <x v="1"/>
          </reference>
          <reference field="10" count="1" selected="0">
            <x v="1"/>
          </reference>
        </references>
      </pivotArea>
    </format>
    <format dxfId="1328">
      <pivotArea dataOnly="0" labelOnly="1" outline="0" fieldPosition="0">
        <references count="5">
          <reference field="0" count="1">
            <x v="153"/>
          </reference>
          <reference field="2" count="1" selected="0">
            <x v="5"/>
          </reference>
          <reference field="3" count="1" selected="0">
            <x v="35"/>
          </reference>
          <reference field="6" count="1" selected="0">
            <x v="1"/>
          </reference>
          <reference field="10" count="1" selected="0">
            <x v="3"/>
          </reference>
        </references>
      </pivotArea>
    </format>
    <format dxfId="1327">
      <pivotArea dataOnly="0" labelOnly="1" outline="0" fieldPosition="0">
        <references count="5">
          <reference field="0" count="2">
            <x v="149"/>
            <x v="154"/>
          </reference>
          <reference field="2" count="1" selected="0">
            <x v="5"/>
          </reference>
          <reference field="3" count="1" selected="0">
            <x v="34"/>
          </reference>
          <reference field="6" count="1" selected="0">
            <x v="1"/>
          </reference>
          <reference field="10" count="1" selected="0">
            <x v="9"/>
          </reference>
        </references>
      </pivotArea>
    </format>
    <format dxfId="1326">
      <pivotArea dataOnly="0" labelOnly="1" outline="0" fieldPosition="0">
        <references count="5">
          <reference field="0" count="6">
            <x v="26"/>
            <x v="36"/>
            <x v="38"/>
            <x v="97"/>
            <x v="103"/>
            <x v="150"/>
          </reference>
          <reference field="2" count="1" selected="0">
            <x v="5"/>
          </reference>
          <reference field="3" count="1" selected="0">
            <x v="35"/>
          </reference>
          <reference field="6" count="1" selected="0">
            <x v="1"/>
          </reference>
          <reference field="10" count="1" selected="0">
            <x v="9"/>
          </reference>
        </references>
      </pivotArea>
    </format>
    <format dxfId="1325">
      <pivotArea dataOnly="0" labelOnly="1" outline="0" fieldPosition="0">
        <references count="5">
          <reference field="0" count="2">
            <x v="99"/>
            <x v="135"/>
          </reference>
          <reference field="2" count="1" selected="0">
            <x v="6"/>
          </reference>
          <reference field="3" count="1" selected="0">
            <x v="38"/>
          </reference>
          <reference field="6" count="1" selected="0">
            <x v="1"/>
          </reference>
          <reference field="10" count="1" selected="0">
            <x v="1"/>
          </reference>
        </references>
      </pivotArea>
    </format>
    <format dxfId="1324">
      <pivotArea dataOnly="0" labelOnly="1" outline="0" fieldPosition="0">
        <references count="5">
          <reference field="0" count="1">
            <x v="87"/>
          </reference>
          <reference field="2" count="1" selected="0">
            <x v="6"/>
          </reference>
          <reference field="3" count="1" selected="0">
            <x v="40"/>
          </reference>
          <reference field="6" count="1" selected="0">
            <x v="1"/>
          </reference>
          <reference field="10" count="1" selected="0">
            <x v="17"/>
          </reference>
        </references>
      </pivotArea>
    </format>
    <format dxfId="1323">
      <pivotArea dataOnly="0" labelOnly="1" outline="0" fieldPosition="0">
        <references count="5">
          <reference field="0" count="1">
            <x v="21"/>
          </reference>
          <reference field="2" count="1" selected="0">
            <x v="6"/>
          </reference>
          <reference field="3" count="1" selected="0">
            <x v="40"/>
          </reference>
          <reference field="6" count="1" selected="0">
            <x v="1"/>
          </reference>
          <reference field="10" count="1" selected="0">
            <x v="19"/>
          </reference>
        </references>
      </pivotArea>
    </format>
    <format dxfId="1322">
      <pivotArea dataOnly="0" labelOnly="1" outline="0" fieldPosition="0">
        <references count="5">
          <reference field="0" count="1">
            <x v="139"/>
          </reference>
          <reference field="2" count="1" selected="0">
            <x v="6"/>
          </reference>
          <reference field="3" count="1" selected="0">
            <x v="37"/>
          </reference>
          <reference field="6" count="1" selected="0">
            <x v="1"/>
          </reference>
          <reference field="10" count="1" selected="0">
            <x v="21"/>
          </reference>
        </references>
      </pivotArea>
    </format>
    <format dxfId="1321">
      <pivotArea dataOnly="0" labelOnly="1" outline="0" fieldPosition="0">
        <references count="5">
          <reference field="0" count="1">
            <x v="15"/>
          </reference>
          <reference field="2" count="1" selected="0">
            <x v="7"/>
          </reference>
          <reference field="3" count="1" selected="0">
            <x v="43"/>
          </reference>
          <reference field="6" count="1" selected="0">
            <x v="1"/>
          </reference>
          <reference field="10" count="1" selected="0">
            <x v="0"/>
          </reference>
        </references>
      </pivotArea>
    </format>
    <format dxfId="1320">
      <pivotArea dataOnly="0" labelOnly="1" outline="0" fieldPosition="0">
        <references count="5">
          <reference field="0" count="1">
            <x v="15"/>
          </reference>
          <reference field="2" count="1" selected="0">
            <x v="7"/>
          </reference>
          <reference field="3" count="1" selected="0">
            <x v="51"/>
          </reference>
          <reference field="6" count="1" selected="0">
            <x v="1"/>
          </reference>
          <reference field="10" count="1" selected="0">
            <x v="0"/>
          </reference>
        </references>
      </pivotArea>
    </format>
    <format dxfId="1319">
      <pivotArea dataOnly="0" labelOnly="1" outline="0" fieldPosition="0">
        <references count="5">
          <reference field="0" count="1">
            <x v="15"/>
          </reference>
          <reference field="2" count="1" selected="0">
            <x v="7"/>
          </reference>
          <reference field="3" count="1" selected="0">
            <x v="55"/>
          </reference>
          <reference field="6" count="1" selected="0">
            <x v="1"/>
          </reference>
          <reference field="10" count="1" selected="0">
            <x v="0"/>
          </reference>
        </references>
      </pivotArea>
    </format>
    <format dxfId="1318">
      <pivotArea dataOnly="0" labelOnly="1" outline="0" fieldPosition="0">
        <references count="5">
          <reference field="0" count="1">
            <x v="93"/>
          </reference>
          <reference field="2" count="1" selected="0">
            <x v="7"/>
          </reference>
          <reference field="3" count="1" selected="0">
            <x v="47"/>
          </reference>
          <reference field="6" count="1" selected="0">
            <x v="1"/>
          </reference>
          <reference field="10" count="1" selected="0">
            <x v="1"/>
          </reference>
        </references>
      </pivotArea>
    </format>
    <format dxfId="1317">
      <pivotArea dataOnly="0" labelOnly="1" outline="0" fieldPosition="0">
        <references count="5">
          <reference field="0" count="1">
            <x v="93"/>
          </reference>
          <reference field="2" count="1" selected="0">
            <x v="7"/>
          </reference>
          <reference field="3" count="1" selected="0">
            <x v="51"/>
          </reference>
          <reference field="6" count="1" selected="0">
            <x v="1"/>
          </reference>
          <reference field="10" count="1" selected="0">
            <x v="1"/>
          </reference>
        </references>
      </pivotArea>
    </format>
    <format dxfId="1316">
      <pivotArea dataOnly="0" labelOnly="1" outline="0" fieldPosition="0">
        <references count="5">
          <reference field="0" count="1">
            <x v="93"/>
          </reference>
          <reference field="2" count="1" selected="0">
            <x v="7"/>
          </reference>
          <reference field="3" count="1" selected="0">
            <x v="55"/>
          </reference>
          <reference field="6" count="1" selected="0">
            <x v="1"/>
          </reference>
          <reference field="10" count="1" selected="0">
            <x v="1"/>
          </reference>
        </references>
      </pivotArea>
    </format>
    <format dxfId="1315">
      <pivotArea dataOnly="0" labelOnly="1" outline="0" fieldPosition="0">
        <references count="5">
          <reference field="0" count="1">
            <x v="148"/>
          </reference>
          <reference field="2" count="1" selected="0">
            <x v="7"/>
          </reference>
          <reference field="3" count="1" selected="0">
            <x v="47"/>
          </reference>
          <reference field="6" count="1" selected="0">
            <x v="1"/>
          </reference>
          <reference field="10" count="1" selected="0">
            <x v="2"/>
          </reference>
        </references>
      </pivotArea>
    </format>
    <format dxfId="1314">
      <pivotArea dataOnly="0" labelOnly="1" outline="0" fieldPosition="0">
        <references count="5">
          <reference field="0" count="1">
            <x v="148"/>
          </reference>
          <reference field="2" count="1" selected="0">
            <x v="7"/>
          </reference>
          <reference field="3" count="1" selected="0">
            <x v="51"/>
          </reference>
          <reference field="6" count="1" selected="0">
            <x v="1"/>
          </reference>
          <reference field="10" count="1" selected="0">
            <x v="2"/>
          </reference>
        </references>
      </pivotArea>
    </format>
    <format dxfId="1313">
      <pivotArea dataOnly="0" labelOnly="1" outline="0" fieldPosition="0">
        <references count="5">
          <reference field="0" count="1">
            <x v="148"/>
          </reference>
          <reference field="2" count="1" selected="0">
            <x v="7"/>
          </reference>
          <reference field="3" count="1" selected="0">
            <x v="55"/>
          </reference>
          <reference field="6" count="1" selected="0">
            <x v="1"/>
          </reference>
          <reference field="10" count="1" selected="0">
            <x v="2"/>
          </reference>
        </references>
      </pivotArea>
    </format>
    <format dxfId="1312">
      <pivotArea dataOnly="0" labelOnly="1" outline="0" fieldPosition="0">
        <references count="5">
          <reference field="0" count="1">
            <x v="146"/>
          </reference>
          <reference field="2" count="1" selected="0">
            <x v="7"/>
          </reference>
          <reference field="3" count="1" selected="0">
            <x v="41"/>
          </reference>
          <reference field="6" count="1" selected="0">
            <x v="1"/>
          </reference>
          <reference field="10" count="1" selected="0">
            <x v="3"/>
          </reference>
        </references>
      </pivotArea>
    </format>
    <format dxfId="1311">
      <pivotArea dataOnly="0" labelOnly="1" outline="0" fieldPosition="0">
        <references count="5">
          <reference field="0" count="1">
            <x v="14"/>
          </reference>
          <reference field="2" count="1" selected="0">
            <x v="7"/>
          </reference>
          <reference field="3" count="1" selected="0">
            <x v="43"/>
          </reference>
          <reference field="6" count="1" selected="0">
            <x v="1"/>
          </reference>
          <reference field="10" count="1" selected="0">
            <x v="3"/>
          </reference>
        </references>
      </pivotArea>
    </format>
    <format dxfId="1310">
      <pivotArea dataOnly="0" labelOnly="1" outline="0" fieldPosition="0">
        <references count="5">
          <reference field="0" count="1">
            <x v="197"/>
          </reference>
          <reference field="2" count="1" selected="0">
            <x v="7"/>
          </reference>
          <reference field="3" count="1" selected="0">
            <x v="47"/>
          </reference>
          <reference field="6" count="1" selected="0">
            <x v="1"/>
          </reference>
          <reference field="10" count="1" selected="0">
            <x v="3"/>
          </reference>
        </references>
      </pivotArea>
    </format>
    <format dxfId="1309">
      <pivotArea dataOnly="0" labelOnly="1" outline="0" fieldPosition="0">
        <references count="5">
          <reference field="0" count="2">
            <x v="14"/>
            <x v="149"/>
          </reference>
          <reference field="2" count="1" selected="0">
            <x v="7"/>
          </reference>
          <reference field="3" count="1" selected="0">
            <x v="51"/>
          </reference>
          <reference field="6" count="1" selected="0">
            <x v="1"/>
          </reference>
          <reference field="10" count="1" selected="0">
            <x v="3"/>
          </reference>
        </references>
      </pivotArea>
    </format>
    <format dxfId="1308">
      <pivotArea dataOnly="0" labelOnly="1" outline="0" fieldPosition="0">
        <references count="5">
          <reference field="0" count="2">
            <x v="14"/>
            <x v="149"/>
          </reference>
          <reference field="2" count="1" selected="0">
            <x v="7"/>
          </reference>
          <reference field="3" count="1" selected="0">
            <x v="55"/>
          </reference>
          <reference field="6" count="1" selected="0">
            <x v="1"/>
          </reference>
          <reference field="10" count="1" selected="0">
            <x v="3"/>
          </reference>
        </references>
      </pivotArea>
    </format>
    <format dxfId="1307">
      <pivotArea dataOnly="0" labelOnly="1" outline="0" fieldPosition="0">
        <references count="5">
          <reference field="0" count="2">
            <x v="40"/>
            <x v="100"/>
          </reference>
          <reference field="2" count="1" selected="0">
            <x v="7"/>
          </reference>
          <reference field="3" count="1" selected="0">
            <x v="41"/>
          </reference>
          <reference field="6" count="1" selected="0">
            <x v="1"/>
          </reference>
          <reference field="10" count="1" selected="0">
            <x v="9"/>
          </reference>
        </references>
      </pivotArea>
    </format>
    <format dxfId="1306">
      <pivotArea dataOnly="0" labelOnly="1" outline="0" fieldPosition="0">
        <references count="5">
          <reference field="0" count="2">
            <x v="39"/>
            <x v="105"/>
          </reference>
          <reference field="2" count="1" selected="0">
            <x v="7"/>
          </reference>
          <reference field="3" count="1" selected="0">
            <x v="47"/>
          </reference>
          <reference field="6" count="1" selected="0">
            <x v="1"/>
          </reference>
          <reference field="10" count="1" selected="0">
            <x v="9"/>
          </reference>
        </references>
      </pivotArea>
    </format>
    <format dxfId="1305">
      <pivotArea dataOnly="0" labelOnly="1" outline="0" fieldPosition="0">
        <references count="5">
          <reference field="0" count="4">
            <x v="39"/>
            <x v="40"/>
            <x v="100"/>
            <x v="105"/>
          </reference>
          <reference field="2" count="1" selected="0">
            <x v="7"/>
          </reference>
          <reference field="3" count="1" selected="0">
            <x v="51"/>
          </reference>
          <reference field="6" count="1" selected="0">
            <x v="1"/>
          </reference>
          <reference field="10" count="1" selected="0">
            <x v="9"/>
          </reference>
        </references>
      </pivotArea>
    </format>
    <format dxfId="1304">
      <pivotArea dataOnly="0" labelOnly="1" outline="0" fieldPosition="0">
        <references count="5">
          <reference field="0" count="4">
            <x v="39"/>
            <x v="40"/>
            <x v="100"/>
            <x v="105"/>
          </reference>
          <reference field="2" count="1" selected="0">
            <x v="7"/>
          </reference>
          <reference field="3" count="1" selected="0">
            <x v="55"/>
          </reference>
          <reference field="6" count="1" selected="0">
            <x v="1"/>
          </reference>
          <reference field="10" count="1" selected="0">
            <x v="9"/>
          </reference>
        </references>
      </pivotArea>
    </format>
    <format dxfId="1303">
      <pivotArea dataOnly="0" labelOnly="1" outline="0" fieldPosition="0">
        <references count="5">
          <reference field="0" count="1">
            <x v="22"/>
          </reference>
          <reference field="2" count="1" selected="0">
            <x v="7"/>
          </reference>
          <reference field="3" count="1" selected="0">
            <x v="43"/>
          </reference>
          <reference field="6" count="1" selected="0">
            <x v="1"/>
          </reference>
          <reference field="10" count="1" selected="0">
            <x v="10"/>
          </reference>
        </references>
      </pivotArea>
    </format>
    <format dxfId="1302">
      <pivotArea dataOnly="0" labelOnly="1" outline="0" fieldPosition="0">
        <references count="5">
          <reference field="0" count="1">
            <x v="22"/>
          </reference>
          <reference field="2" count="1" selected="0">
            <x v="7"/>
          </reference>
          <reference field="3" count="1" selected="0">
            <x v="44"/>
          </reference>
          <reference field="6" count="1" selected="0">
            <x v="1"/>
          </reference>
          <reference field="10" count="1" selected="0">
            <x v="10"/>
          </reference>
        </references>
      </pivotArea>
    </format>
    <format dxfId="1301">
      <pivotArea dataOnly="0" labelOnly="1" outline="0" fieldPosition="0">
        <references count="5">
          <reference field="0" count="1">
            <x v="22"/>
          </reference>
          <reference field="2" count="1" selected="0">
            <x v="7"/>
          </reference>
          <reference field="3" count="1" selected="0">
            <x v="48"/>
          </reference>
          <reference field="6" count="1" selected="0">
            <x v="1"/>
          </reference>
          <reference field="10" count="1" selected="0">
            <x v="10"/>
          </reference>
        </references>
      </pivotArea>
    </format>
    <format dxfId="1300">
      <pivotArea dataOnly="0" labelOnly="1" outline="0" fieldPosition="0">
        <references count="5">
          <reference field="0" count="1">
            <x v="22"/>
          </reference>
          <reference field="2" count="1" selected="0">
            <x v="7"/>
          </reference>
          <reference field="3" count="1" selected="0">
            <x v="49"/>
          </reference>
          <reference field="6" count="1" selected="0">
            <x v="1"/>
          </reference>
          <reference field="10" count="1" selected="0">
            <x v="10"/>
          </reference>
        </references>
      </pivotArea>
    </format>
    <format dxfId="1299">
      <pivotArea dataOnly="0" labelOnly="1" outline="0" fieldPosition="0">
        <references count="5">
          <reference field="0" count="1">
            <x v="22"/>
          </reference>
          <reference field="2" count="1" selected="0">
            <x v="7"/>
          </reference>
          <reference field="3" count="1" selected="0">
            <x v="50"/>
          </reference>
          <reference field="6" count="1" selected="0">
            <x v="1"/>
          </reference>
          <reference field="10" count="1" selected="0">
            <x v="10"/>
          </reference>
        </references>
      </pivotArea>
    </format>
    <format dxfId="1298">
      <pivotArea dataOnly="0" labelOnly="1" outline="0" fieldPosition="0">
        <references count="5">
          <reference field="0" count="1">
            <x v="190"/>
          </reference>
          <reference field="2" count="1" selected="0">
            <x v="7"/>
          </reference>
          <reference field="3" count="1" selected="0">
            <x v="42"/>
          </reference>
          <reference field="6" count="1" selected="0">
            <x v="1"/>
          </reference>
          <reference field="10" count="1" selected="0">
            <x v="12"/>
          </reference>
        </references>
      </pivotArea>
    </format>
    <format dxfId="1297">
      <pivotArea dataOnly="0" labelOnly="1" outline="0" fieldPosition="0">
        <references count="5">
          <reference field="0" count="2">
            <x v="5"/>
            <x v="86"/>
          </reference>
          <reference field="2" count="1" selected="0">
            <x v="7"/>
          </reference>
          <reference field="3" count="1" selected="0">
            <x v="43"/>
          </reference>
          <reference field="6" count="1" selected="0">
            <x v="1"/>
          </reference>
          <reference field="10" count="1" selected="0">
            <x v="12"/>
          </reference>
        </references>
      </pivotArea>
    </format>
    <format dxfId="1296">
      <pivotArea dataOnly="0" labelOnly="1" outline="0" fieldPosition="0">
        <references count="5">
          <reference field="0" count="1">
            <x v="190"/>
          </reference>
          <reference field="2" count="1" selected="0">
            <x v="7"/>
          </reference>
          <reference field="3" count="1" selected="0">
            <x v="52"/>
          </reference>
          <reference field="6" count="1" selected="0">
            <x v="1"/>
          </reference>
          <reference field="10" count="1" selected="0">
            <x v="12"/>
          </reference>
        </references>
      </pivotArea>
    </format>
    <format dxfId="1295">
      <pivotArea dataOnly="0" labelOnly="1" outline="0" fieldPosition="0">
        <references count="5">
          <reference field="0" count="2">
            <x v="4"/>
            <x v="86"/>
          </reference>
          <reference field="2" count="1" selected="0">
            <x v="7"/>
          </reference>
          <reference field="3" count="1" selected="0">
            <x v="53"/>
          </reference>
          <reference field="6" count="1" selected="0">
            <x v="1"/>
          </reference>
          <reference field="10" count="1" selected="0">
            <x v="12"/>
          </reference>
        </references>
      </pivotArea>
    </format>
    <format dxfId="1294">
      <pivotArea dataOnly="0" labelOnly="1" outline="0" fieldPosition="0">
        <references count="5">
          <reference field="0" count="1">
            <x v="190"/>
          </reference>
          <reference field="2" count="1" selected="0">
            <x v="7"/>
          </reference>
          <reference field="3" count="1" selected="0">
            <x v="56"/>
          </reference>
          <reference field="6" count="1" selected="0">
            <x v="1"/>
          </reference>
          <reference field="10" count="1" selected="0">
            <x v="12"/>
          </reference>
        </references>
      </pivotArea>
    </format>
    <format dxfId="1293">
      <pivotArea dataOnly="0" labelOnly="1" outline="0" fieldPosition="0">
        <references count="5">
          <reference field="0" count="2">
            <x v="4"/>
            <x v="86"/>
          </reference>
          <reference field="2" count="1" selected="0">
            <x v="7"/>
          </reference>
          <reference field="3" count="1" selected="0">
            <x v="57"/>
          </reference>
          <reference field="6" count="1" selected="0">
            <x v="1"/>
          </reference>
          <reference field="10" count="1" selected="0">
            <x v="12"/>
          </reference>
        </references>
      </pivotArea>
    </format>
    <format dxfId="1292">
      <pivotArea dataOnly="0" labelOnly="1" outline="0" fieldPosition="0">
        <references count="5">
          <reference field="0" count="2">
            <x v="25"/>
            <x v="164"/>
          </reference>
          <reference field="2" count="1" selected="0">
            <x v="7"/>
          </reference>
          <reference field="3" count="1" selected="0">
            <x v="42"/>
          </reference>
          <reference field="6" count="1" selected="0">
            <x v="1"/>
          </reference>
          <reference field="10" count="1" selected="0">
            <x v="14"/>
          </reference>
        </references>
      </pivotArea>
    </format>
    <format dxfId="1291">
      <pivotArea dataOnly="0" labelOnly="1" outline="0" fieldPosition="0">
        <references count="5">
          <reference field="0" count="2">
            <x v="25"/>
            <x v="166"/>
          </reference>
          <reference field="2" count="1" selected="0">
            <x v="7"/>
          </reference>
          <reference field="3" count="1" selected="0">
            <x v="52"/>
          </reference>
          <reference field="6" count="1" selected="0">
            <x v="1"/>
          </reference>
          <reference field="10" count="1" selected="0">
            <x v="14"/>
          </reference>
        </references>
      </pivotArea>
    </format>
    <format dxfId="1290">
      <pivotArea dataOnly="0" labelOnly="1" outline="0" fieldPosition="0">
        <references count="5">
          <reference field="0" count="2">
            <x v="25"/>
            <x v="166"/>
          </reference>
          <reference field="2" count="1" selected="0">
            <x v="7"/>
          </reference>
          <reference field="3" count="1" selected="0">
            <x v="56"/>
          </reference>
          <reference field="6" count="1" selected="0">
            <x v="1"/>
          </reference>
          <reference field="10" count="1" selected="0">
            <x v="14"/>
          </reference>
        </references>
      </pivotArea>
    </format>
    <format dxfId="1289">
      <pivotArea dataOnly="0" labelOnly="1" outline="0" fieldPosition="0">
        <references count="5">
          <reference field="0" count="1">
            <x v="211"/>
          </reference>
          <reference field="2" count="1" selected="0">
            <x v="7"/>
          </reference>
          <reference field="3" count="1" selected="0">
            <x v="42"/>
          </reference>
          <reference field="6" count="1" selected="0">
            <x v="1"/>
          </reference>
          <reference field="10" count="1" selected="0">
            <x v="16"/>
          </reference>
        </references>
      </pivotArea>
    </format>
    <format dxfId="1288">
      <pivotArea dataOnly="0" labelOnly="1" outline="0" fieldPosition="0">
        <references count="5">
          <reference field="0" count="1">
            <x v="211"/>
          </reference>
          <reference field="2" count="1" selected="0">
            <x v="7"/>
          </reference>
          <reference field="3" count="1" selected="0">
            <x v="52"/>
          </reference>
          <reference field="6" count="1" selected="0">
            <x v="1"/>
          </reference>
          <reference field="10" count="1" selected="0">
            <x v="16"/>
          </reference>
        </references>
      </pivotArea>
    </format>
    <format dxfId="1287">
      <pivotArea dataOnly="0" labelOnly="1" outline="0" fieldPosition="0">
        <references count="5">
          <reference field="0" count="1">
            <x v="211"/>
          </reference>
          <reference field="2" count="1" selected="0">
            <x v="7"/>
          </reference>
          <reference field="3" count="1" selected="0">
            <x v="56"/>
          </reference>
          <reference field="6" count="1" selected="0">
            <x v="1"/>
          </reference>
          <reference field="10" count="1" selected="0">
            <x v="16"/>
          </reference>
        </references>
      </pivotArea>
    </format>
    <format dxfId="1286">
      <pivotArea dataOnly="0" labelOnly="1" outline="0" fieldPosition="0">
        <references count="5">
          <reference field="0" count="1">
            <x v="210"/>
          </reference>
          <reference field="2" count="1" selected="0">
            <x v="7"/>
          </reference>
          <reference field="3" count="1" selected="0">
            <x v="42"/>
          </reference>
          <reference field="6" count="1" selected="0">
            <x v="1"/>
          </reference>
          <reference field="10" count="1" selected="0">
            <x v="17"/>
          </reference>
        </references>
      </pivotArea>
    </format>
    <format dxfId="1285">
      <pivotArea dataOnly="0" labelOnly="1" outline="0" fieldPosition="0">
        <references count="5">
          <reference field="0" count="1">
            <x v="119"/>
          </reference>
          <reference field="2" count="1" selected="0">
            <x v="7"/>
          </reference>
          <reference field="3" count="1" selected="0">
            <x v="45"/>
          </reference>
          <reference field="6" count="1" selected="0">
            <x v="1"/>
          </reference>
          <reference field="10" count="1" selected="0">
            <x v="17"/>
          </reference>
        </references>
      </pivotArea>
    </format>
    <format dxfId="1284">
      <pivotArea dataOnly="0" labelOnly="1" outline="0" fieldPosition="0">
        <references count="5">
          <reference field="0" count="2">
            <x v="11"/>
            <x v="187"/>
          </reference>
          <reference field="2" count="1" selected="0">
            <x v="7"/>
          </reference>
          <reference field="3" count="1" selected="0">
            <x v="42"/>
          </reference>
          <reference field="6" count="1" selected="0">
            <x v="1"/>
          </reference>
          <reference field="10" count="1" selected="0">
            <x v="18"/>
          </reference>
        </references>
      </pivotArea>
    </format>
    <format dxfId="1283">
      <pivotArea dataOnly="0" labelOnly="1" outline="0" fieldPosition="0">
        <references count="5">
          <reference field="0" count="1">
            <x v="11"/>
          </reference>
          <reference field="2" count="1" selected="0">
            <x v="7"/>
          </reference>
          <reference field="3" count="1" selected="0">
            <x v="43"/>
          </reference>
          <reference field="6" count="1" selected="0">
            <x v="1"/>
          </reference>
          <reference field="10" count="1" selected="0">
            <x v="18"/>
          </reference>
        </references>
      </pivotArea>
    </format>
    <format dxfId="1282">
      <pivotArea dataOnly="0" labelOnly="1" outline="0" fieldPosition="0">
        <references count="5">
          <reference field="0" count="2">
            <x v="11"/>
            <x v="188"/>
          </reference>
          <reference field="2" count="1" selected="0">
            <x v="7"/>
          </reference>
          <reference field="3" count="1" selected="0">
            <x v="52"/>
          </reference>
          <reference field="6" count="1" selected="0">
            <x v="1"/>
          </reference>
          <reference field="10" count="1" selected="0">
            <x v="18"/>
          </reference>
        </references>
      </pivotArea>
    </format>
    <format dxfId="1281">
      <pivotArea dataOnly="0" labelOnly="1" outline="0" fieldPosition="0">
        <references count="5">
          <reference field="0" count="1">
            <x v="11"/>
          </reference>
          <reference field="2" count="1" selected="0">
            <x v="7"/>
          </reference>
          <reference field="3" count="1" selected="0">
            <x v="53"/>
          </reference>
          <reference field="6" count="1" selected="0">
            <x v="1"/>
          </reference>
          <reference field="10" count="1" selected="0">
            <x v="18"/>
          </reference>
        </references>
      </pivotArea>
    </format>
    <format dxfId="1280">
      <pivotArea dataOnly="0" labelOnly="1" outline="0" fieldPosition="0">
        <references count="5">
          <reference field="0" count="2">
            <x v="11"/>
            <x v="188"/>
          </reference>
          <reference field="2" count="1" selected="0">
            <x v="7"/>
          </reference>
          <reference field="3" count="1" selected="0">
            <x v="56"/>
          </reference>
          <reference field="6" count="1" selected="0">
            <x v="1"/>
          </reference>
          <reference field="10" count="1" selected="0">
            <x v="18"/>
          </reference>
        </references>
      </pivotArea>
    </format>
    <format dxfId="1279">
      <pivotArea dataOnly="0" labelOnly="1" outline="0" fieldPosition="0">
        <references count="5">
          <reference field="0" count="1">
            <x v="11"/>
          </reference>
          <reference field="2" count="1" selected="0">
            <x v="7"/>
          </reference>
          <reference field="3" count="1" selected="0">
            <x v="57"/>
          </reference>
          <reference field="6" count="1" selected="0">
            <x v="1"/>
          </reference>
          <reference field="10" count="1" selected="0">
            <x v="18"/>
          </reference>
        </references>
      </pivotArea>
    </format>
    <format dxfId="1278">
      <pivotArea dataOnly="0" labelOnly="1" outline="0" fieldPosition="0">
        <references count="5">
          <reference field="0" count="2">
            <x v="124"/>
            <x v="139"/>
          </reference>
          <reference field="2" count="1" selected="0">
            <x v="7"/>
          </reference>
          <reference field="3" count="1" selected="0">
            <x v="43"/>
          </reference>
          <reference field="6" count="1" selected="0">
            <x v="1"/>
          </reference>
          <reference field="10" count="1" selected="0">
            <x v="21"/>
          </reference>
        </references>
      </pivotArea>
    </format>
    <format dxfId="1277">
      <pivotArea dataOnly="0" labelOnly="1" outline="0" fieldPosition="0">
        <references count="5">
          <reference field="0" count="2">
            <x v="124"/>
            <x v="139"/>
          </reference>
          <reference field="2" count="1" selected="0">
            <x v="7"/>
          </reference>
          <reference field="3" count="1" selected="0">
            <x v="53"/>
          </reference>
          <reference field="6" count="1" selected="0">
            <x v="1"/>
          </reference>
          <reference field="10" count="1" selected="0">
            <x v="21"/>
          </reference>
        </references>
      </pivotArea>
    </format>
    <format dxfId="1276">
      <pivotArea dataOnly="0" labelOnly="1" outline="0" fieldPosition="0">
        <references count="5">
          <reference field="0" count="2">
            <x v="124"/>
            <x v="139"/>
          </reference>
          <reference field="2" count="1" selected="0">
            <x v="7"/>
          </reference>
          <reference field="3" count="1" selected="0">
            <x v="57"/>
          </reference>
          <reference field="6" count="1" selected="0">
            <x v="1"/>
          </reference>
          <reference field="10" count="1" selected="0">
            <x v="21"/>
          </reference>
        </references>
      </pivotArea>
    </format>
    <format dxfId="1275">
      <pivotArea dataOnly="0" labelOnly="1" outline="0" fieldPosition="0">
        <references count="5">
          <reference field="0" count="1">
            <x v="67"/>
          </reference>
          <reference field="2" count="1" selected="0">
            <x v="7"/>
          </reference>
          <reference field="3" count="1" selected="0">
            <x v="42"/>
          </reference>
          <reference field="6" count="1" selected="0">
            <x v="1"/>
          </reference>
          <reference field="10" count="1" selected="0">
            <x v="23"/>
          </reference>
        </references>
      </pivotArea>
    </format>
    <format dxfId="1274">
      <pivotArea dataOnly="0" labelOnly="1" outline="0" fieldPosition="0">
        <references count="5">
          <reference field="0" count="1">
            <x v="67"/>
          </reference>
          <reference field="2" count="1" selected="0">
            <x v="7"/>
          </reference>
          <reference field="3" count="1" selected="0">
            <x v="52"/>
          </reference>
          <reference field="6" count="1" selected="0">
            <x v="1"/>
          </reference>
          <reference field="10" count="1" selected="0">
            <x v="23"/>
          </reference>
        </references>
      </pivotArea>
    </format>
    <format dxfId="1273">
      <pivotArea dataOnly="0" labelOnly="1" outline="0" fieldPosition="0">
        <references count="5">
          <reference field="0" count="1">
            <x v="67"/>
          </reference>
          <reference field="2" count="1" selected="0">
            <x v="7"/>
          </reference>
          <reference field="3" count="1" selected="0">
            <x v="56"/>
          </reference>
          <reference field="6" count="1" selected="0">
            <x v="1"/>
          </reference>
          <reference field="10" count="1" selected="0">
            <x v="23"/>
          </reference>
        </references>
      </pivotArea>
    </format>
    <format dxfId="1272">
      <pivotArea dataOnly="0" labelOnly="1" outline="0" fieldPosition="0">
        <references count="5">
          <reference field="0" count="2">
            <x v="25"/>
            <x v="166"/>
          </reference>
          <reference field="2" count="1" selected="0">
            <x v="7"/>
          </reference>
          <reference field="3" count="1" selected="0">
            <x v="42"/>
          </reference>
          <reference field="6" count="1" selected="0">
            <x v="1"/>
          </reference>
          <reference field="10" count="1" selected="0">
            <x v="24"/>
          </reference>
        </references>
      </pivotArea>
    </format>
    <format dxfId="1271">
      <pivotArea dataOnly="0" labelOnly="1" outline="0" fieldPosition="0">
        <references count="5">
          <reference field="0" count="1">
            <x v="177"/>
          </reference>
          <reference field="2" count="1" selected="0">
            <x v="7"/>
          </reference>
          <reference field="3" count="1" selected="0">
            <x v="43"/>
          </reference>
          <reference field="6" count="1" selected="0">
            <x v="1"/>
          </reference>
          <reference field="10" count="1" selected="0">
            <x v="24"/>
          </reference>
        </references>
      </pivotArea>
    </format>
    <format dxfId="1270">
      <pivotArea dataOnly="0" labelOnly="1" outline="0" fieldPosition="0">
        <references count="5">
          <reference field="0" count="2">
            <x v="25"/>
            <x v="166"/>
          </reference>
          <reference field="2" count="1" selected="0">
            <x v="7"/>
          </reference>
          <reference field="3" count="1" selected="0">
            <x v="52"/>
          </reference>
          <reference field="6" count="1" selected="0">
            <x v="1"/>
          </reference>
          <reference field="10" count="1" selected="0">
            <x v="24"/>
          </reference>
        </references>
      </pivotArea>
    </format>
    <format dxfId="1269">
      <pivotArea dataOnly="0" labelOnly="1" outline="0" fieldPosition="0">
        <references count="5">
          <reference field="0" count="1">
            <x v="177"/>
          </reference>
          <reference field="2" count="1" selected="0">
            <x v="7"/>
          </reference>
          <reference field="3" count="1" selected="0">
            <x v="53"/>
          </reference>
          <reference field="6" count="1" selected="0">
            <x v="1"/>
          </reference>
          <reference field="10" count="1" selected="0">
            <x v="24"/>
          </reference>
        </references>
      </pivotArea>
    </format>
    <format dxfId="1268">
      <pivotArea dataOnly="0" labelOnly="1" outline="0" fieldPosition="0">
        <references count="5">
          <reference field="0" count="2">
            <x v="25"/>
            <x v="166"/>
          </reference>
          <reference field="2" count="1" selected="0">
            <x v="7"/>
          </reference>
          <reference field="3" count="1" selected="0">
            <x v="56"/>
          </reference>
          <reference field="6" count="1" selected="0">
            <x v="1"/>
          </reference>
          <reference field="10" count="1" selected="0">
            <x v="24"/>
          </reference>
        </references>
      </pivotArea>
    </format>
    <format dxfId="1267">
      <pivotArea dataOnly="0" labelOnly="1" outline="0" fieldPosition="0">
        <references count="5">
          <reference field="0" count="1">
            <x v="177"/>
          </reference>
          <reference field="2" count="1" selected="0">
            <x v="7"/>
          </reference>
          <reference field="3" count="1" selected="0">
            <x v="57"/>
          </reference>
          <reference field="6" count="1" selected="0">
            <x v="1"/>
          </reference>
          <reference field="10" count="1" selected="0">
            <x v="24"/>
          </reference>
        </references>
      </pivotArea>
    </format>
    <format dxfId="1266">
      <pivotArea dataOnly="0" labelOnly="1" outline="0" fieldPosition="0">
        <references count="5">
          <reference field="0" count="2">
            <x v="105"/>
            <x v="144"/>
          </reference>
          <reference field="2" count="1" selected="0">
            <x v="7"/>
          </reference>
          <reference field="3" count="1" selected="0">
            <x v="43"/>
          </reference>
          <reference field="6" count="1" selected="0">
            <x v="1"/>
          </reference>
          <reference field="10" count="1" selected="0">
            <x v="25"/>
          </reference>
        </references>
      </pivotArea>
    </format>
    <format dxfId="1265">
      <pivotArea dataOnly="0" labelOnly="1" outline="0" fieldPosition="0">
        <references count="5">
          <reference field="0" count="1">
            <x v="182"/>
          </reference>
          <reference field="2" count="1" selected="0">
            <x v="7"/>
          </reference>
          <reference field="3" count="1" selected="0">
            <x v="46"/>
          </reference>
          <reference field="6" count="1" selected="0">
            <x v="1"/>
          </reference>
          <reference field="10" count="1" selected="0">
            <x v="25"/>
          </reference>
        </references>
      </pivotArea>
    </format>
    <format dxfId="1264">
      <pivotArea dataOnly="0" labelOnly="1" outline="0" fieldPosition="0">
        <references count="5">
          <reference field="0" count="2">
            <x v="105"/>
            <x v="144"/>
          </reference>
          <reference field="2" count="1" selected="0">
            <x v="7"/>
          </reference>
          <reference field="3" count="1" selected="0">
            <x v="53"/>
          </reference>
          <reference field="6" count="1" selected="0">
            <x v="1"/>
          </reference>
          <reference field="10" count="1" selected="0">
            <x v="25"/>
          </reference>
        </references>
      </pivotArea>
    </format>
    <format dxfId="1263">
      <pivotArea dataOnly="0" labelOnly="1" outline="0" fieldPosition="0">
        <references count="5">
          <reference field="0" count="1">
            <x v="182"/>
          </reference>
          <reference field="2" count="1" selected="0">
            <x v="7"/>
          </reference>
          <reference field="3" count="1" selected="0">
            <x v="54"/>
          </reference>
          <reference field="6" count="1" selected="0">
            <x v="1"/>
          </reference>
          <reference field="10" count="1" selected="0">
            <x v="25"/>
          </reference>
        </references>
      </pivotArea>
    </format>
    <format dxfId="1262">
      <pivotArea dataOnly="0" labelOnly="1" outline="0" fieldPosition="0">
        <references count="5">
          <reference field="0" count="2">
            <x v="105"/>
            <x v="144"/>
          </reference>
          <reference field="2" count="1" selected="0">
            <x v="7"/>
          </reference>
          <reference field="3" count="1" selected="0">
            <x v="57"/>
          </reference>
          <reference field="6" count="1" selected="0">
            <x v="1"/>
          </reference>
          <reference field="10" count="1" selected="0">
            <x v="25"/>
          </reference>
        </references>
      </pivotArea>
    </format>
    <format dxfId="1261">
      <pivotArea dataOnly="0" labelOnly="1" outline="0" fieldPosition="0">
        <references count="5">
          <reference field="0" count="1">
            <x v="182"/>
          </reference>
          <reference field="2" count="1" selected="0">
            <x v="7"/>
          </reference>
          <reference field="3" count="1" selected="0">
            <x v="58"/>
          </reference>
          <reference field="6" count="1" selected="0">
            <x v="1"/>
          </reference>
          <reference field="10" count="1" selected="0">
            <x v="25"/>
          </reference>
        </references>
      </pivotArea>
    </format>
    <format dxfId="1260">
      <pivotArea dataOnly="0" labelOnly="1" outline="0" fieldPosition="0">
        <references count="5">
          <reference field="0" count="6">
            <x v="16"/>
            <x v="17"/>
            <x v="18"/>
            <x v="89"/>
            <x v="90"/>
            <x v="106"/>
          </reference>
          <reference field="2" count="1" selected="0">
            <x v="8"/>
          </reference>
          <reference field="3" count="1" selected="0">
            <x v="73"/>
          </reference>
          <reference field="6" count="1" selected="0">
            <x v="1"/>
          </reference>
          <reference field="10" count="1" selected="0">
            <x v="0"/>
          </reference>
        </references>
      </pivotArea>
    </format>
    <format dxfId="1259">
      <pivotArea dataOnly="0" labelOnly="1" outline="0" fieldPosition="0">
        <references count="5">
          <reference field="0" count="1">
            <x v="147"/>
          </reference>
          <reference field="2" count="1" selected="0">
            <x v="8"/>
          </reference>
          <reference field="3" count="1" selected="0">
            <x v="74"/>
          </reference>
          <reference field="6" count="1" selected="0">
            <x v="1"/>
          </reference>
          <reference field="10" count="1" selected="0">
            <x v="0"/>
          </reference>
        </references>
      </pivotArea>
    </format>
    <format dxfId="1258">
      <pivotArea dataOnly="0" labelOnly="1" outline="0" fieldPosition="0">
        <references count="5">
          <reference field="0" count="1">
            <x v="155"/>
          </reference>
          <reference field="2" count="1" selected="0">
            <x v="8"/>
          </reference>
          <reference field="3" count="1" selected="0">
            <x v="76"/>
          </reference>
          <reference field="6" count="1" selected="0">
            <x v="1"/>
          </reference>
          <reference field="10" count="1" selected="0">
            <x v="0"/>
          </reference>
        </references>
      </pivotArea>
    </format>
    <format dxfId="1257">
      <pivotArea dataOnly="0" labelOnly="1" outline="0" fieldPosition="0">
        <references count="5">
          <reference field="0" count="1">
            <x v="129"/>
          </reference>
          <reference field="2" count="1" selected="0">
            <x v="8"/>
          </reference>
          <reference field="3" count="1" selected="0">
            <x v="79"/>
          </reference>
          <reference field="6" count="1" selected="0">
            <x v="1"/>
          </reference>
          <reference field="10" count="1" selected="0">
            <x v="0"/>
          </reference>
        </references>
      </pivotArea>
    </format>
    <format dxfId="1256">
      <pivotArea dataOnly="0" labelOnly="1" outline="0" fieldPosition="0">
        <references count="5">
          <reference field="0" count="2">
            <x v="79"/>
            <x v="98"/>
          </reference>
          <reference field="2" count="1" selected="0">
            <x v="8"/>
          </reference>
          <reference field="3" count="1" selected="0">
            <x v="63"/>
          </reference>
          <reference field="6" count="1" selected="0">
            <x v="1"/>
          </reference>
          <reference field="10" count="1" selected="0">
            <x v="1"/>
          </reference>
        </references>
      </pivotArea>
    </format>
    <format dxfId="1255">
      <pivotArea dataOnly="0" labelOnly="1" outline="0" fieldPosition="0">
        <references count="5">
          <reference field="0" count="1">
            <x v="79"/>
          </reference>
          <reference field="2" count="1" selected="0">
            <x v="8"/>
          </reference>
          <reference field="3" count="1" selected="0">
            <x v="64"/>
          </reference>
          <reference field="6" count="1" selected="0">
            <x v="1"/>
          </reference>
          <reference field="10" count="1" selected="0">
            <x v="1"/>
          </reference>
        </references>
      </pivotArea>
    </format>
    <format dxfId="1254">
      <pivotArea dataOnly="0" labelOnly="1" outline="0" fieldPosition="0">
        <references count="5">
          <reference field="0" count="1">
            <x v="54"/>
          </reference>
          <reference field="2" count="1" selected="0">
            <x v="8"/>
          </reference>
          <reference field="3" count="1" selected="0">
            <x v="65"/>
          </reference>
          <reference field="6" count="1" selected="0">
            <x v="1"/>
          </reference>
          <reference field="10" count="1" selected="0">
            <x v="1"/>
          </reference>
        </references>
      </pivotArea>
    </format>
    <format dxfId="1253">
      <pivotArea dataOnly="0" labelOnly="1" outline="0" fieldPosition="0">
        <references count="5">
          <reference field="0" count="1">
            <x v="131"/>
          </reference>
          <reference field="2" count="1" selected="0">
            <x v="8"/>
          </reference>
          <reference field="3" count="1" selected="0">
            <x v="81"/>
          </reference>
          <reference field="6" count="1" selected="0">
            <x v="1"/>
          </reference>
          <reference field="10" count="1" selected="0">
            <x v="1"/>
          </reference>
        </references>
      </pivotArea>
    </format>
    <format dxfId="1252">
      <pivotArea dataOnly="0" labelOnly="1" outline="0" fieldPosition="0">
        <references count="5">
          <reference field="0" count="7">
            <x v="94"/>
            <x v="96"/>
            <x v="198"/>
            <x v="201"/>
            <x v="202"/>
            <x v="203"/>
            <x v="204"/>
          </reference>
          <reference field="2" count="1" selected="0">
            <x v="8"/>
          </reference>
          <reference field="3" count="1" selected="0">
            <x v="90"/>
          </reference>
          <reference field="6" count="1" selected="0">
            <x v="1"/>
          </reference>
          <reference field="10" count="1" selected="0">
            <x v="1"/>
          </reference>
        </references>
      </pivotArea>
    </format>
    <format dxfId="1251">
      <pivotArea dataOnly="0" labelOnly="1" outline="0" fieldPosition="0">
        <references count="5">
          <reference field="0" count="18">
            <x v="6"/>
            <x v="7"/>
            <x v="8"/>
            <x v="9"/>
            <x v="51"/>
            <x v="56"/>
            <x v="73"/>
            <x v="77"/>
            <x v="168"/>
            <x v="171"/>
            <x v="172"/>
            <x v="173"/>
            <x v="174"/>
            <x v="175"/>
            <x v="176"/>
            <x v="180"/>
            <x v="181"/>
            <x v="209"/>
          </reference>
          <reference field="2" count="1" selected="0">
            <x v="8"/>
          </reference>
          <reference field="3" count="1" selected="0">
            <x v="92"/>
          </reference>
          <reference field="6" count="1" selected="0">
            <x v="1"/>
          </reference>
          <reference field="10" count="1" selected="0">
            <x v="1"/>
          </reference>
        </references>
      </pivotArea>
    </format>
    <format dxfId="1250">
      <pivotArea dataOnly="0" labelOnly="1" outline="0" fieldPosition="0">
        <references count="5">
          <reference field="0" count="3">
            <x v="33"/>
            <x v="34"/>
            <x v="132"/>
          </reference>
          <reference field="2" count="1" selected="0">
            <x v="8"/>
          </reference>
          <reference field="3" count="1" selected="0">
            <x v="93"/>
          </reference>
          <reference field="6" count="1" selected="0">
            <x v="1"/>
          </reference>
          <reference field="10" count="1" selected="0">
            <x v="1"/>
          </reference>
        </references>
      </pivotArea>
    </format>
    <format dxfId="1249">
      <pivotArea dataOnly="0" labelOnly="1" outline="0" fieldPosition="0">
        <references count="5">
          <reference field="0" count="1">
            <x v="95"/>
          </reference>
          <reference field="2" count="1" selected="0">
            <x v="8"/>
          </reference>
          <reference field="3" count="1" selected="0">
            <x v="94"/>
          </reference>
          <reference field="6" count="1" selected="0">
            <x v="1"/>
          </reference>
          <reference field="10" count="1" selected="0">
            <x v="1"/>
          </reference>
        </references>
      </pivotArea>
    </format>
    <format dxfId="1248">
      <pivotArea dataOnly="0" labelOnly="1" outline="0" fieldPosition="0">
        <references count="5">
          <reference field="0" count="3">
            <x v="130"/>
            <x v="133"/>
            <x v="134"/>
          </reference>
          <reference field="2" count="1" selected="0">
            <x v="8"/>
          </reference>
          <reference field="3" count="1" selected="0">
            <x v="95"/>
          </reference>
          <reference field="6" count="1" selected="0">
            <x v="1"/>
          </reference>
          <reference field="10" count="1" selected="0">
            <x v="1"/>
          </reference>
        </references>
      </pivotArea>
    </format>
    <format dxfId="1247">
      <pivotArea dataOnly="0" labelOnly="1" outline="0" fieldPosition="0">
        <references count="5">
          <reference field="0" count="1">
            <x v="149"/>
          </reference>
          <reference field="2" count="1" selected="0">
            <x v="8"/>
          </reference>
          <reference field="3" count="1" selected="0">
            <x v="97"/>
          </reference>
          <reference field="6" count="1" selected="0">
            <x v="1"/>
          </reference>
          <reference field="10" count="1" selected="0">
            <x v="1"/>
          </reference>
        </references>
      </pivotArea>
    </format>
    <format dxfId="1246">
      <pivotArea dataOnly="0" labelOnly="1" outline="0" fieldPosition="0">
        <references count="5">
          <reference field="0" count="2">
            <x v="196"/>
            <x v="197"/>
          </reference>
          <reference field="2" count="1" selected="0">
            <x v="8"/>
          </reference>
          <reference field="3" count="1" selected="0">
            <x v="60"/>
          </reference>
          <reference field="6" count="1" selected="0">
            <x v="1"/>
          </reference>
          <reference field="10" count="1" selected="0">
            <x v="3"/>
          </reference>
        </references>
      </pivotArea>
    </format>
    <format dxfId="1245">
      <pivotArea dataOnly="0" labelOnly="1" outline="0" fieldPosition="0">
        <references count="5">
          <reference field="0" count="1">
            <x v="197"/>
          </reference>
          <reference field="2" count="1" selected="0">
            <x v="8"/>
          </reference>
          <reference field="3" count="1" selected="0">
            <x v="63"/>
          </reference>
          <reference field="6" count="1" selected="0">
            <x v="1"/>
          </reference>
          <reference field="10" count="1" selected="0">
            <x v="3"/>
          </reference>
        </references>
      </pivotArea>
    </format>
    <format dxfId="1244">
      <pivotArea dataOnly="0" labelOnly="1" outline="0" fieldPosition="0">
        <references count="5">
          <reference field="0" count="1">
            <x v="196"/>
          </reference>
          <reference field="2" count="1" selected="0">
            <x v="8"/>
          </reference>
          <reference field="3" count="1" selected="0">
            <x v="71"/>
          </reference>
          <reference field="6" count="1" selected="0">
            <x v="1"/>
          </reference>
          <reference field="10" count="1" selected="0">
            <x v="3"/>
          </reference>
        </references>
      </pivotArea>
    </format>
    <format dxfId="1243">
      <pivotArea dataOnly="0" labelOnly="1" outline="0" fieldPosition="0">
        <references count="5">
          <reference field="0" count="1">
            <x v="76"/>
          </reference>
          <reference field="2" count="1" selected="0">
            <x v="8"/>
          </reference>
          <reference field="3" count="1" selected="0">
            <x v="73"/>
          </reference>
          <reference field="6" count="1" selected="0">
            <x v="1"/>
          </reference>
          <reference field="10" count="1" selected="0">
            <x v="4"/>
          </reference>
        </references>
      </pivotArea>
    </format>
    <format dxfId="1242">
      <pivotArea dataOnly="0" labelOnly="1" outline="0" fieldPosition="0">
        <references count="5">
          <reference field="0" count="1">
            <x v="31"/>
          </reference>
          <reference field="2" count="1" selected="0">
            <x v="8"/>
          </reference>
          <reference field="3" count="1" selected="0">
            <x v="63"/>
          </reference>
          <reference field="6" count="1" selected="0">
            <x v="1"/>
          </reference>
          <reference field="10" count="1" selected="0">
            <x v="5"/>
          </reference>
        </references>
      </pivotArea>
    </format>
    <format dxfId="1241">
      <pivotArea dataOnly="0" labelOnly="1" outline="0" fieldPosition="0">
        <references count="5">
          <reference field="0" count="1">
            <x v="42"/>
          </reference>
          <reference field="2" count="1" selected="0">
            <x v="8"/>
          </reference>
          <reference field="3" count="1" selected="0">
            <x v="79"/>
          </reference>
          <reference field="6" count="1" selected="0">
            <x v="1"/>
          </reference>
          <reference field="10" count="1" selected="0">
            <x v="5"/>
          </reference>
        </references>
      </pivotArea>
    </format>
    <format dxfId="1240">
      <pivotArea dataOnly="0" labelOnly="1" outline="0" fieldPosition="0">
        <references count="5">
          <reference field="0" count="1">
            <x v="28"/>
          </reference>
          <reference field="2" count="1" selected="0">
            <x v="8"/>
          </reference>
          <reference field="3" count="1" selected="0">
            <x v="66"/>
          </reference>
          <reference field="6" count="1" selected="0">
            <x v="1"/>
          </reference>
          <reference field="10" count="1" selected="0">
            <x v="6"/>
          </reference>
        </references>
      </pivotArea>
    </format>
    <format dxfId="1239">
      <pivotArea dataOnly="0" labelOnly="1" outline="0" fieldPosition="0">
        <references count="5">
          <reference field="0" count="1">
            <x v="62"/>
          </reference>
          <reference field="2" count="1" selected="0">
            <x v="8"/>
          </reference>
          <reference field="3" count="1" selected="0">
            <x v="96"/>
          </reference>
          <reference field="6" count="1" selected="0">
            <x v="1"/>
          </reference>
          <reference field="10" count="1" selected="0">
            <x v="6"/>
          </reference>
        </references>
      </pivotArea>
    </format>
    <format dxfId="1238">
      <pivotArea dataOnly="0" labelOnly="1" outline="0" fieldPosition="0">
        <references count="5">
          <reference field="0" count="1">
            <x v="61"/>
          </reference>
          <reference field="2" count="1" selected="0">
            <x v="8"/>
          </reference>
          <reference field="3" count="1" selected="0">
            <x v="96"/>
          </reference>
          <reference field="6" count="1" selected="0">
            <x v="1"/>
          </reference>
          <reference field="10" count="1" selected="0">
            <x v="7"/>
          </reference>
        </references>
      </pivotArea>
    </format>
    <format dxfId="1237">
      <pivotArea dataOnly="0" labelOnly="1" outline="0" fieldPosition="0">
        <references count="5">
          <reference field="0" count="1">
            <x v="2"/>
          </reference>
          <reference field="2" count="1" selected="0">
            <x v="8"/>
          </reference>
          <reference field="3" count="1" selected="0">
            <x v="69"/>
          </reference>
          <reference field="6" count="1" selected="0">
            <x v="1"/>
          </reference>
          <reference field="10" count="1" selected="0">
            <x v="8"/>
          </reference>
        </references>
      </pivotArea>
    </format>
    <format dxfId="1236">
      <pivotArea dataOnly="0" labelOnly="1" outline="0" fieldPosition="0">
        <references count="5">
          <reference field="0" count="1">
            <x v="109"/>
          </reference>
          <reference field="2" count="1" selected="0">
            <x v="8"/>
          </reference>
          <reference field="3" count="1" selected="0">
            <x v="59"/>
          </reference>
          <reference field="6" count="1" selected="0">
            <x v="1"/>
          </reference>
          <reference field="10" count="1" selected="0">
            <x v="9"/>
          </reference>
        </references>
      </pivotArea>
    </format>
    <format dxfId="1235">
      <pivotArea dataOnly="0" labelOnly="1" outline="0" fieldPosition="0">
        <references count="5">
          <reference field="0" count="1">
            <x v="100"/>
          </reference>
          <reference field="2" count="1" selected="0">
            <x v="8"/>
          </reference>
          <reference field="3" count="1" selected="0">
            <x v="62"/>
          </reference>
          <reference field="6" count="1" selected="0">
            <x v="1"/>
          </reference>
          <reference field="10" count="1" selected="0">
            <x v="9"/>
          </reference>
        </references>
      </pivotArea>
    </format>
    <format dxfId="1234">
      <pivotArea dataOnly="0" labelOnly="1" outline="0" fieldPosition="0">
        <references count="5">
          <reference field="0" count="1">
            <x v="27"/>
          </reference>
          <reference field="2" count="1" selected="0">
            <x v="8"/>
          </reference>
          <reference field="3" count="1" selected="0">
            <x v="77"/>
          </reference>
          <reference field="6" count="1" selected="0">
            <x v="1"/>
          </reference>
          <reference field="10" count="1" selected="0">
            <x v="9"/>
          </reference>
        </references>
      </pivotArea>
    </format>
    <format dxfId="1233">
      <pivotArea dataOnly="0" labelOnly="1" outline="0" fieldPosition="0">
        <references count="5">
          <reference field="0" count="1">
            <x v="27"/>
          </reference>
          <reference field="2" count="1" selected="0">
            <x v="8"/>
          </reference>
          <reference field="3" count="1" selected="0">
            <x v="78"/>
          </reference>
          <reference field="6" count="1" selected="0">
            <x v="1"/>
          </reference>
          <reference field="10" count="1" selected="0">
            <x v="9"/>
          </reference>
        </references>
      </pivotArea>
    </format>
    <format dxfId="1232">
      <pivotArea dataOnly="0" labelOnly="1" outline="0" fieldPosition="0">
        <references count="5">
          <reference field="0" count="2">
            <x v="110"/>
            <x v="111"/>
          </reference>
          <reference field="2" count="1" selected="0">
            <x v="8"/>
          </reference>
          <reference field="3" count="1" selected="0">
            <x v="98"/>
          </reference>
          <reference field="6" count="1" selected="0">
            <x v="1"/>
          </reference>
          <reference field="10" count="1" selected="0">
            <x v="9"/>
          </reference>
        </references>
      </pivotArea>
    </format>
    <format dxfId="1231">
      <pivotArea dataOnly="0" labelOnly="1" outline="0" fieldPosition="0">
        <references count="5">
          <reference field="0" count="1">
            <x v="47"/>
          </reference>
          <reference field="2" count="1" selected="0">
            <x v="8"/>
          </reference>
          <reference field="3" count="1" selected="0">
            <x v="99"/>
          </reference>
          <reference field="6" count="1" selected="0">
            <x v="1"/>
          </reference>
          <reference field="10" count="1" selected="0">
            <x v="9"/>
          </reference>
        </references>
      </pivotArea>
    </format>
    <format dxfId="1230">
      <pivotArea dataOnly="0" labelOnly="1" outline="0" fieldPosition="0">
        <references count="5">
          <reference field="0" count="2">
            <x v="105"/>
            <x v="152"/>
          </reference>
          <reference field="2" count="1" selected="0">
            <x v="8"/>
          </reference>
          <reference field="3" count="1" selected="0">
            <x v="100"/>
          </reference>
          <reference field="6" count="1" selected="0">
            <x v="1"/>
          </reference>
          <reference field="10" count="1" selected="0">
            <x v="9"/>
          </reference>
        </references>
      </pivotArea>
    </format>
    <format dxfId="1229">
      <pivotArea dataOnly="0" labelOnly="1" outline="0" fieldPosition="0">
        <references count="5">
          <reference field="0" count="1">
            <x v="127"/>
          </reference>
          <reference field="2" count="1" selected="0">
            <x v="8"/>
          </reference>
          <reference field="3" count="1" selected="0">
            <x v="72"/>
          </reference>
          <reference field="6" count="1" selected="0">
            <x v="1"/>
          </reference>
          <reference field="10" count="1" selected="0">
            <x v="10"/>
          </reference>
        </references>
      </pivotArea>
    </format>
    <format dxfId="1228">
      <pivotArea dataOnly="0" labelOnly="1" outline="0" fieldPosition="0">
        <references count="5">
          <reference field="0" count="1">
            <x v="22"/>
          </reference>
          <reference field="2" count="1" selected="0">
            <x v="8"/>
          </reference>
          <reference field="3" count="1" selected="0">
            <x v="82"/>
          </reference>
          <reference field="6" count="1" selected="0">
            <x v="1"/>
          </reference>
          <reference field="10" count="1" selected="0">
            <x v="10"/>
          </reference>
        </references>
      </pivotArea>
    </format>
    <format dxfId="1227">
      <pivotArea dataOnly="0" labelOnly="1" outline="0" fieldPosition="0">
        <references count="5">
          <reference field="0" count="1">
            <x v="22"/>
          </reference>
          <reference field="2" count="1" selected="0">
            <x v="8"/>
          </reference>
          <reference field="3" count="1" selected="0">
            <x v="83"/>
          </reference>
          <reference field="6" count="1" selected="0">
            <x v="1"/>
          </reference>
          <reference field="10" count="1" selected="0">
            <x v="10"/>
          </reference>
        </references>
      </pivotArea>
    </format>
    <format dxfId="1226">
      <pivotArea dataOnly="0" labelOnly="1" outline="0" fieldPosition="0">
        <references count="5">
          <reference field="0" count="1">
            <x v="128"/>
          </reference>
          <reference field="2" count="1" selected="0">
            <x v="8"/>
          </reference>
          <reference field="3" count="1" selected="0">
            <x v="84"/>
          </reference>
          <reference field="6" count="1" selected="0">
            <x v="1"/>
          </reference>
          <reference field="10" count="1" selected="0">
            <x v="10"/>
          </reference>
        </references>
      </pivotArea>
    </format>
    <format dxfId="1225">
      <pivotArea dataOnly="0" labelOnly="1" outline="0" fieldPosition="0">
        <references count="5">
          <reference field="0" count="1">
            <x v="142"/>
          </reference>
          <reference field="2" count="1" selected="0">
            <x v="8"/>
          </reference>
          <reference field="3" count="1" selected="0">
            <x v="96"/>
          </reference>
          <reference field="6" count="1" selected="0">
            <x v="1"/>
          </reference>
          <reference field="10" count="1" selected="0">
            <x v="10"/>
          </reference>
        </references>
      </pivotArea>
    </format>
    <format dxfId="1224">
      <pivotArea dataOnly="0" labelOnly="1" outline="0" fieldPosition="0">
        <references count="5">
          <reference field="0" count="1">
            <x v="64"/>
          </reference>
          <reference field="2" count="1" selected="0">
            <x v="8"/>
          </reference>
          <reference field="3" count="1" selected="0">
            <x v="96"/>
          </reference>
          <reference field="6" count="1" selected="0">
            <x v="1"/>
          </reference>
          <reference field="10" count="1" selected="0">
            <x v="11"/>
          </reference>
        </references>
      </pivotArea>
    </format>
    <format dxfId="1223">
      <pivotArea dataOnly="0" labelOnly="1" outline="0" fieldPosition="0">
        <references count="5">
          <reference field="0" count="1">
            <x v="0"/>
          </reference>
          <reference field="2" count="1" selected="0">
            <x v="8"/>
          </reference>
          <reference field="3" count="1" selected="0">
            <x v="66"/>
          </reference>
          <reference field="6" count="1" selected="0">
            <x v="1"/>
          </reference>
          <reference field="10" count="1" selected="0">
            <x v="12"/>
          </reference>
        </references>
      </pivotArea>
    </format>
    <format dxfId="1222">
      <pivotArea dataOnly="0" labelOnly="1" outline="0" fieldPosition="0">
        <references count="5">
          <reference field="0" count="1">
            <x v="91"/>
          </reference>
          <reference field="2" count="1" selected="0">
            <x v="8"/>
          </reference>
          <reference field="3" count="1" selected="0">
            <x v="67"/>
          </reference>
          <reference field="6" count="1" selected="0">
            <x v="1"/>
          </reference>
          <reference field="10" count="1" selected="0">
            <x v="12"/>
          </reference>
        </references>
      </pivotArea>
    </format>
    <format dxfId="1221">
      <pivotArea dataOnly="0" labelOnly="1" outline="0" fieldPosition="0">
        <references count="5">
          <reference field="0" count="1">
            <x v="4"/>
          </reference>
          <reference field="2" count="1" selected="0">
            <x v="8"/>
          </reference>
          <reference field="3" count="1" selected="0">
            <x v="70"/>
          </reference>
          <reference field="6" count="1" selected="0">
            <x v="1"/>
          </reference>
          <reference field="10" count="1" selected="0">
            <x v="12"/>
          </reference>
        </references>
      </pivotArea>
    </format>
    <format dxfId="1220">
      <pivotArea dataOnly="0" labelOnly="1" outline="0" fieldPosition="0">
        <references count="5">
          <reference field="0" count="1">
            <x v="4"/>
          </reference>
          <reference field="2" count="1" selected="0">
            <x v="8"/>
          </reference>
          <reference field="3" count="1" selected="0">
            <x v="80"/>
          </reference>
          <reference field="6" count="1" selected="0">
            <x v="1"/>
          </reference>
          <reference field="10" count="1" selected="0">
            <x v="12"/>
          </reference>
        </references>
      </pivotArea>
    </format>
    <format dxfId="1219">
      <pivotArea dataOnly="0" labelOnly="1" outline="0" fieldPosition="0">
        <references count="5">
          <reference field="0" count="1">
            <x v="4"/>
          </reference>
          <reference field="2" count="1" selected="0">
            <x v="8"/>
          </reference>
          <reference field="3" count="1" selected="0">
            <x v="82"/>
          </reference>
          <reference field="6" count="1" selected="0">
            <x v="1"/>
          </reference>
          <reference field="10" count="1" selected="0">
            <x v="12"/>
          </reference>
        </references>
      </pivotArea>
    </format>
    <format dxfId="1218">
      <pivotArea dataOnly="0" labelOnly="1" outline="0" fieldPosition="0">
        <references count="5">
          <reference field="0" count="1">
            <x v="184"/>
          </reference>
          <reference field="2" count="1" selected="0">
            <x v="8"/>
          </reference>
          <reference field="3" count="1" selected="0">
            <x v="85"/>
          </reference>
          <reference field="6" count="1" selected="0">
            <x v="1"/>
          </reference>
          <reference field="10" count="1" selected="0">
            <x v="12"/>
          </reference>
        </references>
      </pivotArea>
    </format>
    <format dxfId="1217">
      <pivotArea dataOnly="0" labelOnly="1" outline="0" fieldPosition="0">
        <references count="5">
          <reference field="0" count="1">
            <x v="22"/>
          </reference>
          <reference field="2" count="1" selected="0">
            <x v="8"/>
          </reference>
          <reference field="3" count="1" selected="0">
            <x v="92"/>
          </reference>
          <reference field="6" count="1" selected="0">
            <x v="1"/>
          </reference>
          <reference field="10" count="1" selected="0">
            <x v="12"/>
          </reference>
        </references>
      </pivotArea>
    </format>
    <format dxfId="1216">
      <pivotArea dataOnly="0" labelOnly="1" outline="0" fieldPosition="0">
        <references count="5">
          <reference field="0" count="3">
            <x v="22"/>
            <x v="65"/>
            <x v="70"/>
          </reference>
          <reference field="2" count="1" selected="0">
            <x v="8"/>
          </reference>
          <reference field="3" count="1" selected="0">
            <x v="96"/>
          </reference>
          <reference field="6" count="1" selected="0">
            <x v="1"/>
          </reference>
          <reference field="10" count="1" selected="0">
            <x v="12"/>
          </reference>
        </references>
      </pivotArea>
    </format>
    <format dxfId="1215">
      <pivotArea dataOnly="0" labelOnly="1" outline="0" fieldPosition="0">
        <references count="5">
          <reference field="0" count="1">
            <x v="30"/>
          </reference>
          <reference field="2" count="1" selected="0">
            <x v="8"/>
          </reference>
          <reference field="3" count="1" selected="0">
            <x v="68"/>
          </reference>
          <reference field="6" count="1" selected="0">
            <x v="1"/>
          </reference>
          <reference field="10" count="1" selected="0">
            <x v="13"/>
          </reference>
        </references>
      </pivotArea>
    </format>
    <format dxfId="1214">
      <pivotArea dataOnly="0" labelOnly="1" outline="0" fieldPosition="0">
        <references count="5">
          <reference field="0" count="1">
            <x v="123"/>
          </reference>
          <reference field="2" count="1" selected="0">
            <x v="8"/>
          </reference>
          <reference field="3" count="1" selected="0">
            <x v="80"/>
          </reference>
          <reference field="6" count="1" selected="0">
            <x v="1"/>
          </reference>
          <reference field="10" count="1" selected="0">
            <x v="13"/>
          </reference>
        </references>
      </pivotArea>
    </format>
    <format dxfId="1213">
      <pivotArea dataOnly="0" labelOnly="1" outline="0" fieldPosition="0">
        <references count="5">
          <reference field="0" count="1">
            <x v="169"/>
          </reference>
          <reference field="2" count="1" selected="0">
            <x v="8"/>
          </reference>
          <reference field="3" count="1" selected="0">
            <x v="82"/>
          </reference>
          <reference field="6" count="1" selected="0">
            <x v="1"/>
          </reference>
          <reference field="10" count="1" selected="0">
            <x v="13"/>
          </reference>
        </references>
      </pivotArea>
    </format>
    <format dxfId="1212">
      <pivotArea dataOnly="0" labelOnly="1" outline="0" fieldPosition="0">
        <references count="5">
          <reference field="0" count="1">
            <x v="202"/>
          </reference>
          <reference field="2" count="1" selected="0">
            <x v="8"/>
          </reference>
          <reference field="3" count="1" selected="0">
            <x v="91"/>
          </reference>
          <reference field="6" count="1" selected="0">
            <x v="1"/>
          </reference>
          <reference field="10" count="1" selected="0">
            <x v="13"/>
          </reference>
        </references>
      </pivotArea>
    </format>
    <format dxfId="1211">
      <pivotArea dataOnly="0" labelOnly="1" outline="0" fieldPosition="0">
        <references count="5">
          <reference field="0" count="1">
            <x v="185"/>
          </reference>
          <reference field="2" count="1" selected="0">
            <x v="8"/>
          </reference>
          <reference field="3" count="1" selected="0">
            <x v="85"/>
          </reference>
          <reference field="6" count="1" selected="0">
            <x v="1"/>
          </reference>
          <reference field="10" count="1" selected="0">
            <x v="14"/>
          </reference>
        </references>
      </pivotArea>
    </format>
    <format dxfId="1210">
      <pivotArea dataOnly="0" labelOnly="1" outline="0" fieldPosition="0">
        <references count="5">
          <reference field="0" count="1">
            <x v="125"/>
          </reference>
          <reference field="2" count="1" selected="0">
            <x v="8"/>
          </reference>
          <reference field="3" count="1" selected="0">
            <x v="91"/>
          </reference>
          <reference field="6" count="1" selected="0">
            <x v="1"/>
          </reference>
          <reference field="10" count="1" selected="0">
            <x v="14"/>
          </reference>
        </references>
      </pivotArea>
    </format>
    <format dxfId="1209">
      <pivotArea dataOnly="0" labelOnly="1" outline="0" fieldPosition="0">
        <references count="5">
          <reference field="0" count="2">
            <x v="10"/>
            <x v="183"/>
          </reference>
          <reference field="2" count="1" selected="0">
            <x v="8"/>
          </reference>
          <reference field="3" count="1" selected="0">
            <x v="96"/>
          </reference>
          <reference field="6" count="1" selected="0">
            <x v="1"/>
          </reference>
          <reference field="10" count="1" selected="0">
            <x v="14"/>
          </reference>
        </references>
      </pivotArea>
    </format>
    <format dxfId="1208">
      <pivotArea dataOnly="0" labelOnly="1" outline="0" fieldPosition="0">
        <references count="5">
          <reference field="0" count="2">
            <x v="23"/>
            <x v="167"/>
          </reference>
          <reference field="2" count="1" selected="0">
            <x v="8"/>
          </reference>
          <reference field="3" count="1" selected="0">
            <x v="91"/>
          </reference>
          <reference field="6" count="1" selected="0">
            <x v="1"/>
          </reference>
          <reference field="10" count="1" selected="0">
            <x v="15"/>
          </reference>
        </references>
      </pivotArea>
    </format>
    <format dxfId="1207">
      <pivotArea dataOnly="0" labelOnly="1" outline="0" fieldPosition="0">
        <references count="5">
          <reference field="0" count="1">
            <x v="81"/>
          </reference>
          <reference field="2" count="1" selected="0">
            <x v="8"/>
          </reference>
          <reference field="3" count="1" selected="0">
            <x v="62"/>
          </reference>
          <reference field="6" count="1" selected="0">
            <x v="1"/>
          </reference>
          <reference field="10" count="1" selected="0">
            <x v="17"/>
          </reference>
        </references>
      </pivotArea>
    </format>
    <format dxfId="1206">
      <pivotArea dataOnly="0" labelOnly="1" outline="0" fieldPosition="0">
        <references count="5">
          <reference field="0" count="3">
            <x v="80"/>
            <x v="88"/>
            <x v="170"/>
          </reference>
          <reference field="2" count="1" selected="0">
            <x v="8"/>
          </reference>
          <reference field="3" count="1" selected="0">
            <x v="68"/>
          </reference>
          <reference field="6" count="1" selected="0">
            <x v="1"/>
          </reference>
          <reference field="10" count="1" selected="0">
            <x v="17"/>
          </reference>
        </references>
      </pivotArea>
    </format>
    <format dxfId="1205">
      <pivotArea dataOnly="0" labelOnly="1" outline="0" fieldPosition="0">
        <references count="5">
          <reference field="0" count="1">
            <x v="170"/>
          </reference>
          <reference field="2" count="1" selected="0">
            <x v="8"/>
          </reference>
          <reference field="3" count="1" selected="0">
            <x v="87"/>
          </reference>
          <reference field="6" count="1" selected="0">
            <x v="1"/>
          </reference>
          <reference field="10" count="1" selected="0">
            <x v="17"/>
          </reference>
        </references>
      </pivotArea>
    </format>
    <format dxfId="1204">
      <pivotArea dataOnly="0" labelOnly="1" outline="0" fieldPosition="0">
        <references count="5">
          <reference field="0" count="3">
            <x v="25"/>
            <x v="75"/>
            <x v="141"/>
          </reference>
          <reference field="2" count="1" selected="0">
            <x v="8"/>
          </reference>
          <reference field="3" count="1" selected="0">
            <x v="91"/>
          </reference>
          <reference field="6" count="1" selected="0">
            <x v="1"/>
          </reference>
          <reference field="10" count="1" selected="0">
            <x v="17"/>
          </reference>
        </references>
      </pivotArea>
    </format>
    <format dxfId="1203">
      <pivotArea dataOnly="0" labelOnly="1" outline="0" fieldPosition="0">
        <references count="5">
          <reference field="0" count="1">
            <x v="22"/>
          </reference>
          <reference field="2" count="1" selected="0">
            <x v="8"/>
          </reference>
          <reference field="3" count="1" selected="0">
            <x v="61"/>
          </reference>
          <reference field="6" count="1" selected="0">
            <x v="1"/>
          </reference>
          <reference field="10" count="1" selected="0">
            <x v="18"/>
          </reference>
        </references>
      </pivotArea>
    </format>
    <format dxfId="1202">
      <pivotArea dataOnly="0" labelOnly="1" outline="0" fieldPosition="0">
        <references count="5">
          <reference field="0" count="1">
            <x v="11"/>
          </reference>
          <reference field="2" count="1" selected="0">
            <x v="8"/>
          </reference>
          <reference field="3" count="1" selected="0">
            <x v="83"/>
          </reference>
          <reference field="6" count="1" selected="0">
            <x v="1"/>
          </reference>
          <reference field="10" count="1" selected="0">
            <x v="18"/>
          </reference>
        </references>
      </pivotArea>
    </format>
    <format dxfId="1201">
      <pivotArea dataOnly="0" labelOnly="1" outline="0" fieldPosition="0">
        <references count="5">
          <reference field="0" count="4">
            <x v="11"/>
            <x v="23"/>
            <x v="167"/>
            <x v="188"/>
          </reference>
          <reference field="2" count="1" selected="0">
            <x v="8"/>
          </reference>
          <reference field="3" count="1" selected="0">
            <x v="91"/>
          </reference>
          <reference field="6" count="1" selected="0">
            <x v="1"/>
          </reference>
          <reference field="10" count="1" selected="0">
            <x v="18"/>
          </reference>
        </references>
      </pivotArea>
    </format>
    <format dxfId="1200">
      <pivotArea dataOnly="0" labelOnly="1" outline="0" fieldPosition="0">
        <references count="5">
          <reference field="0" count="1">
            <x v="188"/>
          </reference>
          <reference field="2" count="1" selected="0">
            <x v="8"/>
          </reference>
          <reference field="3" count="1" selected="0">
            <x v="96"/>
          </reference>
          <reference field="6" count="1" selected="0">
            <x v="1"/>
          </reference>
          <reference field="10" count="1" selected="0">
            <x v="18"/>
          </reference>
        </references>
      </pivotArea>
    </format>
    <format dxfId="1199">
      <pivotArea dataOnly="0" labelOnly="1" outline="0" fieldPosition="0">
        <references count="5">
          <reference field="0" count="1">
            <x v="22"/>
          </reference>
          <reference field="2" count="1" selected="0">
            <x v="8"/>
          </reference>
          <reference field="3" count="1" selected="0">
            <x v="101"/>
          </reference>
          <reference field="6" count="1" selected="0">
            <x v="1"/>
          </reference>
          <reference field="10" count="1" selected="0">
            <x v="18"/>
          </reference>
        </references>
      </pivotArea>
    </format>
    <format dxfId="1198">
      <pivotArea dataOnly="0" labelOnly="1" outline="0" fieldPosition="0">
        <references count="5">
          <reference field="0" count="1">
            <x v="78"/>
          </reference>
          <reference field="2" count="1" selected="0">
            <x v="8"/>
          </reference>
          <reference field="3" count="1" selected="0">
            <x v="62"/>
          </reference>
          <reference field="6" count="1" selected="0">
            <x v="1"/>
          </reference>
          <reference field="10" count="1" selected="0">
            <x v="19"/>
          </reference>
        </references>
      </pivotArea>
    </format>
    <format dxfId="1197">
      <pivotArea dataOnly="0" labelOnly="1" outline="0" fieldPosition="0">
        <references count="5">
          <reference field="0" count="1">
            <x v="21"/>
          </reference>
          <reference field="2" count="1" selected="0">
            <x v="8"/>
          </reference>
          <reference field="3" count="1" selected="0">
            <x v="63"/>
          </reference>
          <reference field="6" count="1" selected="0">
            <x v="1"/>
          </reference>
          <reference field="10" count="1" selected="0">
            <x v="19"/>
          </reference>
        </references>
      </pivotArea>
    </format>
    <format dxfId="1196">
      <pivotArea dataOnly="0" labelOnly="1" outline="0" fieldPosition="0">
        <references count="5">
          <reference field="0" count="1">
            <x v="21"/>
          </reference>
          <reference field="2" count="1" selected="0">
            <x v="8"/>
          </reference>
          <reference field="3" count="1" selected="0">
            <x v="79"/>
          </reference>
          <reference field="6" count="1" selected="0">
            <x v="1"/>
          </reference>
          <reference field="10" count="1" selected="0">
            <x v="19"/>
          </reference>
        </references>
      </pivotArea>
    </format>
    <format dxfId="1195">
      <pivotArea dataOnly="0" labelOnly="1" outline="0" fieldPosition="0">
        <references count="5">
          <reference field="0" count="1">
            <x v="19"/>
          </reference>
          <reference field="2" count="1" selected="0">
            <x v="8"/>
          </reference>
          <reference field="3" count="1" selected="0">
            <x v="82"/>
          </reference>
          <reference field="6" count="1" selected="0">
            <x v="1"/>
          </reference>
          <reference field="10" count="1" selected="0">
            <x v="19"/>
          </reference>
        </references>
      </pivotArea>
    </format>
    <format dxfId="1194">
      <pivotArea dataOnly="0" labelOnly="1" outline="0" fieldPosition="0">
        <references count="5">
          <reference field="0" count="2">
            <x v="21"/>
            <x v="92"/>
          </reference>
          <reference field="2" count="1" selected="0">
            <x v="8"/>
          </reference>
          <reference field="3" count="1" selected="0">
            <x v="84"/>
          </reference>
          <reference field="6" count="1" selected="0">
            <x v="1"/>
          </reference>
          <reference field="10" count="1" selected="0">
            <x v="19"/>
          </reference>
        </references>
      </pivotArea>
    </format>
    <format dxfId="1193">
      <pivotArea dataOnly="0" labelOnly="1" outline="0" fieldPosition="0">
        <references count="5">
          <reference field="0" count="1">
            <x v="21"/>
          </reference>
          <reference field="2" count="1" selected="0">
            <x v="8"/>
          </reference>
          <reference field="3" count="1" selected="0">
            <x v="86"/>
          </reference>
          <reference field="6" count="1" selected="0">
            <x v="1"/>
          </reference>
          <reference field="10" count="1" selected="0">
            <x v="19"/>
          </reference>
        </references>
      </pivotArea>
    </format>
    <format dxfId="1192">
      <pivotArea dataOnly="0" labelOnly="1" outline="0" fieldPosition="0">
        <references count="5">
          <reference field="0" count="1">
            <x v="20"/>
          </reference>
          <reference field="2" count="1" selected="0">
            <x v="8"/>
          </reference>
          <reference field="3" count="1" selected="0">
            <x v="88"/>
          </reference>
          <reference field="6" count="1" selected="0">
            <x v="1"/>
          </reference>
          <reference field="10" count="1" selected="0">
            <x v="19"/>
          </reference>
        </references>
      </pivotArea>
    </format>
    <format dxfId="1191">
      <pivotArea dataOnly="0" labelOnly="1" outline="0" fieldPosition="0">
        <references count="5">
          <reference field="0" count="2">
            <x v="25"/>
            <x v="167"/>
          </reference>
          <reference field="2" count="1" selected="0">
            <x v="8"/>
          </reference>
          <reference field="3" count="1" selected="0">
            <x v="91"/>
          </reference>
          <reference field="6" count="1" selected="0">
            <x v="1"/>
          </reference>
          <reference field="10" count="1" selected="0">
            <x v="19"/>
          </reference>
        </references>
      </pivotArea>
    </format>
    <format dxfId="1190">
      <pivotArea dataOnly="0" labelOnly="1" outline="0" fieldPosition="0">
        <references count="5">
          <reference field="0" count="1">
            <x v="52"/>
          </reference>
          <reference field="2" count="1" selected="0">
            <x v="8"/>
          </reference>
          <reference field="3" count="1" selected="0">
            <x v="96"/>
          </reference>
          <reference field="6" count="1" selected="0">
            <x v="1"/>
          </reference>
          <reference field="10" count="1" selected="0">
            <x v="19"/>
          </reference>
        </references>
      </pivotArea>
    </format>
    <format dxfId="1189">
      <pivotArea dataOnly="0" labelOnly="1" outline="0" fieldPosition="0">
        <references count="5">
          <reference field="0" count="2">
            <x v="74"/>
            <x v="149"/>
          </reference>
          <reference field="2" count="1" selected="0">
            <x v="8"/>
          </reference>
          <reference field="3" count="1" selected="0">
            <x v="75"/>
          </reference>
          <reference field="6" count="1" selected="0">
            <x v="1"/>
          </reference>
          <reference field="10" count="1" selected="0">
            <x v="20"/>
          </reference>
        </references>
      </pivotArea>
    </format>
    <format dxfId="1188">
      <pivotArea dataOnly="0" labelOnly="1" outline="0" fieldPosition="0">
        <references count="5">
          <reference field="0" count="1">
            <x v="102"/>
          </reference>
          <reference field="2" count="1" selected="0">
            <x v="8"/>
          </reference>
          <reference field="3" count="1" selected="0">
            <x v="84"/>
          </reference>
          <reference field="6" count="1" selected="0">
            <x v="1"/>
          </reference>
          <reference field="10" count="1" selected="0">
            <x v="20"/>
          </reference>
        </references>
      </pivotArea>
    </format>
    <format dxfId="1187">
      <pivotArea dataOnly="0" labelOnly="1" outline="0" fieldPosition="0">
        <references count="5">
          <reference field="0" count="1">
            <x v="139"/>
          </reference>
          <reference field="2" count="1" selected="0">
            <x v="8"/>
          </reference>
          <reference field="3" count="1" selected="0">
            <x v="89"/>
          </reference>
          <reference field="6" count="1" selected="0">
            <x v="1"/>
          </reference>
          <reference field="10" count="1" selected="0">
            <x v="21"/>
          </reference>
        </references>
      </pivotArea>
    </format>
    <format dxfId="1186">
      <pivotArea dataOnly="0" labelOnly="1" outline="0" fieldPosition="0">
        <references count="5">
          <reference field="0" count="3">
            <x v="63"/>
            <x v="174"/>
            <x v="208"/>
          </reference>
          <reference field="2" count="1" selected="0">
            <x v="8"/>
          </reference>
          <reference field="3" count="1" selected="0">
            <x v="96"/>
          </reference>
          <reference field="6" count="1" selected="0">
            <x v="1"/>
          </reference>
          <reference field="10" count="1" selected="0">
            <x v="21"/>
          </reference>
        </references>
      </pivotArea>
    </format>
    <format dxfId="1185">
      <pivotArea dataOnly="0" labelOnly="1" outline="0" fieldPosition="0">
        <references count="5">
          <reference field="0" count="1">
            <x v="116"/>
          </reference>
          <reference field="2" count="1" selected="0">
            <x v="8"/>
          </reference>
          <reference field="3" count="1" selected="0">
            <x v="91"/>
          </reference>
          <reference field="6" count="1" selected="0">
            <x v="1"/>
          </reference>
          <reference field="10" count="1" selected="0">
            <x v="23"/>
          </reference>
        </references>
      </pivotArea>
    </format>
    <format dxfId="1184">
      <pivotArea dataOnly="0" labelOnly="1" outline="0" fieldPosition="0">
        <references count="5">
          <reference field="0" count="1">
            <x v="71"/>
          </reference>
          <reference field="2" count="1" selected="0">
            <x v="8"/>
          </reference>
          <reference field="3" count="1" selected="0">
            <x v="96"/>
          </reference>
          <reference field="6" count="1" selected="0">
            <x v="1"/>
          </reference>
          <reference field="10" count="1" selected="0">
            <x v="23"/>
          </reference>
        </references>
      </pivotArea>
    </format>
    <format dxfId="1183">
      <pivotArea dataOnly="0" labelOnly="1" outline="0" fieldPosition="0">
        <references count="5">
          <reference field="0" count="1">
            <x v="58"/>
          </reference>
          <reference field="2" count="1" selected="0">
            <x v="8"/>
          </reference>
          <reference field="3" count="1" selected="0">
            <x v="67"/>
          </reference>
          <reference field="6" count="1" selected="0">
            <x v="1"/>
          </reference>
          <reference field="10" count="1" selected="0">
            <x v="24"/>
          </reference>
        </references>
      </pivotArea>
    </format>
    <format dxfId="1182">
      <pivotArea dataOnly="0" labelOnly="1" outline="0" fieldPosition="0">
        <references count="5">
          <reference field="0" count="1">
            <x v="186"/>
          </reference>
          <reference field="2" count="1" selected="0">
            <x v="8"/>
          </reference>
          <reference field="3" count="1" selected="0">
            <x v="85"/>
          </reference>
          <reference field="6" count="1" selected="0">
            <x v="1"/>
          </reference>
          <reference field="10" count="1" selected="0">
            <x v="24"/>
          </reference>
        </references>
      </pivotArea>
    </format>
    <format dxfId="1181">
      <pivotArea dataOnly="0" labelOnly="1" outline="0" fieldPosition="0">
        <references count="5">
          <reference field="0" count="2">
            <x v="178"/>
            <x v="179"/>
          </reference>
          <reference field="2" count="1" selected="0">
            <x v="8"/>
          </reference>
          <reference field="3" count="1" selected="0">
            <x v="96"/>
          </reference>
          <reference field="6" count="1" selected="0">
            <x v="1"/>
          </reference>
          <reference field="10" count="1" selected="0">
            <x v="24"/>
          </reference>
        </references>
      </pivotArea>
    </format>
    <format dxfId="1180">
      <pivotArea dataOnly="0" labelOnly="1" outline="0" fieldPosition="0">
        <references count="5">
          <reference field="0" count="1">
            <x v="104"/>
          </reference>
          <reference field="2" count="1" selected="0">
            <x v="8"/>
          </reference>
          <reference field="3" count="1" selected="0">
            <x v="92"/>
          </reference>
          <reference field="6" count="1" selected="0">
            <x v="1"/>
          </reference>
          <reference field="10" count="1" selected="0">
            <x v="25"/>
          </reference>
        </references>
      </pivotArea>
    </format>
    <format dxfId="1179">
      <pivotArea dataOnly="0" labelOnly="1" outline="0" fieldPosition="0">
        <references count="5">
          <reference field="0" count="2">
            <x v="72"/>
            <x v="115"/>
          </reference>
          <reference field="2" count="1" selected="0">
            <x v="8"/>
          </reference>
          <reference field="3" count="1" selected="0">
            <x v="70"/>
          </reference>
          <reference field="6" count="1" selected="0">
            <x v="1"/>
          </reference>
          <reference field="10" count="1" selected="0">
            <x v="26"/>
          </reference>
        </references>
      </pivotArea>
    </format>
    <format dxfId="1178">
      <pivotArea dataOnly="0" labelOnly="1" outline="0" fieldPosition="0">
        <references count="5">
          <reference field="0" count="1">
            <x v="59"/>
          </reference>
          <reference field="2" count="1" selected="0">
            <x v="8"/>
          </reference>
          <reference field="3" count="1" selected="0">
            <x v="96"/>
          </reference>
          <reference field="6" count="1" selected="0">
            <x v="1"/>
          </reference>
          <reference field="10" count="1" selected="0">
            <x v="26"/>
          </reference>
        </references>
      </pivotArea>
    </format>
    <format dxfId="1177">
      <pivotArea dataOnly="0" labelOnly="1" outline="0" fieldPosition="0">
        <references count="5">
          <reference field="0" count="3">
            <x v="1"/>
            <x v="3"/>
            <x v="114"/>
          </reference>
          <reference field="2" count="1" selected="0">
            <x v="9"/>
          </reference>
          <reference field="3" count="1" selected="0">
            <x v="102"/>
          </reference>
          <reference field="6" count="1" selected="0">
            <x v="1"/>
          </reference>
          <reference field="10" count="1" selected="0">
            <x v="22"/>
          </reference>
        </references>
      </pivotArea>
    </format>
    <format dxfId="1176">
      <pivotArea dataOnly="0" labelOnly="1" outline="0" fieldPosition="0">
        <references count="5">
          <reference field="0" count="2">
            <x v="193"/>
            <x v="194"/>
          </reference>
          <reference field="2" count="1" selected="0">
            <x v="3"/>
          </reference>
          <reference field="3" count="1" selected="0">
            <x v="21"/>
          </reference>
          <reference field="6" count="1" selected="0">
            <x v="2"/>
          </reference>
          <reference field="10" count="1" selected="0">
            <x v="0"/>
          </reference>
        </references>
      </pivotArea>
    </format>
    <format dxfId="1175">
      <pivotArea dataOnly="0" labelOnly="1" outline="0" fieldPosition="0">
        <references count="5">
          <reference field="0" count="1">
            <x v="191"/>
          </reference>
          <reference field="2" count="1" selected="0">
            <x v="3"/>
          </reference>
          <reference field="3" count="1" selected="0">
            <x v="21"/>
          </reference>
          <reference field="6" count="1" selected="0">
            <x v="2"/>
          </reference>
          <reference field="10" count="1" selected="0">
            <x v="2"/>
          </reference>
        </references>
      </pivotArea>
    </format>
    <format dxfId="1174">
      <pivotArea dataOnly="0" labelOnly="1" outline="0" fieldPosition="0">
        <references count="5">
          <reference field="0" count="1">
            <x v="192"/>
          </reference>
          <reference field="2" count="1" selected="0">
            <x v="3"/>
          </reference>
          <reference field="3" count="1" selected="0">
            <x v="22"/>
          </reference>
          <reference field="6" count="1" selected="0">
            <x v="2"/>
          </reference>
          <reference field="10" count="1" selected="0">
            <x v="2"/>
          </reference>
        </references>
      </pivotArea>
    </format>
    <format dxfId="1173">
      <pivotArea dataOnly="0" labelOnly="1" outline="0" fieldPosition="0">
        <references count="5">
          <reference field="0" count="1">
            <x v="192"/>
          </reference>
          <reference field="2" count="1" selected="0">
            <x v="3"/>
          </reference>
          <reference field="3" count="1" selected="0">
            <x v="23"/>
          </reference>
          <reference field="6" count="1" selected="0">
            <x v="2"/>
          </reference>
          <reference field="10" count="1" selected="0">
            <x v="2"/>
          </reference>
        </references>
      </pivotArea>
    </format>
    <format dxfId="1172">
      <pivotArea dataOnly="0" labelOnly="1" outline="0" fieldPosition="0">
        <references count="5">
          <reference field="0" count="2">
            <x v="53"/>
            <x v="117"/>
          </reference>
          <reference field="2" count="1" selected="0">
            <x v="3"/>
          </reference>
          <reference field="3" count="1" selected="0">
            <x v="21"/>
          </reference>
          <reference field="6" count="1" selected="0">
            <x v="2"/>
          </reference>
          <reference field="10" count="1" selected="0">
            <x v="11"/>
          </reference>
        </references>
      </pivotArea>
    </format>
    <format dxfId="1171">
      <pivotArea dataOnly="0" labelOnly="1" outline="0" fieldPosition="0">
        <references count="5">
          <reference field="0" count="1">
            <x v="66"/>
          </reference>
          <reference field="2" count="1" selected="0">
            <x v="3"/>
          </reference>
          <reference field="3" count="1" selected="0">
            <x v="21"/>
          </reference>
          <reference field="6" count="1" selected="0">
            <x v="2"/>
          </reference>
          <reference field="10" count="1" selected="0">
            <x v="26"/>
          </reference>
        </references>
      </pivotArea>
    </format>
    <format dxfId="1170">
      <pivotArea dataOnly="0" labelOnly="1" outline="0" fieldPosition="0">
        <references count="5">
          <reference field="0" count="1">
            <x v="157"/>
          </reference>
          <reference field="2" count="1" selected="0">
            <x v="4"/>
          </reference>
          <reference field="3" count="1" selected="0">
            <x v="26"/>
          </reference>
          <reference field="6" count="1" selected="0">
            <x v="2"/>
          </reference>
          <reference field="10" count="1" selected="0">
            <x v="0"/>
          </reference>
        </references>
      </pivotArea>
    </format>
    <format dxfId="1169">
      <pivotArea dataOnly="0" labelOnly="1" outline="0" fieldPosition="0">
        <references count="5">
          <reference field="0" count="1">
            <x v="158"/>
          </reference>
          <reference field="2" count="1" selected="0">
            <x v="4"/>
          </reference>
          <reference field="3" count="1" selected="0">
            <x v="27"/>
          </reference>
          <reference field="6" count="1" selected="0">
            <x v="2"/>
          </reference>
          <reference field="10" count="1" selected="0">
            <x v="0"/>
          </reference>
        </references>
      </pivotArea>
    </format>
    <format dxfId="1168">
      <pivotArea dataOnly="0" labelOnly="1" outline="0" fieldPosition="0">
        <references count="5">
          <reference field="0" count="1">
            <x v="118"/>
          </reference>
          <reference field="2" count="1" selected="0">
            <x v="4"/>
          </reference>
          <reference field="3" count="1" selected="0">
            <x v="28"/>
          </reference>
          <reference field="6" count="1" selected="0">
            <x v="2"/>
          </reference>
          <reference field="10" count="1" selected="0">
            <x v="20"/>
          </reference>
        </references>
      </pivotArea>
    </format>
    <format dxfId="1167">
      <pivotArea dataOnly="0" labelOnly="1" outline="0" fieldPosition="0">
        <references count="5">
          <reference field="0" count="1">
            <x v="44"/>
          </reference>
          <reference field="2" count="1" selected="0">
            <x v="10"/>
          </reference>
          <reference field="3" count="1" selected="0">
            <x v="104"/>
          </reference>
          <reference field="6" count="1" selected="0">
            <x v="2"/>
          </reference>
          <reference field="10" count="1" selected="0">
            <x v="5"/>
          </reference>
        </references>
      </pivotArea>
    </format>
    <format dxfId="1166">
      <pivotArea dataOnly="0" labelOnly="1" outline="0" fieldPosition="0">
        <references count="5">
          <reference field="0" count="1">
            <x v="207"/>
          </reference>
          <reference field="2" count="1" selected="0">
            <x v="0"/>
          </reference>
          <reference field="3" count="1" selected="0">
            <x v="0"/>
          </reference>
          <reference field="6" count="1" selected="0">
            <x v="3"/>
          </reference>
          <reference field="10" count="1" selected="0">
            <x v="0"/>
          </reference>
        </references>
      </pivotArea>
    </format>
    <format dxfId="1165">
      <pivotArea dataOnly="0" labelOnly="1" outline="0" fieldPosition="0">
        <references count="5">
          <reference field="0" count="8">
            <x v="41"/>
            <x v="45"/>
            <x v="49"/>
            <x v="112"/>
            <x v="193"/>
            <x v="205"/>
            <x v="206"/>
            <x v="207"/>
          </reference>
          <reference field="2" count="1" selected="0">
            <x v="0"/>
          </reference>
          <reference field="3" count="1" selected="0">
            <x v="1"/>
          </reference>
          <reference field="6" count="1" selected="0">
            <x v="3"/>
          </reference>
          <reference field="10" count="1" selected="0">
            <x v="0"/>
          </reference>
        </references>
      </pivotArea>
    </format>
    <format dxfId="1164">
      <pivotArea dataOnly="0" labelOnly="1" outline="0" fieldPosition="0">
        <references count="5">
          <reference field="0" count="3">
            <x v="53"/>
            <x v="117"/>
            <x v="212"/>
          </reference>
          <reference field="2" count="1" selected="0">
            <x v="0"/>
          </reference>
          <reference field="3" count="1" selected="0">
            <x v="1"/>
          </reference>
          <reference field="6" count="1" selected="0">
            <x v="3"/>
          </reference>
          <reference field="10" count="1" selected="0">
            <x v="11"/>
          </reference>
        </references>
      </pivotArea>
    </format>
    <format dxfId="1163">
      <pivotArea dataOnly="0" labelOnly="1" outline="0" fieldPosition="0">
        <references count="5">
          <reference field="0" count="2">
            <x v="199"/>
            <x v="200"/>
          </reference>
          <reference field="2" count="1" selected="0">
            <x v="0"/>
          </reference>
          <reference field="3" count="1" selected="0">
            <x v="1"/>
          </reference>
          <reference field="6" count="1" selected="0">
            <x v="3"/>
          </reference>
          <reference field="10" count="1" selected="0">
            <x v="13"/>
          </reference>
        </references>
      </pivotArea>
    </format>
    <format dxfId="1162">
      <pivotArea dataOnly="0" labelOnly="1" outline="0" fieldPosition="0">
        <references count="5">
          <reference field="0" count="2">
            <x v="101"/>
            <x v="102"/>
          </reference>
          <reference field="2" count="1" selected="0">
            <x v="0"/>
          </reference>
          <reference field="3" count="1" selected="0">
            <x v="2"/>
          </reference>
          <reference field="6" count="1" selected="0">
            <x v="3"/>
          </reference>
          <reference field="10" count="1" selected="0">
            <x v="20"/>
          </reference>
        </references>
      </pivotArea>
    </format>
    <format dxfId="1161">
      <pivotArea dataOnly="0" labelOnly="1" outline="0" fieldPosition="0">
        <references count="5">
          <reference field="0" count="1">
            <x v="66"/>
          </reference>
          <reference field="2" count="1" selected="0">
            <x v="0"/>
          </reference>
          <reference field="3" count="1" selected="0">
            <x v="1"/>
          </reference>
          <reference field="6" count="1" selected="0">
            <x v="3"/>
          </reference>
          <reference field="10" count="1" selected="0">
            <x v="26"/>
          </reference>
        </references>
      </pivotArea>
    </format>
    <format dxfId="1160">
      <pivotArea dataOnly="0" labelOnly="1" outline="0" fieldPosition="0">
        <references count="5">
          <reference field="0" count="1">
            <x v="48"/>
          </reference>
          <reference field="2" count="1" selected="0">
            <x v="6"/>
          </reference>
          <reference field="3" count="1" selected="0">
            <x v="39"/>
          </reference>
          <reference field="6" count="1" selected="0">
            <x v="3"/>
          </reference>
          <reference field="10" count="1" selected="0">
            <x v="0"/>
          </reference>
        </references>
      </pivotArea>
    </format>
    <format dxfId="1159">
      <pivotArea dataOnly="0" labelOnly="1" outline="0" fieldPosition="0">
        <references count="5">
          <reference field="0" count="1">
            <x v="43"/>
          </reference>
          <reference field="2" count="1" selected="0">
            <x v="10"/>
          </reference>
          <reference field="3" count="1" selected="0">
            <x v="103"/>
          </reference>
          <reference field="6" count="1" selected="0">
            <x v="3"/>
          </reference>
          <reference field="10" count="1" selected="0">
            <x v="5"/>
          </reference>
        </references>
      </pivotArea>
    </format>
    <format dxfId="1158">
      <pivotArea dataOnly="0" labelOnly="1" outline="0" fieldPosition="0">
        <references count="1">
          <reference field="16" count="0"/>
        </references>
      </pivotArea>
    </format>
    <format dxfId="1157">
      <pivotArea dataOnly="0" labelOnly="1" grandCol="1" outline="0" fieldPosition="0"/>
    </format>
    <format dxfId="1156">
      <pivotArea dataOnly="0" labelOnly="1" grandRow="1" outline="0" fieldPosition="0"/>
    </format>
    <format dxfId="1155">
      <pivotArea dataOnly="0" labelOnly="1" outline="0" fieldPosition="0">
        <references count="2">
          <reference field="2" count="1" defaultSubtotal="1">
            <x v="1"/>
          </reference>
          <reference field="6" count="1" selected="0">
            <x v="0"/>
          </reference>
        </references>
      </pivotArea>
    </format>
    <format dxfId="1154">
      <pivotArea dataOnly="0" labelOnly="1" outline="0" fieldPosition="0">
        <references count="2">
          <reference field="2" count="1" defaultSubtotal="1">
            <x v="2"/>
          </reference>
          <reference field="6" count="1" selected="0">
            <x v="0"/>
          </reference>
        </references>
      </pivotArea>
    </format>
    <format dxfId="1153">
      <pivotArea dataOnly="0" labelOnly="1" outline="0" fieldPosition="0">
        <references count="2">
          <reference field="2" count="1" defaultSubtotal="1">
            <x v="3"/>
          </reference>
          <reference field="6" count="1" selected="0">
            <x v="0"/>
          </reference>
        </references>
      </pivotArea>
    </format>
    <format dxfId="1152">
      <pivotArea dataOnly="0" labelOnly="1" outline="0" fieldPosition="0">
        <references count="2">
          <reference field="2" count="1" defaultSubtotal="1">
            <x v="4"/>
          </reference>
          <reference field="6" count="1" selected="0">
            <x v="0"/>
          </reference>
        </references>
      </pivotArea>
    </format>
    <format dxfId="1151">
      <pivotArea dataOnly="0" labelOnly="1" outline="0" fieldPosition="0">
        <references count="2">
          <reference field="2" count="1" defaultSubtotal="1">
            <x v="5"/>
          </reference>
          <reference field="6" count="1" selected="0">
            <x v="1"/>
          </reference>
        </references>
      </pivotArea>
    </format>
    <format dxfId="1150">
      <pivotArea dataOnly="0" labelOnly="1" outline="0" fieldPosition="0">
        <references count="2">
          <reference field="2" count="1" defaultSubtotal="1">
            <x v="6"/>
          </reference>
          <reference field="6" count="1" selected="0">
            <x v="1"/>
          </reference>
        </references>
      </pivotArea>
    </format>
    <format dxfId="1149">
      <pivotArea dataOnly="0" labelOnly="1" outline="0" fieldPosition="0">
        <references count="2">
          <reference field="2" count="1" defaultSubtotal="1">
            <x v="7"/>
          </reference>
          <reference field="6" count="1" selected="0">
            <x v="1"/>
          </reference>
        </references>
      </pivotArea>
    </format>
    <format dxfId="1148">
      <pivotArea dataOnly="0" labelOnly="1" outline="0" fieldPosition="0">
        <references count="2">
          <reference field="2" count="1" defaultSubtotal="1">
            <x v="8"/>
          </reference>
          <reference field="6" count="1" selected="0">
            <x v="1"/>
          </reference>
        </references>
      </pivotArea>
    </format>
    <format dxfId="1147">
      <pivotArea dataOnly="0" labelOnly="1" outline="0" fieldPosition="0">
        <references count="2">
          <reference field="2" count="1" defaultSubtotal="1">
            <x v="9"/>
          </reference>
          <reference field="6" count="1" selected="0">
            <x v="1"/>
          </reference>
        </references>
      </pivotArea>
    </format>
    <format dxfId="1146">
      <pivotArea dataOnly="0" labelOnly="1" outline="0" fieldPosition="0">
        <references count="2">
          <reference field="2" count="1" defaultSubtotal="1">
            <x v="3"/>
          </reference>
          <reference field="6" count="1" selected="0">
            <x v="2"/>
          </reference>
        </references>
      </pivotArea>
    </format>
    <format dxfId="1145">
      <pivotArea dataOnly="0" labelOnly="1" outline="0" fieldPosition="0">
        <references count="2">
          <reference field="2" count="1" defaultSubtotal="1">
            <x v="4"/>
          </reference>
          <reference field="6" count="1" selected="0">
            <x v="2"/>
          </reference>
        </references>
      </pivotArea>
    </format>
    <format dxfId="1144">
      <pivotArea dataOnly="0" labelOnly="1" outline="0" fieldPosition="0">
        <references count="2">
          <reference field="2" count="1" defaultSubtotal="1">
            <x v="10"/>
          </reference>
          <reference field="6" count="1" selected="0">
            <x v="2"/>
          </reference>
        </references>
      </pivotArea>
    </format>
    <format dxfId="1143">
      <pivotArea dataOnly="0" labelOnly="1" outline="0" fieldPosition="0">
        <references count="2">
          <reference field="2" count="1" defaultSubtotal="1">
            <x v="0"/>
          </reference>
          <reference field="6" count="1" selected="0">
            <x v="3"/>
          </reference>
        </references>
      </pivotArea>
    </format>
    <format dxfId="1142">
      <pivotArea dataOnly="0" labelOnly="1" outline="0" fieldPosition="0">
        <references count="2">
          <reference field="2" count="1" defaultSubtotal="1">
            <x v="6"/>
          </reference>
          <reference field="6" count="1" selected="0">
            <x v="3"/>
          </reference>
        </references>
      </pivotArea>
    </format>
    <format dxfId="1141">
      <pivotArea dataOnly="0" labelOnly="1" outline="0" fieldPosition="0">
        <references count="2">
          <reference field="2" count="1" defaultSubtotal="1">
            <x v="10"/>
          </reference>
          <reference field="6" count="1" selected="0">
            <x v="3"/>
          </reference>
        </references>
      </pivotArea>
    </format>
    <format dxfId="1140">
      <pivotArea dataOnly="0" labelOnly="1" outline="0" fieldPosition="0">
        <references count="5">
          <reference field="0" count="2">
            <x v="137"/>
            <x v="138"/>
          </reference>
          <reference field="2" count="1" selected="0">
            <x v="1"/>
          </reference>
          <reference field="3" count="1" selected="0">
            <x v="4"/>
          </reference>
          <reference field="6" count="1" selected="0">
            <x v="0"/>
          </reference>
          <reference field="10" count="1" selected="0">
            <x v="0"/>
          </reference>
        </references>
      </pivotArea>
    </format>
    <format dxfId="1139">
      <pivotArea dataOnly="0" labelOnly="1" outline="0" fieldPosition="0">
        <references count="5">
          <reference field="0" count="1">
            <x v="32"/>
          </reference>
          <reference field="2" count="1" selected="0">
            <x v="1"/>
          </reference>
          <reference field="3" count="1" selected="0">
            <x v="3"/>
          </reference>
          <reference field="6" count="1" selected="0">
            <x v="0"/>
          </reference>
          <reference field="10" count="1" selected="0">
            <x v="5"/>
          </reference>
        </references>
      </pivotArea>
    </format>
    <format dxfId="1138">
      <pivotArea dataOnly="0" labelOnly="1" outline="0" fieldPosition="0">
        <references count="5">
          <reference field="0" count="1">
            <x v="121"/>
          </reference>
          <reference field="2" count="1" selected="0">
            <x v="2"/>
          </reference>
          <reference field="3" count="1" selected="0">
            <x v="9"/>
          </reference>
          <reference field="6" count="1" selected="0">
            <x v="0"/>
          </reference>
          <reference field="10" count="1" selected="0">
            <x v="0"/>
          </reference>
        </references>
      </pivotArea>
    </format>
    <format dxfId="1137">
      <pivotArea dataOnly="0" labelOnly="1" outline="0" fieldPosition="0">
        <references count="5">
          <reference field="0" count="1">
            <x v="162"/>
          </reference>
          <reference field="2" count="1" selected="0">
            <x v="2"/>
          </reference>
          <reference field="3" count="1" selected="0">
            <x v="10"/>
          </reference>
          <reference field="6" count="1" selected="0">
            <x v="0"/>
          </reference>
          <reference field="10" count="1" selected="0">
            <x v="0"/>
          </reference>
        </references>
      </pivotArea>
    </format>
    <format dxfId="1136">
      <pivotArea dataOnly="0" labelOnly="1" outline="0" fieldPosition="0">
        <references count="5">
          <reference field="0" count="1">
            <x v="161"/>
          </reference>
          <reference field="2" count="1" selected="0">
            <x v="2"/>
          </reference>
          <reference field="3" count="1" selected="0">
            <x v="11"/>
          </reference>
          <reference field="6" count="1" selected="0">
            <x v="0"/>
          </reference>
          <reference field="10" count="1" selected="0">
            <x v="0"/>
          </reference>
        </references>
      </pivotArea>
    </format>
    <format dxfId="1135">
      <pivotArea dataOnly="0" labelOnly="1" outline="0" fieldPosition="0">
        <references count="5">
          <reference field="0" count="1">
            <x v="163"/>
          </reference>
          <reference field="2" count="1" selected="0">
            <x v="2"/>
          </reference>
          <reference field="3" count="1" selected="0">
            <x v="12"/>
          </reference>
          <reference field="6" count="1" selected="0">
            <x v="0"/>
          </reference>
          <reference field="10" count="1" selected="0">
            <x v="0"/>
          </reference>
        </references>
      </pivotArea>
    </format>
    <format dxfId="1134">
      <pivotArea dataOnly="0" labelOnly="1" outline="0" fieldPosition="0">
        <references count="5">
          <reference field="0" count="1">
            <x v="163"/>
          </reference>
          <reference field="2" count="1" selected="0">
            <x v="2"/>
          </reference>
          <reference field="3" count="1" selected="0">
            <x v="13"/>
          </reference>
          <reference field="6" count="1" selected="0">
            <x v="0"/>
          </reference>
          <reference field="10" count="1" selected="0">
            <x v="0"/>
          </reference>
        </references>
      </pivotArea>
    </format>
    <format dxfId="1133">
      <pivotArea dataOnly="0" labelOnly="1" outline="0" fieldPosition="0">
        <references count="5">
          <reference field="0" count="2">
            <x v="55"/>
            <x v="156"/>
          </reference>
          <reference field="2" count="1" selected="0">
            <x v="2"/>
          </reference>
          <reference field="3" count="1" selected="0">
            <x v="14"/>
          </reference>
          <reference field="6" count="1" selected="0">
            <x v="0"/>
          </reference>
          <reference field="10" count="1" selected="0">
            <x v="0"/>
          </reference>
        </references>
      </pivotArea>
    </format>
    <format dxfId="1132">
      <pivotArea dataOnly="0" labelOnly="1" outline="0" fieldPosition="0">
        <references count="5">
          <reference field="0" count="1">
            <x v="122"/>
          </reference>
          <reference field="2" count="1" selected="0">
            <x v="2"/>
          </reference>
          <reference field="3" count="1" selected="0">
            <x v="10"/>
          </reference>
          <reference field="6" count="1" selected="0">
            <x v="0"/>
          </reference>
          <reference field="10" count="1" selected="0">
            <x v="5"/>
          </reference>
        </references>
      </pivotArea>
    </format>
    <format dxfId="1131">
      <pivotArea dataOnly="0" labelOnly="1" outline="0" fieldPosition="0">
        <references count="5">
          <reference field="0" count="2">
            <x v="46"/>
            <x v="113"/>
          </reference>
          <reference field="2" count="1" selected="0">
            <x v="2"/>
          </reference>
          <reference field="3" count="1" selected="0">
            <x v="7"/>
          </reference>
          <reference field="6" count="1" selected="0">
            <x v="0"/>
          </reference>
          <reference field="10" count="1" selected="0">
            <x v="9"/>
          </reference>
        </references>
      </pivotArea>
    </format>
    <format dxfId="1130">
      <pivotArea dataOnly="0" labelOnly="1" outline="0" fieldPosition="0">
        <references count="5">
          <reference field="0" count="1">
            <x v="143"/>
          </reference>
          <reference field="2" count="1" selected="0">
            <x v="2"/>
          </reference>
          <reference field="3" count="1" selected="0">
            <x v="8"/>
          </reference>
          <reference field="6" count="1" selected="0">
            <x v="0"/>
          </reference>
          <reference field="10" count="1" selected="0">
            <x v="9"/>
          </reference>
        </references>
      </pivotArea>
    </format>
    <format dxfId="1129">
      <pivotArea dataOnly="0" labelOnly="1" outline="0" fieldPosition="0">
        <references count="5">
          <reference field="0" count="1">
            <x v="120"/>
          </reference>
          <reference field="2" count="1" selected="0">
            <x v="2"/>
          </reference>
          <reference field="3" count="1" selected="0">
            <x v="5"/>
          </reference>
          <reference field="6" count="1" selected="0">
            <x v="0"/>
          </reference>
          <reference field="10" count="1" selected="0">
            <x v="16"/>
          </reference>
        </references>
      </pivotArea>
    </format>
    <format dxfId="1128">
      <pivotArea dataOnly="0" labelOnly="1" outline="0" fieldPosition="0">
        <references count="5">
          <reference field="0" count="1">
            <x v="12"/>
          </reference>
          <reference field="2" count="1" selected="0">
            <x v="2"/>
          </reference>
          <reference field="3" count="1" selected="0">
            <x v="6"/>
          </reference>
          <reference field="6" count="1" selected="0">
            <x v="0"/>
          </reference>
          <reference field="10" count="1" selected="0">
            <x v="16"/>
          </reference>
        </references>
      </pivotArea>
    </format>
    <format dxfId="1127">
      <pivotArea dataOnly="0" labelOnly="1" outline="0" fieldPosition="0">
        <references count="5">
          <reference field="0" count="2">
            <x v="18"/>
            <x v="107"/>
          </reference>
          <reference field="2" count="1" selected="0">
            <x v="3"/>
          </reference>
          <reference field="3" count="1" selected="0">
            <x v="15"/>
          </reference>
          <reference field="6" count="1" selected="0">
            <x v="0"/>
          </reference>
          <reference field="10" count="1" selected="0">
            <x v="0"/>
          </reference>
        </references>
      </pivotArea>
    </format>
    <format dxfId="1126">
      <pivotArea dataOnly="0" labelOnly="1" outline="0" fieldPosition="0">
        <references count="5">
          <reference field="0" count="2">
            <x v="145"/>
            <x v="146"/>
          </reference>
          <reference field="2" count="1" selected="0">
            <x v="3"/>
          </reference>
          <reference field="3" count="1" selected="0">
            <x v="25"/>
          </reference>
          <reference field="6" count="1" selected="0">
            <x v="0"/>
          </reference>
          <reference field="10" count="1" selected="0">
            <x v="0"/>
          </reference>
        </references>
      </pivotArea>
    </format>
    <format dxfId="1125">
      <pivotArea dataOnly="0" labelOnly="1" outline="0" fieldPosition="0">
        <references count="5">
          <reference field="0" count="6">
            <x v="6"/>
            <x v="7"/>
            <x v="84"/>
            <x v="160"/>
            <x v="165"/>
            <x v="167"/>
          </reference>
          <reference field="2" count="1" selected="0">
            <x v="3"/>
          </reference>
          <reference field="3" count="1" selected="0">
            <x v="15"/>
          </reference>
          <reference field="6" count="1" selected="0">
            <x v="0"/>
          </reference>
          <reference field="10" count="1" selected="0">
            <x v="1"/>
          </reference>
        </references>
      </pivotArea>
    </format>
    <format dxfId="1124">
      <pivotArea dataOnly="0" labelOnly="1" outline="0" fieldPosition="0">
        <references count="5">
          <reference field="0" count="1">
            <x v="149"/>
          </reference>
          <reference field="2" count="1" selected="0">
            <x v="3"/>
          </reference>
          <reference field="3" count="1" selected="0">
            <x v="25"/>
          </reference>
          <reference field="6" count="1" selected="0">
            <x v="0"/>
          </reference>
          <reference field="10" count="1" selected="0">
            <x v="1"/>
          </reference>
        </references>
      </pivotArea>
    </format>
    <format dxfId="1123">
      <pivotArea dataOnly="0" labelOnly="1" outline="0" fieldPosition="0">
        <references count="5">
          <reference field="0" count="1">
            <x v="195"/>
          </reference>
          <reference field="2" count="1" selected="0">
            <x v="3"/>
          </reference>
          <reference field="3" count="1" selected="0">
            <x v="15"/>
          </reference>
          <reference field="6" count="1" selected="0">
            <x v="0"/>
          </reference>
          <reference field="10" count="1" selected="0">
            <x v="3"/>
          </reference>
        </references>
      </pivotArea>
    </format>
    <format dxfId="1122">
      <pivotArea dataOnly="0" labelOnly="1" outline="0" fieldPosition="0">
        <references count="5">
          <reference field="0" count="1">
            <x v="149"/>
          </reference>
          <reference field="2" count="1" selected="0">
            <x v="3"/>
          </reference>
          <reference field="3" count="1" selected="0">
            <x v="25"/>
          </reference>
          <reference field="6" count="1" selected="0">
            <x v="0"/>
          </reference>
          <reference field="10" count="1" selected="0">
            <x v="3"/>
          </reference>
        </references>
      </pivotArea>
    </format>
    <format dxfId="1121">
      <pivotArea dataOnly="0" labelOnly="1" outline="0" fieldPosition="0">
        <references count="5">
          <reference field="0" count="1">
            <x v="159"/>
          </reference>
          <reference field="2" count="1" selected="0">
            <x v="3"/>
          </reference>
          <reference field="3" count="1" selected="0">
            <x v="18"/>
          </reference>
          <reference field="6" count="1" selected="0">
            <x v="0"/>
          </reference>
          <reference field="10" count="1" selected="0">
            <x v="4"/>
          </reference>
        </references>
      </pivotArea>
    </format>
    <format dxfId="1120">
      <pivotArea dataOnly="0" labelOnly="1" outline="0" fieldPosition="0">
        <references count="5">
          <reference field="0" count="1">
            <x v="136"/>
          </reference>
          <reference field="2" count="1" selected="0">
            <x v="3"/>
          </reference>
          <reference field="3" count="1" selected="0">
            <x v="24"/>
          </reference>
          <reference field="6" count="1" selected="0">
            <x v="0"/>
          </reference>
          <reference field="10" count="1" selected="0">
            <x v="5"/>
          </reference>
        </references>
      </pivotArea>
    </format>
    <format dxfId="1119">
      <pivotArea dataOnly="0" labelOnly="1" outline="0" fieldPosition="0">
        <references count="5">
          <reference field="0" count="1">
            <x v="62"/>
          </reference>
          <reference field="2" count="1" selected="0">
            <x v="3"/>
          </reference>
          <reference field="3" count="1" selected="0">
            <x v="16"/>
          </reference>
          <reference field="6" count="1" selected="0">
            <x v="0"/>
          </reference>
          <reference field="10" count="1" selected="0">
            <x v="6"/>
          </reference>
        </references>
      </pivotArea>
    </format>
    <format dxfId="1118">
      <pivotArea dataOnly="0" labelOnly="1" outline="0" fieldPosition="0">
        <references count="5">
          <reference field="0" count="1">
            <x v="28"/>
          </reference>
          <reference field="2" count="1" selected="0">
            <x v="3"/>
          </reference>
          <reference field="3" count="1" selected="0">
            <x v="20"/>
          </reference>
          <reference field="6" count="1" selected="0">
            <x v="0"/>
          </reference>
          <reference field="10" count="1" selected="0">
            <x v="6"/>
          </reference>
        </references>
      </pivotArea>
    </format>
    <format dxfId="1117">
      <pivotArea dataOnly="0" labelOnly="1" outline="0" fieldPosition="0">
        <references count="5">
          <reference field="0" count="1">
            <x v="60"/>
          </reference>
          <reference field="2" count="1" selected="0">
            <x v="3"/>
          </reference>
          <reference field="3" count="1" selected="0">
            <x v="16"/>
          </reference>
          <reference field="6" count="1" selected="0">
            <x v="0"/>
          </reference>
          <reference field="10" count="1" selected="0">
            <x v="7"/>
          </reference>
        </references>
      </pivotArea>
    </format>
    <format dxfId="1116">
      <pivotArea dataOnly="0" labelOnly="1" outline="0" fieldPosition="0">
        <references count="5">
          <reference field="0" count="2">
            <x v="100"/>
            <x v="108"/>
          </reference>
          <reference field="2" count="1" selected="0">
            <x v="3"/>
          </reference>
          <reference field="3" count="1" selected="0">
            <x v="15"/>
          </reference>
          <reference field="6" count="1" selected="0">
            <x v="0"/>
          </reference>
          <reference field="10" count="1" selected="0">
            <x v="9"/>
          </reference>
        </references>
      </pivotArea>
    </format>
    <format dxfId="1115">
      <pivotArea dataOnly="0" labelOnly="1" outline="0" fieldPosition="0">
        <references count="5">
          <reference field="0" count="4">
            <x v="37"/>
            <x v="146"/>
            <x v="150"/>
            <x v="151"/>
          </reference>
          <reference field="2" count="1" selected="0">
            <x v="3"/>
          </reference>
          <reference field="3" count="1" selected="0">
            <x v="25"/>
          </reference>
          <reference field="6" count="1" selected="0">
            <x v="0"/>
          </reference>
          <reference field="10" count="1" selected="0">
            <x v="9"/>
          </reference>
        </references>
      </pivotArea>
    </format>
    <format dxfId="1114">
      <pivotArea dataOnly="0" labelOnly="1" outline="0" fieldPosition="0">
        <references count="5">
          <reference field="0" count="3">
            <x v="126"/>
            <x v="128"/>
            <x v="142"/>
          </reference>
          <reference field="2" count="1" selected="0">
            <x v="3"/>
          </reference>
          <reference field="3" count="1" selected="0">
            <x v="15"/>
          </reference>
          <reference field="6" count="1" selected="0">
            <x v="0"/>
          </reference>
          <reference field="10" count="1" selected="0">
            <x v="10"/>
          </reference>
        </references>
      </pivotArea>
    </format>
    <format dxfId="1113">
      <pivotArea dataOnly="0" labelOnly="1" outline="0" fieldPosition="0">
        <references count="5">
          <reference field="0" count="1">
            <x v="62"/>
          </reference>
          <reference field="2" count="1" selected="0">
            <x v="3"/>
          </reference>
          <reference field="3" count="1" selected="0">
            <x v="16"/>
          </reference>
          <reference field="6" count="1" selected="0">
            <x v="0"/>
          </reference>
          <reference field="10" count="1" selected="0">
            <x v="11"/>
          </reference>
        </references>
      </pivotArea>
    </format>
    <format dxfId="1112">
      <pivotArea dataOnly="0" labelOnly="1" outline="0" fieldPosition="0">
        <references count="5">
          <reference field="0" count="4">
            <x v="29"/>
            <x v="65"/>
            <x v="85"/>
            <x v="190"/>
          </reference>
          <reference field="2" count="1" selected="0">
            <x v="3"/>
          </reference>
          <reference field="3" count="1" selected="0">
            <x v="15"/>
          </reference>
          <reference field="6" count="1" selected="0">
            <x v="0"/>
          </reference>
          <reference field="10" count="1" selected="0">
            <x v="12"/>
          </reference>
        </references>
      </pivotArea>
    </format>
    <format dxfId="1111">
      <pivotArea dataOnly="0" labelOnly="1" outline="0" fieldPosition="0">
        <references count="5">
          <reference field="0" count="2">
            <x v="68"/>
            <x v="69"/>
          </reference>
          <reference field="2" count="1" selected="0">
            <x v="3"/>
          </reference>
          <reference field="3" count="1" selected="0">
            <x v="16"/>
          </reference>
          <reference field="6" count="1" selected="0">
            <x v="0"/>
          </reference>
          <reference field="10" count="1" selected="0">
            <x v="12"/>
          </reference>
        </references>
      </pivotArea>
    </format>
    <format dxfId="1110">
      <pivotArea dataOnly="0" labelOnly="1" outline="0" fieldPosition="0">
        <references count="5">
          <reference field="0" count="1">
            <x v="30"/>
          </reference>
          <reference field="2" count="1" selected="0">
            <x v="3"/>
          </reference>
          <reference field="3" count="1" selected="0">
            <x v="20"/>
          </reference>
          <reference field="6" count="1" selected="0">
            <x v="0"/>
          </reference>
          <reference field="10" count="1" selected="0">
            <x v="13"/>
          </reference>
        </references>
      </pivotArea>
    </format>
    <format dxfId="1109">
      <pivotArea dataOnly="0" labelOnly="1" outline="0" fieldPosition="0">
        <references count="5">
          <reference field="0" count="1">
            <x v="24"/>
          </reference>
          <reference field="2" count="1" selected="0">
            <x v="3"/>
          </reference>
          <reference field="3" count="1" selected="0">
            <x v="15"/>
          </reference>
          <reference field="6" count="1" selected="0">
            <x v="0"/>
          </reference>
          <reference field="10" count="1" selected="0">
            <x v="14"/>
          </reference>
        </references>
      </pivotArea>
    </format>
    <format dxfId="1108">
      <pivotArea dataOnly="0" labelOnly="1" outline="0" fieldPosition="0">
        <references count="5">
          <reference field="0" count="1">
            <x v="140"/>
          </reference>
          <reference field="2" count="1" selected="0">
            <x v="3"/>
          </reference>
          <reference field="3" count="1" selected="0">
            <x v="18"/>
          </reference>
          <reference field="6" count="1" selected="0">
            <x v="0"/>
          </reference>
          <reference field="10" count="1" selected="0">
            <x v="14"/>
          </reference>
        </references>
      </pivotArea>
    </format>
    <format dxfId="1107">
      <pivotArea dataOnly="0" labelOnly="1" outline="0" fieldPosition="0">
        <references count="5">
          <reference field="0" count="1">
            <x v="125"/>
          </reference>
          <reference field="2" count="1" selected="0">
            <x v="3"/>
          </reference>
          <reference field="3" count="1" selected="0">
            <x v="19"/>
          </reference>
          <reference field="6" count="1" selected="0">
            <x v="0"/>
          </reference>
          <reference field="10" count="1" selected="0">
            <x v="14"/>
          </reference>
        </references>
      </pivotArea>
    </format>
    <format dxfId="1106">
      <pivotArea dataOnly="0" labelOnly="1" outline="0" fieldPosition="0">
        <references count="5">
          <reference field="0" count="1">
            <x v="13"/>
          </reference>
          <reference field="2" count="1" selected="0">
            <x v="3"/>
          </reference>
          <reference field="3" count="1" selected="0">
            <x v="18"/>
          </reference>
          <reference field="6" count="1" selected="0">
            <x v="0"/>
          </reference>
          <reference field="10" count="1" selected="0">
            <x v="17"/>
          </reference>
        </references>
      </pivotArea>
    </format>
    <format dxfId="1105">
      <pivotArea dataOnly="0" labelOnly="1" outline="0" fieldPosition="0">
        <references count="5">
          <reference field="0" count="1">
            <x v="52"/>
          </reference>
          <reference field="2" count="1" selected="0">
            <x v="3"/>
          </reference>
          <reference field="3" count="1" selected="0">
            <x v="17"/>
          </reference>
          <reference field="6" count="1" selected="0">
            <x v="0"/>
          </reference>
          <reference field="10" count="1" selected="0">
            <x v="19"/>
          </reference>
        </references>
      </pivotArea>
    </format>
    <format dxfId="1104">
      <pivotArea dataOnly="0" labelOnly="1" outline="0" fieldPosition="0">
        <references count="5">
          <reference field="0" count="1">
            <x v="139"/>
          </reference>
          <reference field="2" count="1" selected="0">
            <x v="3"/>
          </reference>
          <reference field="3" count="1" selected="0">
            <x v="15"/>
          </reference>
          <reference field="6" count="1" selected="0">
            <x v="0"/>
          </reference>
          <reference field="10" count="1" selected="0">
            <x v="21"/>
          </reference>
        </references>
      </pivotArea>
    </format>
    <format dxfId="1103">
      <pivotArea dataOnly="0" labelOnly="1" outline="0" fieldPosition="0">
        <references count="5">
          <reference field="0" count="1">
            <x v="63"/>
          </reference>
          <reference field="2" count="1" selected="0">
            <x v="3"/>
          </reference>
          <reference field="3" count="1" selected="0">
            <x v="16"/>
          </reference>
          <reference field="6" count="1" selected="0">
            <x v="0"/>
          </reference>
          <reference field="10" count="1" selected="0">
            <x v="21"/>
          </reference>
        </references>
      </pivotArea>
    </format>
    <format dxfId="1102">
      <pivotArea dataOnly="0" labelOnly="1" outline="0" fieldPosition="0">
        <references count="5">
          <reference field="0" count="1">
            <x v="208"/>
          </reference>
          <reference field="2" count="1" selected="0">
            <x v="3"/>
          </reference>
          <reference field="3" count="1" selected="0">
            <x v="17"/>
          </reference>
          <reference field="6" count="1" selected="0">
            <x v="0"/>
          </reference>
          <reference field="10" count="1" selected="0">
            <x v="21"/>
          </reference>
        </references>
      </pivotArea>
    </format>
    <format dxfId="1101">
      <pivotArea dataOnly="0" labelOnly="1" outline="0" fieldPosition="0">
        <references count="5">
          <reference field="0" count="2">
            <x v="67"/>
            <x v="116"/>
          </reference>
          <reference field="2" count="1" selected="0">
            <x v="3"/>
          </reference>
          <reference field="3" count="1" selected="0">
            <x v="15"/>
          </reference>
          <reference field="6" count="1" selected="0">
            <x v="0"/>
          </reference>
          <reference field="10" count="1" selected="0">
            <x v="23"/>
          </reference>
        </references>
      </pivotArea>
    </format>
    <format dxfId="1100">
      <pivotArea dataOnly="0" labelOnly="1" outline="0" fieldPosition="0">
        <references count="5">
          <reference field="0" count="1">
            <x v="71"/>
          </reference>
          <reference field="2" count="1" selected="0">
            <x v="3"/>
          </reference>
          <reference field="3" count="1" selected="0">
            <x v="16"/>
          </reference>
          <reference field="6" count="1" selected="0">
            <x v="0"/>
          </reference>
          <reference field="10" count="1" selected="0">
            <x v="23"/>
          </reference>
        </references>
      </pivotArea>
    </format>
    <format dxfId="1099">
      <pivotArea dataOnly="0" labelOnly="1" outline="0" fieldPosition="0">
        <references count="5">
          <reference field="0" count="1">
            <x v="25"/>
          </reference>
          <reference field="2" count="1" selected="0">
            <x v="3"/>
          </reference>
          <reference field="3" count="1" selected="0">
            <x v="15"/>
          </reference>
          <reference field="6" count="1" selected="0">
            <x v="0"/>
          </reference>
          <reference field="10" count="1" selected="0">
            <x v="24"/>
          </reference>
        </references>
      </pivotArea>
    </format>
    <format dxfId="1098">
      <pivotArea dataOnly="0" labelOnly="1" outline="0" fieldPosition="0">
        <references count="5">
          <reference field="0" count="1">
            <x v="144"/>
          </reference>
          <reference field="2" count="1" selected="0">
            <x v="3"/>
          </reference>
          <reference field="3" count="1" selected="0">
            <x v="15"/>
          </reference>
          <reference field="6" count="1" selected="0">
            <x v="0"/>
          </reference>
          <reference field="10" count="1" selected="0">
            <x v="25"/>
          </reference>
        </references>
      </pivotArea>
    </format>
    <format dxfId="1097">
      <pivotArea dataOnly="0" labelOnly="1" outline="0" fieldPosition="0">
        <references count="5">
          <reference field="0" count="1">
            <x v="104"/>
          </reference>
          <reference field="2" count="1" selected="0">
            <x v="3"/>
          </reference>
          <reference field="3" count="1" selected="0">
            <x v="16"/>
          </reference>
          <reference field="6" count="1" selected="0">
            <x v="0"/>
          </reference>
          <reference field="10" count="1" selected="0">
            <x v="25"/>
          </reference>
        </references>
      </pivotArea>
    </format>
    <format dxfId="1096">
      <pivotArea dataOnly="0" labelOnly="1" outline="0" fieldPosition="0">
        <references count="5">
          <reference field="0" count="1">
            <x v="59"/>
          </reference>
          <reference field="2" count="1" selected="0">
            <x v="3"/>
          </reference>
          <reference field="3" count="1" selected="0">
            <x v="16"/>
          </reference>
          <reference field="6" count="1" selected="0">
            <x v="0"/>
          </reference>
          <reference field="10" count="1" selected="0">
            <x v="26"/>
          </reference>
        </references>
      </pivotArea>
    </format>
    <format dxfId="1095">
      <pivotArea dataOnly="0" labelOnly="1" outline="0" fieldPosition="0">
        <references count="5">
          <reference field="0" count="1">
            <x v="189"/>
          </reference>
          <reference field="2" count="1" selected="0">
            <x v="4"/>
          </reference>
          <reference field="3" count="1" selected="0">
            <x v="29"/>
          </reference>
          <reference field="6" count="1" selected="0">
            <x v="0"/>
          </reference>
          <reference field="10" count="1" selected="0">
            <x v="0"/>
          </reference>
        </references>
      </pivotArea>
    </format>
    <format dxfId="1094">
      <pivotArea dataOnly="0" labelOnly="1" outline="0" fieldPosition="0">
        <references count="5">
          <reference field="0" count="1">
            <x v="83"/>
          </reference>
          <reference field="2" count="1" selected="0">
            <x v="4"/>
          </reference>
          <reference field="3" count="1" selected="0">
            <x v="30"/>
          </reference>
          <reference field="6" count="1" selected="0">
            <x v="0"/>
          </reference>
          <reference field="10" count="1" selected="0">
            <x v="0"/>
          </reference>
        </references>
      </pivotArea>
    </format>
    <format dxfId="1093">
      <pivotArea dataOnly="0" labelOnly="1" outline="0" fieldPosition="0">
        <references count="5">
          <reference field="0" count="1">
            <x v="82"/>
          </reference>
          <reference field="2" count="1" selected="0">
            <x v="4"/>
          </reference>
          <reference field="3" count="1" selected="0">
            <x v="33"/>
          </reference>
          <reference field="6" count="1" selected="0">
            <x v="0"/>
          </reference>
          <reference field="10" count="1" selected="0">
            <x v="0"/>
          </reference>
        </references>
      </pivotArea>
    </format>
    <format dxfId="1092">
      <pivotArea dataOnly="0" labelOnly="1" outline="0" fieldPosition="0">
        <references count="5">
          <reference field="0" count="1">
            <x v="35"/>
          </reference>
          <reference field="2" count="1" selected="0">
            <x v="4"/>
          </reference>
          <reference field="3" count="1" selected="0">
            <x v="31"/>
          </reference>
          <reference field="6" count="1" selected="0">
            <x v="0"/>
          </reference>
          <reference field="10" count="1" selected="0">
            <x v="3"/>
          </reference>
        </references>
      </pivotArea>
    </format>
    <format dxfId="1091">
      <pivotArea dataOnly="0" labelOnly="1" outline="0" fieldPosition="0">
        <references count="5">
          <reference field="0" count="1">
            <x v="50"/>
          </reference>
          <reference field="2" count="1" selected="0">
            <x v="4"/>
          </reference>
          <reference field="3" count="1" selected="0">
            <x v="33"/>
          </reference>
          <reference field="6" count="1" selected="0">
            <x v="0"/>
          </reference>
          <reference field="10" count="1" selected="0">
            <x v="5"/>
          </reference>
        </references>
      </pivotArea>
    </format>
    <format dxfId="1090">
      <pivotArea dataOnly="0" labelOnly="1" outline="0" fieldPosition="0">
        <references count="5">
          <reference field="0" count="1">
            <x v="22"/>
          </reference>
          <reference field="2" count="1" selected="0">
            <x v="4"/>
          </reference>
          <reference field="3" count="1" selected="0">
            <x v="29"/>
          </reference>
          <reference field="6" count="1" selected="0">
            <x v="0"/>
          </reference>
          <reference field="10" count="1" selected="0">
            <x v="20"/>
          </reference>
        </references>
      </pivotArea>
    </format>
    <format dxfId="1089">
      <pivotArea dataOnly="0" labelOnly="1" outline="0" fieldPosition="0">
        <references count="5">
          <reference field="0" count="1">
            <x v="22"/>
          </reference>
          <reference field="2" count="1" selected="0">
            <x v="4"/>
          </reference>
          <reference field="3" count="1" selected="0">
            <x v="32"/>
          </reference>
          <reference field="6" count="1" selected="0">
            <x v="0"/>
          </reference>
          <reference field="10" count="1" selected="0">
            <x v="20"/>
          </reference>
        </references>
      </pivotArea>
    </format>
    <format dxfId="1088">
      <pivotArea dataOnly="0" labelOnly="1" outline="0" fieldPosition="0">
        <references count="5">
          <reference field="0" count="1">
            <x v="57"/>
          </reference>
          <reference field="2" count="1" selected="0">
            <x v="5"/>
          </reference>
          <reference field="3" count="1" selected="0">
            <x v="36"/>
          </reference>
          <reference field="6" count="1" selected="0">
            <x v="1"/>
          </reference>
          <reference field="10" count="1" selected="0">
            <x v="1"/>
          </reference>
        </references>
      </pivotArea>
    </format>
    <format dxfId="1087">
      <pivotArea dataOnly="0" labelOnly="1" outline="0" fieldPosition="0">
        <references count="5">
          <reference field="0" count="1">
            <x v="153"/>
          </reference>
          <reference field="2" count="1" selected="0">
            <x v="5"/>
          </reference>
          <reference field="3" count="1" selected="0">
            <x v="35"/>
          </reference>
          <reference field="6" count="1" selected="0">
            <x v="1"/>
          </reference>
          <reference field="10" count="1" selected="0">
            <x v="3"/>
          </reference>
        </references>
      </pivotArea>
    </format>
    <format dxfId="1086">
      <pivotArea dataOnly="0" labelOnly="1" outline="0" fieldPosition="0">
        <references count="5">
          <reference field="0" count="2">
            <x v="149"/>
            <x v="154"/>
          </reference>
          <reference field="2" count="1" selected="0">
            <x v="5"/>
          </reference>
          <reference field="3" count="1" selected="0">
            <x v="34"/>
          </reference>
          <reference field="6" count="1" selected="0">
            <x v="1"/>
          </reference>
          <reference field="10" count="1" selected="0">
            <x v="9"/>
          </reference>
        </references>
      </pivotArea>
    </format>
    <format dxfId="1085">
      <pivotArea dataOnly="0" labelOnly="1" outline="0" fieldPosition="0">
        <references count="5">
          <reference field="0" count="6">
            <x v="26"/>
            <x v="36"/>
            <x v="38"/>
            <x v="97"/>
            <x v="103"/>
            <x v="150"/>
          </reference>
          <reference field="2" count="1" selected="0">
            <x v="5"/>
          </reference>
          <reference field="3" count="1" selected="0">
            <x v="35"/>
          </reference>
          <reference field="6" count="1" selected="0">
            <x v="1"/>
          </reference>
          <reference field="10" count="1" selected="0">
            <x v="9"/>
          </reference>
        </references>
      </pivotArea>
    </format>
    <format dxfId="1084">
      <pivotArea dataOnly="0" labelOnly="1" outline="0" fieldPosition="0">
        <references count="5">
          <reference field="0" count="2">
            <x v="99"/>
            <x v="135"/>
          </reference>
          <reference field="2" count="1" selected="0">
            <x v="6"/>
          </reference>
          <reference field="3" count="1" selected="0">
            <x v="38"/>
          </reference>
          <reference field="6" count="1" selected="0">
            <x v="1"/>
          </reference>
          <reference field="10" count="1" selected="0">
            <x v="1"/>
          </reference>
        </references>
      </pivotArea>
    </format>
    <format dxfId="1083">
      <pivotArea dataOnly="0" labelOnly="1" outline="0" fieldPosition="0">
        <references count="5">
          <reference field="0" count="1">
            <x v="87"/>
          </reference>
          <reference field="2" count="1" selected="0">
            <x v="6"/>
          </reference>
          <reference field="3" count="1" selected="0">
            <x v="40"/>
          </reference>
          <reference field="6" count="1" selected="0">
            <x v="1"/>
          </reference>
          <reference field="10" count="1" selected="0">
            <x v="17"/>
          </reference>
        </references>
      </pivotArea>
    </format>
    <format dxfId="1082">
      <pivotArea dataOnly="0" labelOnly="1" outline="0" fieldPosition="0">
        <references count="5">
          <reference field="0" count="1">
            <x v="21"/>
          </reference>
          <reference field="2" count="1" selected="0">
            <x v="6"/>
          </reference>
          <reference field="3" count="1" selected="0">
            <x v="40"/>
          </reference>
          <reference field="6" count="1" selected="0">
            <x v="1"/>
          </reference>
          <reference field="10" count="1" selected="0">
            <x v="19"/>
          </reference>
        </references>
      </pivotArea>
    </format>
    <format dxfId="1081">
      <pivotArea dataOnly="0" labelOnly="1" outline="0" fieldPosition="0">
        <references count="5">
          <reference field="0" count="1">
            <x v="139"/>
          </reference>
          <reference field="2" count="1" selected="0">
            <x v="6"/>
          </reference>
          <reference field="3" count="1" selected="0">
            <x v="37"/>
          </reference>
          <reference field="6" count="1" selected="0">
            <x v="1"/>
          </reference>
          <reference field="10" count="1" selected="0">
            <x v="21"/>
          </reference>
        </references>
      </pivotArea>
    </format>
    <format dxfId="1080">
      <pivotArea dataOnly="0" labelOnly="1" outline="0" fieldPosition="0">
        <references count="5">
          <reference field="0" count="1">
            <x v="15"/>
          </reference>
          <reference field="2" count="1" selected="0">
            <x v="7"/>
          </reference>
          <reference field="3" count="1" selected="0">
            <x v="43"/>
          </reference>
          <reference field="6" count="1" selected="0">
            <x v="1"/>
          </reference>
          <reference field="10" count="1" selected="0">
            <x v="0"/>
          </reference>
        </references>
      </pivotArea>
    </format>
    <format dxfId="1079">
      <pivotArea dataOnly="0" labelOnly="1" outline="0" fieldPosition="0">
        <references count="5">
          <reference field="0" count="1">
            <x v="15"/>
          </reference>
          <reference field="2" count="1" selected="0">
            <x v="7"/>
          </reference>
          <reference field="3" count="1" selected="0">
            <x v="51"/>
          </reference>
          <reference field="6" count="1" selected="0">
            <x v="1"/>
          </reference>
          <reference field="10" count="1" selected="0">
            <x v="0"/>
          </reference>
        </references>
      </pivotArea>
    </format>
    <format dxfId="1078">
      <pivotArea dataOnly="0" labelOnly="1" outline="0" fieldPosition="0">
        <references count="5">
          <reference field="0" count="1">
            <x v="15"/>
          </reference>
          <reference field="2" count="1" selected="0">
            <x v="7"/>
          </reference>
          <reference field="3" count="1" selected="0">
            <x v="55"/>
          </reference>
          <reference field="6" count="1" selected="0">
            <x v="1"/>
          </reference>
          <reference field="10" count="1" selected="0">
            <x v="0"/>
          </reference>
        </references>
      </pivotArea>
    </format>
    <format dxfId="1077">
      <pivotArea dataOnly="0" labelOnly="1" outline="0" fieldPosition="0">
        <references count="5">
          <reference field="0" count="1">
            <x v="93"/>
          </reference>
          <reference field="2" count="1" selected="0">
            <x v="7"/>
          </reference>
          <reference field="3" count="1" selected="0">
            <x v="47"/>
          </reference>
          <reference field="6" count="1" selected="0">
            <x v="1"/>
          </reference>
          <reference field="10" count="1" selected="0">
            <x v="1"/>
          </reference>
        </references>
      </pivotArea>
    </format>
    <format dxfId="1076">
      <pivotArea dataOnly="0" labelOnly="1" outline="0" fieldPosition="0">
        <references count="5">
          <reference field="0" count="1">
            <x v="93"/>
          </reference>
          <reference field="2" count="1" selected="0">
            <x v="7"/>
          </reference>
          <reference field="3" count="1" selected="0">
            <x v="51"/>
          </reference>
          <reference field="6" count="1" selected="0">
            <x v="1"/>
          </reference>
          <reference field="10" count="1" selected="0">
            <x v="1"/>
          </reference>
        </references>
      </pivotArea>
    </format>
    <format dxfId="1075">
      <pivotArea dataOnly="0" labelOnly="1" outline="0" fieldPosition="0">
        <references count="5">
          <reference field="0" count="1">
            <x v="93"/>
          </reference>
          <reference field="2" count="1" selected="0">
            <x v="7"/>
          </reference>
          <reference field="3" count="1" selected="0">
            <x v="55"/>
          </reference>
          <reference field="6" count="1" selected="0">
            <x v="1"/>
          </reference>
          <reference field="10" count="1" selected="0">
            <x v="1"/>
          </reference>
        </references>
      </pivotArea>
    </format>
    <format dxfId="1074">
      <pivotArea dataOnly="0" labelOnly="1" outline="0" fieldPosition="0">
        <references count="5">
          <reference field="0" count="1">
            <x v="148"/>
          </reference>
          <reference field="2" count="1" selected="0">
            <x v="7"/>
          </reference>
          <reference field="3" count="1" selected="0">
            <x v="47"/>
          </reference>
          <reference field="6" count="1" selected="0">
            <x v="1"/>
          </reference>
          <reference field="10" count="1" selected="0">
            <x v="2"/>
          </reference>
        </references>
      </pivotArea>
    </format>
    <format dxfId="1073">
      <pivotArea dataOnly="0" labelOnly="1" outline="0" fieldPosition="0">
        <references count="5">
          <reference field="0" count="1">
            <x v="148"/>
          </reference>
          <reference field="2" count="1" selected="0">
            <x v="7"/>
          </reference>
          <reference field="3" count="1" selected="0">
            <x v="51"/>
          </reference>
          <reference field="6" count="1" selected="0">
            <x v="1"/>
          </reference>
          <reference field="10" count="1" selected="0">
            <x v="2"/>
          </reference>
        </references>
      </pivotArea>
    </format>
    <format dxfId="1072">
      <pivotArea dataOnly="0" labelOnly="1" outline="0" fieldPosition="0">
        <references count="5">
          <reference field="0" count="1">
            <x v="148"/>
          </reference>
          <reference field="2" count="1" selected="0">
            <x v="7"/>
          </reference>
          <reference field="3" count="1" selected="0">
            <x v="55"/>
          </reference>
          <reference field="6" count="1" selected="0">
            <x v="1"/>
          </reference>
          <reference field="10" count="1" selected="0">
            <x v="2"/>
          </reference>
        </references>
      </pivotArea>
    </format>
    <format dxfId="1071">
      <pivotArea dataOnly="0" labelOnly="1" outline="0" fieldPosition="0">
        <references count="5">
          <reference field="0" count="1">
            <x v="146"/>
          </reference>
          <reference field="2" count="1" selected="0">
            <x v="7"/>
          </reference>
          <reference field="3" count="1" selected="0">
            <x v="41"/>
          </reference>
          <reference field="6" count="1" selected="0">
            <x v="1"/>
          </reference>
          <reference field="10" count="1" selected="0">
            <x v="3"/>
          </reference>
        </references>
      </pivotArea>
    </format>
    <format dxfId="1070">
      <pivotArea dataOnly="0" labelOnly="1" outline="0" fieldPosition="0">
        <references count="5">
          <reference field="0" count="1">
            <x v="14"/>
          </reference>
          <reference field="2" count="1" selected="0">
            <x v="7"/>
          </reference>
          <reference field="3" count="1" selected="0">
            <x v="43"/>
          </reference>
          <reference field="6" count="1" selected="0">
            <x v="1"/>
          </reference>
          <reference field="10" count="1" selected="0">
            <x v="3"/>
          </reference>
        </references>
      </pivotArea>
    </format>
    <format dxfId="1069">
      <pivotArea dataOnly="0" labelOnly="1" outline="0" fieldPosition="0">
        <references count="5">
          <reference field="0" count="1">
            <x v="197"/>
          </reference>
          <reference field="2" count="1" selected="0">
            <x v="7"/>
          </reference>
          <reference field="3" count="1" selected="0">
            <x v="47"/>
          </reference>
          <reference field="6" count="1" selected="0">
            <x v="1"/>
          </reference>
          <reference field="10" count="1" selected="0">
            <x v="3"/>
          </reference>
        </references>
      </pivotArea>
    </format>
    <format dxfId="1068">
      <pivotArea dataOnly="0" labelOnly="1" outline="0" fieldPosition="0">
        <references count="5">
          <reference field="0" count="2">
            <x v="14"/>
            <x v="149"/>
          </reference>
          <reference field="2" count="1" selected="0">
            <x v="7"/>
          </reference>
          <reference field="3" count="1" selected="0">
            <x v="51"/>
          </reference>
          <reference field="6" count="1" selected="0">
            <x v="1"/>
          </reference>
          <reference field="10" count="1" selected="0">
            <x v="3"/>
          </reference>
        </references>
      </pivotArea>
    </format>
    <format dxfId="1067">
      <pivotArea dataOnly="0" labelOnly="1" outline="0" fieldPosition="0">
        <references count="5">
          <reference field="0" count="2">
            <x v="14"/>
            <x v="149"/>
          </reference>
          <reference field="2" count="1" selected="0">
            <x v="7"/>
          </reference>
          <reference field="3" count="1" selected="0">
            <x v="55"/>
          </reference>
          <reference field="6" count="1" selected="0">
            <x v="1"/>
          </reference>
          <reference field="10" count="1" selected="0">
            <x v="3"/>
          </reference>
        </references>
      </pivotArea>
    </format>
    <format dxfId="1066">
      <pivotArea dataOnly="0" labelOnly="1" outline="0" fieldPosition="0">
        <references count="5">
          <reference field="0" count="2">
            <x v="40"/>
            <x v="100"/>
          </reference>
          <reference field="2" count="1" selected="0">
            <x v="7"/>
          </reference>
          <reference field="3" count="1" selected="0">
            <x v="41"/>
          </reference>
          <reference field="6" count="1" selected="0">
            <x v="1"/>
          </reference>
          <reference field="10" count="1" selected="0">
            <x v="9"/>
          </reference>
        </references>
      </pivotArea>
    </format>
    <format dxfId="1065">
      <pivotArea dataOnly="0" labelOnly="1" outline="0" fieldPosition="0">
        <references count="5">
          <reference field="0" count="2">
            <x v="39"/>
            <x v="105"/>
          </reference>
          <reference field="2" count="1" selected="0">
            <x v="7"/>
          </reference>
          <reference field="3" count="1" selected="0">
            <x v="47"/>
          </reference>
          <reference field="6" count="1" selected="0">
            <x v="1"/>
          </reference>
          <reference field="10" count="1" selected="0">
            <x v="9"/>
          </reference>
        </references>
      </pivotArea>
    </format>
    <format dxfId="1064">
      <pivotArea dataOnly="0" labelOnly="1" outline="0" fieldPosition="0">
        <references count="5">
          <reference field="0" count="4">
            <x v="39"/>
            <x v="40"/>
            <x v="100"/>
            <x v="105"/>
          </reference>
          <reference field="2" count="1" selected="0">
            <x v="7"/>
          </reference>
          <reference field="3" count="1" selected="0">
            <x v="51"/>
          </reference>
          <reference field="6" count="1" selected="0">
            <x v="1"/>
          </reference>
          <reference field="10" count="1" selected="0">
            <x v="9"/>
          </reference>
        </references>
      </pivotArea>
    </format>
    <format dxfId="1063">
      <pivotArea dataOnly="0" labelOnly="1" outline="0" fieldPosition="0">
        <references count="5">
          <reference field="0" count="4">
            <x v="39"/>
            <x v="40"/>
            <x v="100"/>
            <x v="105"/>
          </reference>
          <reference field="2" count="1" selected="0">
            <x v="7"/>
          </reference>
          <reference field="3" count="1" selected="0">
            <x v="55"/>
          </reference>
          <reference field="6" count="1" selected="0">
            <x v="1"/>
          </reference>
          <reference field="10" count="1" selected="0">
            <x v="9"/>
          </reference>
        </references>
      </pivotArea>
    </format>
    <format dxfId="1062">
      <pivotArea dataOnly="0" labelOnly="1" outline="0" fieldPosition="0">
        <references count="5">
          <reference field="0" count="1">
            <x v="22"/>
          </reference>
          <reference field="2" count="1" selected="0">
            <x v="7"/>
          </reference>
          <reference field="3" count="1" selected="0">
            <x v="43"/>
          </reference>
          <reference field="6" count="1" selected="0">
            <x v="1"/>
          </reference>
          <reference field="10" count="1" selected="0">
            <x v="10"/>
          </reference>
        </references>
      </pivotArea>
    </format>
    <format dxfId="1061">
      <pivotArea dataOnly="0" labelOnly="1" outline="0" fieldPosition="0">
        <references count="5">
          <reference field="0" count="1">
            <x v="22"/>
          </reference>
          <reference field="2" count="1" selected="0">
            <x v="7"/>
          </reference>
          <reference field="3" count="1" selected="0">
            <x v="44"/>
          </reference>
          <reference field="6" count="1" selected="0">
            <x v="1"/>
          </reference>
          <reference field="10" count="1" selected="0">
            <x v="10"/>
          </reference>
        </references>
      </pivotArea>
    </format>
    <format dxfId="1060">
      <pivotArea dataOnly="0" labelOnly="1" outline="0" fieldPosition="0">
        <references count="5">
          <reference field="0" count="1">
            <x v="22"/>
          </reference>
          <reference field="2" count="1" selected="0">
            <x v="7"/>
          </reference>
          <reference field="3" count="1" selected="0">
            <x v="48"/>
          </reference>
          <reference field="6" count="1" selected="0">
            <x v="1"/>
          </reference>
          <reference field="10" count="1" selected="0">
            <x v="10"/>
          </reference>
        </references>
      </pivotArea>
    </format>
    <format dxfId="1059">
      <pivotArea dataOnly="0" labelOnly="1" outline="0" fieldPosition="0">
        <references count="5">
          <reference field="0" count="1">
            <x v="22"/>
          </reference>
          <reference field="2" count="1" selected="0">
            <x v="7"/>
          </reference>
          <reference field="3" count="1" selected="0">
            <x v="49"/>
          </reference>
          <reference field="6" count="1" selected="0">
            <x v="1"/>
          </reference>
          <reference field="10" count="1" selected="0">
            <x v="10"/>
          </reference>
        </references>
      </pivotArea>
    </format>
    <format dxfId="1058">
      <pivotArea dataOnly="0" labelOnly="1" outline="0" fieldPosition="0">
        <references count="5">
          <reference field="0" count="1">
            <x v="22"/>
          </reference>
          <reference field="2" count="1" selected="0">
            <x v="7"/>
          </reference>
          <reference field="3" count="1" selected="0">
            <x v="50"/>
          </reference>
          <reference field="6" count="1" selected="0">
            <x v="1"/>
          </reference>
          <reference field="10" count="1" selected="0">
            <x v="10"/>
          </reference>
        </references>
      </pivotArea>
    </format>
    <format dxfId="1057">
      <pivotArea dataOnly="0" labelOnly="1" outline="0" fieldPosition="0">
        <references count="5">
          <reference field="0" count="1">
            <x v="190"/>
          </reference>
          <reference field="2" count="1" selected="0">
            <x v="7"/>
          </reference>
          <reference field="3" count="1" selected="0">
            <x v="42"/>
          </reference>
          <reference field="6" count="1" selected="0">
            <x v="1"/>
          </reference>
          <reference field="10" count="1" selected="0">
            <x v="12"/>
          </reference>
        </references>
      </pivotArea>
    </format>
    <format dxfId="1056">
      <pivotArea dataOnly="0" labelOnly="1" outline="0" fieldPosition="0">
        <references count="5">
          <reference field="0" count="2">
            <x v="5"/>
            <x v="86"/>
          </reference>
          <reference field="2" count="1" selected="0">
            <x v="7"/>
          </reference>
          <reference field="3" count="1" selected="0">
            <x v="43"/>
          </reference>
          <reference field="6" count="1" selected="0">
            <x v="1"/>
          </reference>
          <reference field="10" count="1" selected="0">
            <x v="12"/>
          </reference>
        </references>
      </pivotArea>
    </format>
    <format dxfId="1055">
      <pivotArea dataOnly="0" labelOnly="1" outline="0" fieldPosition="0">
        <references count="5">
          <reference field="0" count="1">
            <x v="190"/>
          </reference>
          <reference field="2" count="1" selected="0">
            <x v="7"/>
          </reference>
          <reference field="3" count="1" selected="0">
            <x v="52"/>
          </reference>
          <reference field="6" count="1" selected="0">
            <x v="1"/>
          </reference>
          <reference field="10" count="1" selected="0">
            <x v="12"/>
          </reference>
        </references>
      </pivotArea>
    </format>
    <format dxfId="1054">
      <pivotArea dataOnly="0" labelOnly="1" outline="0" fieldPosition="0">
        <references count="5">
          <reference field="0" count="2">
            <x v="4"/>
            <x v="86"/>
          </reference>
          <reference field="2" count="1" selected="0">
            <x v="7"/>
          </reference>
          <reference field="3" count="1" selected="0">
            <x v="53"/>
          </reference>
          <reference field="6" count="1" selected="0">
            <x v="1"/>
          </reference>
          <reference field="10" count="1" selected="0">
            <x v="12"/>
          </reference>
        </references>
      </pivotArea>
    </format>
    <format dxfId="1053">
      <pivotArea dataOnly="0" labelOnly="1" outline="0" fieldPosition="0">
        <references count="5">
          <reference field="0" count="1">
            <x v="190"/>
          </reference>
          <reference field="2" count="1" selected="0">
            <x v="7"/>
          </reference>
          <reference field="3" count="1" selected="0">
            <x v="56"/>
          </reference>
          <reference field="6" count="1" selected="0">
            <x v="1"/>
          </reference>
          <reference field="10" count="1" selected="0">
            <x v="12"/>
          </reference>
        </references>
      </pivotArea>
    </format>
    <format dxfId="1052">
      <pivotArea dataOnly="0" labelOnly="1" outline="0" fieldPosition="0">
        <references count="5">
          <reference field="0" count="2">
            <x v="4"/>
            <x v="86"/>
          </reference>
          <reference field="2" count="1" selected="0">
            <x v="7"/>
          </reference>
          <reference field="3" count="1" selected="0">
            <x v="57"/>
          </reference>
          <reference field="6" count="1" selected="0">
            <x v="1"/>
          </reference>
          <reference field="10" count="1" selected="0">
            <x v="12"/>
          </reference>
        </references>
      </pivotArea>
    </format>
    <format dxfId="1051">
      <pivotArea dataOnly="0" labelOnly="1" outline="0" fieldPosition="0">
        <references count="5">
          <reference field="0" count="2">
            <x v="25"/>
            <x v="164"/>
          </reference>
          <reference field="2" count="1" selected="0">
            <x v="7"/>
          </reference>
          <reference field="3" count="1" selected="0">
            <x v="42"/>
          </reference>
          <reference field="6" count="1" selected="0">
            <x v="1"/>
          </reference>
          <reference field="10" count="1" selected="0">
            <x v="14"/>
          </reference>
        </references>
      </pivotArea>
    </format>
    <format dxfId="1050">
      <pivotArea dataOnly="0" labelOnly="1" outline="0" fieldPosition="0">
        <references count="5">
          <reference field="0" count="2">
            <x v="25"/>
            <x v="166"/>
          </reference>
          <reference field="2" count="1" selected="0">
            <x v="7"/>
          </reference>
          <reference field="3" count="1" selected="0">
            <x v="52"/>
          </reference>
          <reference field="6" count="1" selected="0">
            <x v="1"/>
          </reference>
          <reference field="10" count="1" selected="0">
            <x v="14"/>
          </reference>
        </references>
      </pivotArea>
    </format>
    <format dxfId="1049">
      <pivotArea dataOnly="0" labelOnly="1" outline="0" fieldPosition="0">
        <references count="5">
          <reference field="0" count="2">
            <x v="25"/>
            <x v="166"/>
          </reference>
          <reference field="2" count="1" selected="0">
            <x v="7"/>
          </reference>
          <reference field="3" count="1" selected="0">
            <x v="56"/>
          </reference>
          <reference field="6" count="1" selected="0">
            <x v="1"/>
          </reference>
          <reference field="10" count="1" selected="0">
            <x v="14"/>
          </reference>
        </references>
      </pivotArea>
    </format>
    <format dxfId="1048">
      <pivotArea dataOnly="0" labelOnly="1" outline="0" fieldPosition="0">
        <references count="5">
          <reference field="0" count="1">
            <x v="211"/>
          </reference>
          <reference field="2" count="1" selected="0">
            <x v="7"/>
          </reference>
          <reference field="3" count="1" selected="0">
            <x v="42"/>
          </reference>
          <reference field="6" count="1" selected="0">
            <x v="1"/>
          </reference>
          <reference field="10" count="1" selected="0">
            <x v="16"/>
          </reference>
        </references>
      </pivotArea>
    </format>
    <format dxfId="1047">
      <pivotArea dataOnly="0" labelOnly="1" outline="0" fieldPosition="0">
        <references count="5">
          <reference field="0" count="1">
            <x v="211"/>
          </reference>
          <reference field="2" count="1" selected="0">
            <x v="7"/>
          </reference>
          <reference field="3" count="1" selected="0">
            <x v="52"/>
          </reference>
          <reference field="6" count="1" selected="0">
            <x v="1"/>
          </reference>
          <reference field="10" count="1" selected="0">
            <x v="16"/>
          </reference>
        </references>
      </pivotArea>
    </format>
    <format dxfId="1046">
      <pivotArea dataOnly="0" labelOnly="1" outline="0" fieldPosition="0">
        <references count="5">
          <reference field="0" count="1">
            <x v="211"/>
          </reference>
          <reference field="2" count="1" selected="0">
            <x v="7"/>
          </reference>
          <reference field="3" count="1" selected="0">
            <x v="56"/>
          </reference>
          <reference field="6" count="1" selected="0">
            <x v="1"/>
          </reference>
          <reference field="10" count="1" selected="0">
            <x v="16"/>
          </reference>
        </references>
      </pivotArea>
    </format>
    <format dxfId="1045">
      <pivotArea dataOnly="0" labelOnly="1" outline="0" fieldPosition="0">
        <references count="5">
          <reference field="0" count="1">
            <x v="210"/>
          </reference>
          <reference field="2" count="1" selected="0">
            <x v="7"/>
          </reference>
          <reference field="3" count="1" selected="0">
            <x v="42"/>
          </reference>
          <reference field="6" count="1" selected="0">
            <x v="1"/>
          </reference>
          <reference field="10" count="1" selected="0">
            <x v="17"/>
          </reference>
        </references>
      </pivotArea>
    </format>
    <format dxfId="1044">
      <pivotArea dataOnly="0" labelOnly="1" outline="0" fieldPosition="0">
        <references count="5">
          <reference field="0" count="1">
            <x v="119"/>
          </reference>
          <reference field="2" count="1" selected="0">
            <x v="7"/>
          </reference>
          <reference field="3" count="1" selected="0">
            <x v="45"/>
          </reference>
          <reference field="6" count="1" selected="0">
            <x v="1"/>
          </reference>
          <reference field="10" count="1" selected="0">
            <x v="17"/>
          </reference>
        </references>
      </pivotArea>
    </format>
    <format dxfId="1043">
      <pivotArea dataOnly="0" labelOnly="1" outline="0" fieldPosition="0">
        <references count="5">
          <reference field="0" count="2">
            <x v="11"/>
            <x v="187"/>
          </reference>
          <reference field="2" count="1" selected="0">
            <x v="7"/>
          </reference>
          <reference field="3" count="1" selected="0">
            <x v="42"/>
          </reference>
          <reference field="6" count="1" selected="0">
            <x v="1"/>
          </reference>
          <reference field="10" count="1" selected="0">
            <x v="18"/>
          </reference>
        </references>
      </pivotArea>
    </format>
    <format dxfId="1042">
      <pivotArea dataOnly="0" labelOnly="1" outline="0" fieldPosition="0">
        <references count="5">
          <reference field="0" count="1">
            <x v="11"/>
          </reference>
          <reference field="2" count="1" selected="0">
            <x v="7"/>
          </reference>
          <reference field="3" count="1" selected="0">
            <x v="43"/>
          </reference>
          <reference field="6" count="1" selected="0">
            <x v="1"/>
          </reference>
          <reference field="10" count="1" selected="0">
            <x v="18"/>
          </reference>
        </references>
      </pivotArea>
    </format>
    <format dxfId="1041">
      <pivotArea dataOnly="0" labelOnly="1" outline="0" fieldPosition="0">
        <references count="5">
          <reference field="0" count="2">
            <x v="11"/>
            <x v="188"/>
          </reference>
          <reference field="2" count="1" selected="0">
            <x v="7"/>
          </reference>
          <reference field="3" count="1" selected="0">
            <x v="52"/>
          </reference>
          <reference field="6" count="1" selected="0">
            <x v="1"/>
          </reference>
          <reference field="10" count="1" selected="0">
            <x v="18"/>
          </reference>
        </references>
      </pivotArea>
    </format>
    <format dxfId="1040">
      <pivotArea dataOnly="0" labelOnly="1" outline="0" fieldPosition="0">
        <references count="5">
          <reference field="0" count="1">
            <x v="11"/>
          </reference>
          <reference field="2" count="1" selected="0">
            <x v="7"/>
          </reference>
          <reference field="3" count="1" selected="0">
            <x v="53"/>
          </reference>
          <reference field="6" count="1" selected="0">
            <x v="1"/>
          </reference>
          <reference field="10" count="1" selected="0">
            <x v="18"/>
          </reference>
        </references>
      </pivotArea>
    </format>
    <format dxfId="1039">
      <pivotArea dataOnly="0" labelOnly="1" outline="0" fieldPosition="0">
        <references count="5">
          <reference field="0" count="2">
            <x v="11"/>
            <x v="188"/>
          </reference>
          <reference field="2" count="1" selected="0">
            <x v="7"/>
          </reference>
          <reference field="3" count="1" selected="0">
            <x v="56"/>
          </reference>
          <reference field="6" count="1" selected="0">
            <x v="1"/>
          </reference>
          <reference field="10" count="1" selected="0">
            <x v="18"/>
          </reference>
        </references>
      </pivotArea>
    </format>
    <format dxfId="1038">
      <pivotArea dataOnly="0" labelOnly="1" outline="0" fieldPosition="0">
        <references count="5">
          <reference field="0" count="1">
            <x v="11"/>
          </reference>
          <reference field="2" count="1" selected="0">
            <x v="7"/>
          </reference>
          <reference field="3" count="1" selected="0">
            <x v="57"/>
          </reference>
          <reference field="6" count="1" selected="0">
            <x v="1"/>
          </reference>
          <reference field="10" count="1" selected="0">
            <x v="18"/>
          </reference>
        </references>
      </pivotArea>
    </format>
    <format dxfId="1037">
      <pivotArea dataOnly="0" labelOnly="1" outline="0" fieldPosition="0">
        <references count="5">
          <reference field="0" count="2">
            <x v="124"/>
            <x v="139"/>
          </reference>
          <reference field="2" count="1" selected="0">
            <x v="7"/>
          </reference>
          <reference field="3" count="1" selected="0">
            <x v="43"/>
          </reference>
          <reference field="6" count="1" selected="0">
            <x v="1"/>
          </reference>
          <reference field="10" count="1" selected="0">
            <x v="21"/>
          </reference>
        </references>
      </pivotArea>
    </format>
    <format dxfId="1036">
      <pivotArea dataOnly="0" labelOnly="1" outline="0" fieldPosition="0">
        <references count="5">
          <reference field="0" count="2">
            <x v="124"/>
            <x v="139"/>
          </reference>
          <reference field="2" count="1" selected="0">
            <x v="7"/>
          </reference>
          <reference field="3" count="1" selected="0">
            <x v="53"/>
          </reference>
          <reference field="6" count="1" selected="0">
            <x v="1"/>
          </reference>
          <reference field="10" count="1" selected="0">
            <x v="21"/>
          </reference>
        </references>
      </pivotArea>
    </format>
    <format dxfId="1035">
      <pivotArea dataOnly="0" labelOnly="1" outline="0" fieldPosition="0">
        <references count="5">
          <reference field="0" count="2">
            <x v="124"/>
            <x v="139"/>
          </reference>
          <reference field="2" count="1" selected="0">
            <x v="7"/>
          </reference>
          <reference field="3" count="1" selected="0">
            <x v="57"/>
          </reference>
          <reference field="6" count="1" selected="0">
            <x v="1"/>
          </reference>
          <reference field="10" count="1" selected="0">
            <x v="21"/>
          </reference>
        </references>
      </pivotArea>
    </format>
    <format dxfId="1034">
      <pivotArea dataOnly="0" labelOnly="1" outline="0" fieldPosition="0">
        <references count="5">
          <reference field="0" count="1">
            <x v="67"/>
          </reference>
          <reference field="2" count="1" selected="0">
            <x v="7"/>
          </reference>
          <reference field="3" count="1" selected="0">
            <x v="42"/>
          </reference>
          <reference field="6" count="1" selected="0">
            <x v="1"/>
          </reference>
          <reference field="10" count="1" selected="0">
            <x v="23"/>
          </reference>
        </references>
      </pivotArea>
    </format>
    <format dxfId="1033">
      <pivotArea dataOnly="0" labelOnly="1" outline="0" fieldPosition="0">
        <references count="5">
          <reference field="0" count="1">
            <x v="67"/>
          </reference>
          <reference field="2" count="1" selected="0">
            <x v="7"/>
          </reference>
          <reference field="3" count="1" selected="0">
            <x v="52"/>
          </reference>
          <reference field="6" count="1" selected="0">
            <x v="1"/>
          </reference>
          <reference field="10" count="1" selected="0">
            <x v="23"/>
          </reference>
        </references>
      </pivotArea>
    </format>
    <format dxfId="1032">
      <pivotArea dataOnly="0" labelOnly="1" outline="0" fieldPosition="0">
        <references count="5">
          <reference field="0" count="1">
            <x v="67"/>
          </reference>
          <reference field="2" count="1" selected="0">
            <x v="7"/>
          </reference>
          <reference field="3" count="1" selected="0">
            <x v="56"/>
          </reference>
          <reference field="6" count="1" selected="0">
            <x v="1"/>
          </reference>
          <reference field="10" count="1" selected="0">
            <x v="23"/>
          </reference>
        </references>
      </pivotArea>
    </format>
    <format dxfId="1031">
      <pivotArea dataOnly="0" labelOnly="1" outline="0" fieldPosition="0">
        <references count="5">
          <reference field="0" count="2">
            <x v="25"/>
            <x v="166"/>
          </reference>
          <reference field="2" count="1" selected="0">
            <x v="7"/>
          </reference>
          <reference field="3" count="1" selected="0">
            <x v="42"/>
          </reference>
          <reference field="6" count="1" selected="0">
            <x v="1"/>
          </reference>
          <reference field="10" count="1" selected="0">
            <x v="24"/>
          </reference>
        </references>
      </pivotArea>
    </format>
    <format dxfId="1030">
      <pivotArea dataOnly="0" labelOnly="1" outline="0" fieldPosition="0">
        <references count="5">
          <reference field="0" count="1">
            <x v="177"/>
          </reference>
          <reference field="2" count="1" selected="0">
            <x v="7"/>
          </reference>
          <reference field="3" count="1" selected="0">
            <x v="43"/>
          </reference>
          <reference field="6" count="1" selected="0">
            <x v="1"/>
          </reference>
          <reference field="10" count="1" selected="0">
            <x v="24"/>
          </reference>
        </references>
      </pivotArea>
    </format>
    <format dxfId="1029">
      <pivotArea dataOnly="0" labelOnly="1" outline="0" fieldPosition="0">
        <references count="5">
          <reference field="0" count="2">
            <x v="25"/>
            <x v="166"/>
          </reference>
          <reference field="2" count="1" selected="0">
            <x v="7"/>
          </reference>
          <reference field="3" count="1" selected="0">
            <x v="52"/>
          </reference>
          <reference field="6" count="1" selected="0">
            <x v="1"/>
          </reference>
          <reference field="10" count="1" selected="0">
            <x v="24"/>
          </reference>
        </references>
      </pivotArea>
    </format>
    <format dxfId="1028">
      <pivotArea dataOnly="0" labelOnly="1" outline="0" fieldPosition="0">
        <references count="5">
          <reference field="0" count="1">
            <x v="177"/>
          </reference>
          <reference field="2" count="1" selected="0">
            <x v="7"/>
          </reference>
          <reference field="3" count="1" selected="0">
            <x v="53"/>
          </reference>
          <reference field="6" count="1" selected="0">
            <x v="1"/>
          </reference>
          <reference field="10" count="1" selected="0">
            <x v="24"/>
          </reference>
        </references>
      </pivotArea>
    </format>
    <format dxfId="1027">
      <pivotArea dataOnly="0" labelOnly="1" outline="0" fieldPosition="0">
        <references count="5">
          <reference field="0" count="2">
            <x v="25"/>
            <x v="166"/>
          </reference>
          <reference field="2" count="1" selected="0">
            <x v="7"/>
          </reference>
          <reference field="3" count="1" selected="0">
            <x v="56"/>
          </reference>
          <reference field="6" count="1" selected="0">
            <x v="1"/>
          </reference>
          <reference field="10" count="1" selected="0">
            <x v="24"/>
          </reference>
        </references>
      </pivotArea>
    </format>
    <format dxfId="1026">
      <pivotArea dataOnly="0" labelOnly="1" outline="0" fieldPosition="0">
        <references count="5">
          <reference field="0" count="1">
            <x v="177"/>
          </reference>
          <reference field="2" count="1" selected="0">
            <x v="7"/>
          </reference>
          <reference field="3" count="1" selected="0">
            <x v="57"/>
          </reference>
          <reference field="6" count="1" selected="0">
            <x v="1"/>
          </reference>
          <reference field="10" count="1" selected="0">
            <x v="24"/>
          </reference>
        </references>
      </pivotArea>
    </format>
    <format dxfId="1025">
      <pivotArea dataOnly="0" labelOnly="1" outline="0" fieldPosition="0">
        <references count="5">
          <reference field="0" count="2">
            <x v="105"/>
            <x v="144"/>
          </reference>
          <reference field="2" count="1" selected="0">
            <x v="7"/>
          </reference>
          <reference field="3" count="1" selected="0">
            <x v="43"/>
          </reference>
          <reference field="6" count="1" selected="0">
            <x v="1"/>
          </reference>
          <reference field="10" count="1" selected="0">
            <x v="25"/>
          </reference>
        </references>
      </pivotArea>
    </format>
    <format dxfId="1024">
      <pivotArea dataOnly="0" labelOnly="1" outline="0" fieldPosition="0">
        <references count="5">
          <reference field="0" count="1">
            <x v="182"/>
          </reference>
          <reference field="2" count="1" selected="0">
            <x v="7"/>
          </reference>
          <reference field="3" count="1" selected="0">
            <x v="46"/>
          </reference>
          <reference field="6" count="1" selected="0">
            <x v="1"/>
          </reference>
          <reference field="10" count="1" selected="0">
            <x v="25"/>
          </reference>
        </references>
      </pivotArea>
    </format>
    <format dxfId="1023">
      <pivotArea dataOnly="0" labelOnly="1" outline="0" fieldPosition="0">
        <references count="5">
          <reference field="0" count="2">
            <x v="105"/>
            <x v="144"/>
          </reference>
          <reference field="2" count="1" selected="0">
            <x v="7"/>
          </reference>
          <reference field="3" count="1" selected="0">
            <x v="53"/>
          </reference>
          <reference field="6" count="1" selected="0">
            <x v="1"/>
          </reference>
          <reference field="10" count="1" selected="0">
            <x v="25"/>
          </reference>
        </references>
      </pivotArea>
    </format>
    <format dxfId="1022">
      <pivotArea dataOnly="0" labelOnly="1" outline="0" fieldPosition="0">
        <references count="5">
          <reference field="0" count="1">
            <x v="182"/>
          </reference>
          <reference field="2" count="1" selected="0">
            <x v="7"/>
          </reference>
          <reference field="3" count="1" selected="0">
            <x v="54"/>
          </reference>
          <reference field="6" count="1" selected="0">
            <x v="1"/>
          </reference>
          <reference field="10" count="1" selected="0">
            <x v="25"/>
          </reference>
        </references>
      </pivotArea>
    </format>
    <format dxfId="1021">
      <pivotArea dataOnly="0" labelOnly="1" outline="0" fieldPosition="0">
        <references count="5">
          <reference field="0" count="2">
            <x v="105"/>
            <x v="144"/>
          </reference>
          <reference field="2" count="1" selected="0">
            <x v="7"/>
          </reference>
          <reference field="3" count="1" selected="0">
            <x v="57"/>
          </reference>
          <reference field="6" count="1" selected="0">
            <x v="1"/>
          </reference>
          <reference field="10" count="1" selected="0">
            <x v="25"/>
          </reference>
        </references>
      </pivotArea>
    </format>
    <format dxfId="1020">
      <pivotArea dataOnly="0" labelOnly="1" outline="0" fieldPosition="0">
        <references count="5">
          <reference field="0" count="1">
            <x v="182"/>
          </reference>
          <reference field="2" count="1" selected="0">
            <x v="7"/>
          </reference>
          <reference field="3" count="1" selected="0">
            <x v="58"/>
          </reference>
          <reference field="6" count="1" selected="0">
            <x v="1"/>
          </reference>
          <reference field="10" count="1" selected="0">
            <x v="25"/>
          </reference>
        </references>
      </pivotArea>
    </format>
    <format dxfId="1019">
      <pivotArea dataOnly="0" labelOnly="1" outline="0" fieldPosition="0">
        <references count="5">
          <reference field="0" count="6">
            <x v="16"/>
            <x v="17"/>
            <x v="18"/>
            <x v="89"/>
            <x v="90"/>
            <x v="106"/>
          </reference>
          <reference field="2" count="1" selected="0">
            <x v="8"/>
          </reference>
          <reference field="3" count="1" selected="0">
            <x v="73"/>
          </reference>
          <reference field="6" count="1" selected="0">
            <x v="1"/>
          </reference>
          <reference field="10" count="1" selected="0">
            <x v="0"/>
          </reference>
        </references>
      </pivotArea>
    </format>
    <format dxfId="1018">
      <pivotArea dataOnly="0" labelOnly="1" outline="0" fieldPosition="0">
        <references count="5">
          <reference field="0" count="1">
            <x v="147"/>
          </reference>
          <reference field="2" count="1" selected="0">
            <x v="8"/>
          </reference>
          <reference field="3" count="1" selected="0">
            <x v="74"/>
          </reference>
          <reference field="6" count="1" selected="0">
            <x v="1"/>
          </reference>
          <reference field="10" count="1" selected="0">
            <x v="0"/>
          </reference>
        </references>
      </pivotArea>
    </format>
    <format dxfId="1017">
      <pivotArea dataOnly="0" labelOnly="1" outline="0" fieldPosition="0">
        <references count="5">
          <reference field="0" count="1">
            <x v="155"/>
          </reference>
          <reference field="2" count="1" selected="0">
            <x v="8"/>
          </reference>
          <reference field="3" count="1" selected="0">
            <x v="76"/>
          </reference>
          <reference field="6" count="1" selected="0">
            <x v="1"/>
          </reference>
          <reference field="10" count="1" selected="0">
            <x v="0"/>
          </reference>
        </references>
      </pivotArea>
    </format>
    <format dxfId="1016">
      <pivotArea dataOnly="0" labelOnly="1" outline="0" fieldPosition="0">
        <references count="5">
          <reference field="0" count="1">
            <x v="129"/>
          </reference>
          <reference field="2" count="1" selected="0">
            <x v="8"/>
          </reference>
          <reference field="3" count="1" selected="0">
            <x v="79"/>
          </reference>
          <reference field="6" count="1" selected="0">
            <x v="1"/>
          </reference>
          <reference field="10" count="1" selected="0">
            <x v="0"/>
          </reference>
        </references>
      </pivotArea>
    </format>
    <format dxfId="1015">
      <pivotArea dataOnly="0" labelOnly="1" outline="0" fieldPosition="0">
        <references count="5">
          <reference field="0" count="2">
            <x v="79"/>
            <x v="98"/>
          </reference>
          <reference field="2" count="1" selected="0">
            <x v="8"/>
          </reference>
          <reference field="3" count="1" selected="0">
            <x v="63"/>
          </reference>
          <reference field="6" count="1" selected="0">
            <x v="1"/>
          </reference>
          <reference field="10" count="1" selected="0">
            <x v="1"/>
          </reference>
        </references>
      </pivotArea>
    </format>
    <format dxfId="1014">
      <pivotArea dataOnly="0" labelOnly="1" outline="0" fieldPosition="0">
        <references count="5">
          <reference field="0" count="1">
            <x v="79"/>
          </reference>
          <reference field="2" count="1" selected="0">
            <x v="8"/>
          </reference>
          <reference field="3" count="1" selected="0">
            <x v="64"/>
          </reference>
          <reference field="6" count="1" selected="0">
            <x v="1"/>
          </reference>
          <reference field="10" count="1" selected="0">
            <x v="1"/>
          </reference>
        </references>
      </pivotArea>
    </format>
    <format dxfId="1013">
      <pivotArea dataOnly="0" labelOnly="1" outline="0" fieldPosition="0">
        <references count="5">
          <reference field="0" count="1">
            <x v="54"/>
          </reference>
          <reference field="2" count="1" selected="0">
            <x v="8"/>
          </reference>
          <reference field="3" count="1" selected="0">
            <x v="65"/>
          </reference>
          <reference field="6" count="1" selected="0">
            <x v="1"/>
          </reference>
          <reference field="10" count="1" selected="0">
            <x v="1"/>
          </reference>
        </references>
      </pivotArea>
    </format>
    <format dxfId="1012">
      <pivotArea dataOnly="0" labelOnly="1" outline="0" fieldPosition="0">
        <references count="5">
          <reference field="0" count="1">
            <x v="131"/>
          </reference>
          <reference field="2" count="1" selected="0">
            <x v="8"/>
          </reference>
          <reference field="3" count="1" selected="0">
            <x v="81"/>
          </reference>
          <reference field="6" count="1" selected="0">
            <x v="1"/>
          </reference>
          <reference field="10" count="1" selected="0">
            <x v="1"/>
          </reference>
        </references>
      </pivotArea>
    </format>
    <format dxfId="1011">
      <pivotArea dataOnly="0" labelOnly="1" outline="0" fieldPosition="0">
        <references count="5">
          <reference field="0" count="7">
            <x v="94"/>
            <x v="96"/>
            <x v="198"/>
            <x v="201"/>
            <x v="202"/>
            <x v="203"/>
            <x v="204"/>
          </reference>
          <reference field="2" count="1" selected="0">
            <x v="8"/>
          </reference>
          <reference field="3" count="1" selected="0">
            <x v="90"/>
          </reference>
          <reference field="6" count="1" selected="0">
            <x v="1"/>
          </reference>
          <reference field="10" count="1" selected="0">
            <x v="1"/>
          </reference>
        </references>
      </pivotArea>
    </format>
    <format dxfId="1010">
      <pivotArea dataOnly="0" labelOnly="1" outline="0" fieldPosition="0">
        <references count="5">
          <reference field="0" count="18">
            <x v="6"/>
            <x v="7"/>
            <x v="8"/>
            <x v="9"/>
            <x v="51"/>
            <x v="56"/>
            <x v="73"/>
            <x v="77"/>
            <x v="168"/>
            <x v="171"/>
            <x v="172"/>
            <x v="173"/>
            <x v="174"/>
            <x v="175"/>
            <x v="176"/>
            <x v="180"/>
            <x v="181"/>
            <x v="209"/>
          </reference>
          <reference field="2" count="1" selected="0">
            <x v="8"/>
          </reference>
          <reference field="3" count="1" selected="0">
            <x v="92"/>
          </reference>
          <reference field="6" count="1" selected="0">
            <x v="1"/>
          </reference>
          <reference field="10" count="1" selected="0">
            <x v="1"/>
          </reference>
        </references>
      </pivotArea>
    </format>
    <format dxfId="1009">
      <pivotArea dataOnly="0" labelOnly="1" outline="0" fieldPosition="0">
        <references count="5">
          <reference field="0" count="3">
            <x v="33"/>
            <x v="34"/>
            <x v="132"/>
          </reference>
          <reference field="2" count="1" selected="0">
            <x v="8"/>
          </reference>
          <reference field="3" count="1" selected="0">
            <x v="93"/>
          </reference>
          <reference field="6" count="1" selected="0">
            <x v="1"/>
          </reference>
          <reference field="10" count="1" selected="0">
            <x v="1"/>
          </reference>
        </references>
      </pivotArea>
    </format>
    <format dxfId="1008">
      <pivotArea dataOnly="0" labelOnly="1" outline="0" fieldPosition="0">
        <references count="5">
          <reference field="0" count="1">
            <x v="95"/>
          </reference>
          <reference field="2" count="1" selected="0">
            <x v="8"/>
          </reference>
          <reference field="3" count="1" selected="0">
            <x v="94"/>
          </reference>
          <reference field="6" count="1" selected="0">
            <x v="1"/>
          </reference>
          <reference field="10" count="1" selected="0">
            <x v="1"/>
          </reference>
        </references>
      </pivotArea>
    </format>
    <format dxfId="1007">
      <pivotArea dataOnly="0" labelOnly="1" outline="0" fieldPosition="0">
        <references count="5">
          <reference field="0" count="3">
            <x v="130"/>
            <x v="133"/>
            <x v="134"/>
          </reference>
          <reference field="2" count="1" selected="0">
            <x v="8"/>
          </reference>
          <reference field="3" count="1" selected="0">
            <x v="95"/>
          </reference>
          <reference field="6" count="1" selected="0">
            <x v="1"/>
          </reference>
          <reference field="10" count="1" selected="0">
            <x v="1"/>
          </reference>
        </references>
      </pivotArea>
    </format>
    <format dxfId="1006">
      <pivotArea dataOnly="0" labelOnly="1" outline="0" fieldPosition="0">
        <references count="5">
          <reference field="0" count="1">
            <x v="149"/>
          </reference>
          <reference field="2" count="1" selected="0">
            <x v="8"/>
          </reference>
          <reference field="3" count="1" selected="0">
            <x v="97"/>
          </reference>
          <reference field="6" count="1" selected="0">
            <x v="1"/>
          </reference>
          <reference field="10" count="1" selected="0">
            <x v="1"/>
          </reference>
        </references>
      </pivotArea>
    </format>
    <format dxfId="1005">
      <pivotArea dataOnly="0" labelOnly="1" outline="0" fieldPosition="0">
        <references count="5">
          <reference field="0" count="2">
            <x v="196"/>
            <x v="197"/>
          </reference>
          <reference field="2" count="1" selected="0">
            <x v="8"/>
          </reference>
          <reference field="3" count="1" selected="0">
            <x v="60"/>
          </reference>
          <reference field="6" count="1" selected="0">
            <x v="1"/>
          </reference>
          <reference field="10" count="1" selected="0">
            <x v="3"/>
          </reference>
        </references>
      </pivotArea>
    </format>
    <format dxfId="1004">
      <pivotArea dataOnly="0" labelOnly="1" outline="0" fieldPosition="0">
        <references count="5">
          <reference field="0" count="1">
            <x v="197"/>
          </reference>
          <reference field="2" count="1" selected="0">
            <x v="8"/>
          </reference>
          <reference field="3" count="1" selected="0">
            <x v="63"/>
          </reference>
          <reference field="6" count="1" selected="0">
            <x v="1"/>
          </reference>
          <reference field="10" count="1" selected="0">
            <x v="3"/>
          </reference>
        </references>
      </pivotArea>
    </format>
    <format dxfId="1003">
      <pivotArea dataOnly="0" labelOnly="1" outline="0" fieldPosition="0">
        <references count="5">
          <reference field="0" count="1">
            <x v="196"/>
          </reference>
          <reference field="2" count="1" selected="0">
            <x v="8"/>
          </reference>
          <reference field="3" count="1" selected="0">
            <x v="71"/>
          </reference>
          <reference field="6" count="1" selected="0">
            <x v="1"/>
          </reference>
          <reference field="10" count="1" selected="0">
            <x v="3"/>
          </reference>
        </references>
      </pivotArea>
    </format>
    <format dxfId="1002">
      <pivotArea dataOnly="0" labelOnly="1" outline="0" fieldPosition="0">
        <references count="5">
          <reference field="0" count="1">
            <x v="76"/>
          </reference>
          <reference field="2" count="1" selected="0">
            <x v="8"/>
          </reference>
          <reference field="3" count="1" selected="0">
            <x v="73"/>
          </reference>
          <reference field="6" count="1" selected="0">
            <x v="1"/>
          </reference>
          <reference field="10" count="1" selected="0">
            <x v="4"/>
          </reference>
        </references>
      </pivotArea>
    </format>
    <format dxfId="1001">
      <pivotArea dataOnly="0" labelOnly="1" outline="0" fieldPosition="0">
        <references count="5">
          <reference field="0" count="1">
            <x v="31"/>
          </reference>
          <reference field="2" count="1" selected="0">
            <x v="8"/>
          </reference>
          <reference field="3" count="1" selected="0">
            <x v="63"/>
          </reference>
          <reference field="6" count="1" selected="0">
            <x v="1"/>
          </reference>
          <reference field="10" count="1" selected="0">
            <x v="5"/>
          </reference>
        </references>
      </pivotArea>
    </format>
    <format dxfId="1000">
      <pivotArea dataOnly="0" labelOnly="1" outline="0" fieldPosition="0">
        <references count="5">
          <reference field="0" count="1">
            <x v="42"/>
          </reference>
          <reference field="2" count="1" selected="0">
            <x v="8"/>
          </reference>
          <reference field="3" count="1" selected="0">
            <x v="79"/>
          </reference>
          <reference field="6" count="1" selected="0">
            <x v="1"/>
          </reference>
          <reference field="10" count="1" selected="0">
            <x v="5"/>
          </reference>
        </references>
      </pivotArea>
    </format>
    <format dxfId="999">
      <pivotArea dataOnly="0" labelOnly="1" outline="0" fieldPosition="0">
        <references count="5">
          <reference field="0" count="1">
            <x v="28"/>
          </reference>
          <reference field="2" count="1" selected="0">
            <x v="8"/>
          </reference>
          <reference field="3" count="1" selected="0">
            <x v="66"/>
          </reference>
          <reference field="6" count="1" selected="0">
            <x v="1"/>
          </reference>
          <reference field="10" count="1" selected="0">
            <x v="6"/>
          </reference>
        </references>
      </pivotArea>
    </format>
    <format dxfId="998">
      <pivotArea dataOnly="0" labelOnly="1" outline="0" fieldPosition="0">
        <references count="5">
          <reference field="0" count="1">
            <x v="62"/>
          </reference>
          <reference field="2" count="1" selected="0">
            <x v="8"/>
          </reference>
          <reference field="3" count="1" selected="0">
            <x v="96"/>
          </reference>
          <reference field="6" count="1" selected="0">
            <x v="1"/>
          </reference>
          <reference field="10" count="1" selected="0">
            <x v="6"/>
          </reference>
        </references>
      </pivotArea>
    </format>
    <format dxfId="997">
      <pivotArea dataOnly="0" labelOnly="1" outline="0" fieldPosition="0">
        <references count="5">
          <reference field="0" count="1">
            <x v="61"/>
          </reference>
          <reference field="2" count="1" selected="0">
            <x v="8"/>
          </reference>
          <reference field="3" count="1" selected="0">
            <x v="96"/>
          </reference>
          <reference field="6" count="1" selected="0">
            <x v="1"/>
          </reference>
          <reference field="10" count="1" selected="0">
            <x v="7"/>
          </reference>
        </references>
      </pivotArea>
    </format>
    <format dxfId="996">
      <pivotArea dataOnly="0" labelOnly="1" outline="0" fieldPosition="0">
        <references count="5">
          <reference field="0" count="1">
            <x v="2"/>
          </reference>
          <reference field="2" count="1" selected="0">
            <x v="8"/>
          </reference>
          <reference field="3" count="1" selected="0">
            <x v="69"/>
          </reference>
          <reference field="6" count="1" selected="0">
            <x v="1"/>
          </reference>
          <reference field="10" count="1" selected="0">
            <x v="8"/>
          </reference>
        </references>
      </pivotArea>
    </format>
    <format dxfId="995">
      <pivotArea dataOnly="0" labelOnly="1" outline="0" fieldPosition="0">
        <references count="5">
          <reference field="0" count="1">
            <x v="109"/>
          </reference>
          <reference field="2" count="1" selected="0">
            <x v="8"/>
          </reference>
          <reference field="3" count="1" selected="0">
            <x v="59"/>
          </reference>
          <reference field="6" count="1" selected="0">
            <x v="1"/>
          </reference>
          <reference field="10" count="1" selected="0">
            <x v="9"/>
          </reference>
        </references>
      </pivotArea>
    </format>
    <format dxfId="994">
      <pivotArea dataOnly="0" labelOnly="1" outline="0" fieldPosition="0">
        <references count="5">
          <reference field="0" count="1">
            <x v="100"/>
          </reference>
          <reference field="2" count="1" selected="0">
            <x v="8"/>
          </reference>
          <reference field="3" count="1" selected="0">
            <x v="62"/>
          </reference>
          <reference field="6" count="1" selected="0">
            <x v="1"/>
          </reference>
          <reference field="10" count="1" selected="0">
            <x v="9"/>
          </reference>
        </references>
      </pivotArea>
    </format>
    <format dxfId="993">
      <pivotArea dataOnly="0" labelOnly="1" outline="0" fieldPosition="0">
        <references count="5">
          <reference field="0" count="1">
            <x v="27"/>
          </reference>
          <reference field="2" count="1" selected="0">
            <x v="8"/>
          </reference>
          <reference field="3" count="1" selected="0">
            <x v="77"/>
          </reference>
          <reference field="6" count="1" selected="0">
            <x v="1"/>
          </reference>
          <reference field="10" count="1" selected="0">
            <x v="9"/>
          </reference>
        </references>
      </pivotArea>
    </format>
    <format dxfId="992">
      <pivotArea dataOnly="0" labelOnly="1" outline="0" fieldPosition="0">
        <references count="5">
          <reference field="0" count="1">
            <x v="27"/>
          </reference>
          <reference field="2" count="1" selected="0">
            <x v="8"/>
          </reference>
          <reference field="3" count="1" selected="0">
            <x v="78"/>
          </reference>
          <reference field="6" count="1" selected="0">
            <x v="1"/>
          </reference>
          <reference field="10" count="1" selected="0">
            <x v="9"/>
          </reference>
        </references>
      </pivotArea>
    </format>
    <format dxfId="991">
      <pivotArea dataOnly="0" labelOnly="1" outline="0" fieldPosition="0">
        <references count="5">
          <reference field="0" count="2">
            <x v="110"/>
            <x v="111"/>
          </reference>
          <reference field="2" count="1" selected="0">
            <x v="8"/>
          </reference>
          <reference field="3" count="1" selected="0">
            <x v="98"/>
          </reference>
          <reference field="6" count="1" selected="0">
            <x v="1"/>
          </reference>
          <reference field="10" count="1" selected="0">
            <x v="9"/>
          </reference>
        </references>
      </pivotArea>
    </format>
    <format dxfId="990">
      <pivotArea dataOnly="0" labelOnly="1" outline="0" fieldPosition="0">
        <references count="5">
          <reference field="0" count="1">
            <x v="47"/>
          </reference>
          <reference field="2" count="1" selected="0">
            <x v="8"/>
          </reference>
          <reference field="3" count="1" selected="0">
            <x v="99"/>
          </reference>
          <reference field="6" count="1" selected="0">
            <x v="1"/>
          </reference>
          <reference field="10" count="1" selected="0">
            <x v="9"/>
          </reference>
        </references>
      </pivotArea>
    </format>
    <format dxfId="989">
      <pivotArea dataOnly="0" labelOnly="1" outline="0" fieldPosition="0">
        <references count="5">
          <reference field="0" count="2">
            <x v="105"/>
            <x v="152"/>
          </reference>
          <reference field="2" count="1" selected="0">
            <x v="8"/>
          </reference>
          <reference field="3" count="1" selected="0">
            <x v="100"/>
          </reference>
          <reference field="6" count="1" selected="0">
            <x v="1"/>
          </reference>
          <reference field="10" count="1" selected="0">
            <x v="9"/>
          </reference>
        </references>
      </pivotArea>
    </format>
    <format dxfId="988">
      <pivotArea dataOnly="0" labelOnly="1" outline="0" fieldPosition="0">
        <references count="5">
          <reference field="0" count="1">
            <x v="127"/>
          </reference>
          <reference field="2" count="1" selected="0">
            <x v="8"/>
          </reference>
          <reference field="3" count="1" selected="0">
            <x v="72"/>
          </reference>
          <reference field="6" count="1" selected="0">
            <x v="1"/>
          </reference>
          <reference field="10" count="1" selected="0">
            <x v="10"/>
          </reference>
        </references>
      </pivotArea>
    </format>
    <format dxfId="987">
      <pivotArea dataOnly="0" labelOnly="1" outline="0" fieldPosition="0">
        <references count="5">
          <reference field="0" count="1">
            <x v="22"/>
          </reference>
          <reference field="2" count="1" selected="0">
            <x v="8"/>
          </reference>
          <reference field="3" count="1" selected="0">
            <x v="82"/>
          </reference>
          <reference field="6" count="1" selected="0">
            <x v="1"/>
          </reference>
          <reference field="10" count="1" selected="0">
            <x v="10"/>
          </reference>
        </references>
      </pivotArea>
    </format>
    <format dxfId="986">
      <pivotArea dataOnly="0" labelOnly="1" outline="0" fieldPosition="0">
        <references count="5">
          <reference field="0" count="1">
            <x v="22"/>
          </reference>
          <reference field="2" count="1" selected="0">
            <x v="8"/>
          </reference>
          <reference field="3" count="1" selected="0">
            <x v="83"/>
          </reference>
          <reference field="6" count="1" selected="0">
            <x v="1"/>
          </reference>
          <reference field="10" count="1" selected="0">
            <x v="10"/>
          </reference>
        </references>
      </pivotArea>
    </format>
    <format dxfId="985">
      <pivotArea dataOnly="0" labelOnly="1" outline="0" fieldPosition="0">
        <references count="5">
          <reference field="0" count="1">
            <x v="128"/>
          </reference>
          <reference field="2" count="1" selected="0">
            <x v="8"/>
          </reference>
          <reference field="3" count="1" selected="0">
            <x v="84"/>
          </reference>
          <reference field="6" count="1" selected="0">
            <x v="1"/>
          </reference>
          <reference field="10" count="1" selected="0">
            <x v="10"/>
          </reference>
        </references>
      </pivotArea>
    </format>
    <format dxfId="984">
      <pivotArea dataOnly="0" labelOnly="1" outline="0" fieldPosition="0">
        <references count="5">
          <reference field="0" count="1">
            <x v="142"/>
          </reference>
          <reference field="2" count="1" selected="0">
            <x v="8"/>
          </reference>
          <reference field="3" count="1" selected="0">
            <x v="96"/>
          </reference>
          <reference field="6" count="1" selected="0">
            <x v="1"/>
          </reference>
          <reference field="10" count="1" selected="0">
            <x v="10"/>
          </reference>
        </references>
      </pivotArea>
    </format>
    <format dxfId="983">
      <pivotArea dataOnly="0" labelOnly="1" outline="0" fieldPosition="0">
        <references count="5">
          <reference field="0" count="1">
            <x v="64"/>
          </reference>
          <reference field="2" count="1" selected="0">
            <x v="8"/>
          </reference>
          <reference field="3" count="1" selected="0">
            <x v="96"/>
          </reference>
          <reference field="6" count="1" selected="0">
            <x v="1"/>
          </reference>
          <reference field="10" count="1" selected="0">
            <x v="11"/>
          </reference>
        </references>
      </pivotArea>
    </format>
    <format dxfId="982">
      <pivotArea dataOnly="0" labelOnly="1" outline="0" fieldPosition="0">
        <references count="5">
          <reference field="0" count="1">
            <x v="0"/>
          </reference>
          <reference field="2" count="1" selected="0">
            <x v="8"/>
          </reference>
          <reference field="3" count="1" selected="0">
            <x v="66"/>
          </reference>
          <reference field="6" count="1" selected="0">
            <x v="1"/>
          </reference>
          <reference field="10" count="1" selected="0">
            <x v="12"/>
          </reference>
        </references>
      </pivotArea>
    </format>
    <format dxfId="981">
      <pivotArea dataOnly="0" labelOnly="1" outline="0" fieldPosition="0">
        <references count="5">
          <reference field="0" count="1">
            <x v="91"/>
          </reference>
          <reference field="2" count="1" selected="0">
            <x v="8"/>
          </reference>
          <reference field="3" count="1" selected="0">
            <x v="67"/>
          </reference>
          <reference field="6" count="1" selected="0">
            <x v="1"/>
          </reference>
          <reference field="10" count="1" selected="0">
            <x v="12"/>
          </reference>
        </references>
      </pivotArea>
    </format>
    <format dxfId="980">
      <pivotArea dataOnly="0" labelOnly="1" outline="0" fieldPosition="0">
        <references count="5">
          <reference field="0" count="1">
            <x v="4"/>
          </reference>
          <reference field="2" count="1" selected="0">
            <x v="8"/>
          </reference>
          <reference field="3" count="1" selected="0">
            <x v="70"/>
          </reference>
          <reference field="6" count="1" selected="0">
            <x v="1"/>
          </reference>
          <reference field="10" count="1" selected="0">
            <x v="12"/>
          </reference>
        </references>
      </pivotArea>
    </format>
    <format dxfId="979">
      <pivotArea dataOnly="0" labelOnly="1" outline="0" fieldPosition="0">
        <references count="5">
          <reference field="0" count="1">
            <x v="4"/>
          </reference>
          <reference field="2" count="1" selected="0">
            <x v="8"/>
          </reference>
          <reference field="3" count="1" selected="0">
            <x v="80"/>
          </reference>
          <reference field="6" count="1" selected="0">
            <x v="1"/>
          </reference>
          <reference field="10" count="1" selected="0">
            <x v="12"/>
          </reference>
        </references>
      </pivotArea>
    </format>
    <format dxfId="978">
      <pivotArea dataOnly="0" labelOnly="1" outline="0" fieldPosition="0">
        <references count="5">
          <reference field="0" count="1">
            <x v="4"/>
          </reference>
          <reference field="2" count="1" selected="0">
            <x v="8"/>
          </reference>
          <reference field="3" count="1" selected="0">
            <x v="82"/>
          </reference>
          <reference field="6" count="1" selected="0">
            <x v="1"/>
          </reference>
          <reference field="10" count="1" selected="0">
            <x v="12"/>
          </reference>
        </references>
      </pivotArea>
    </format>
    <format dxfId="977">
      <pivotArea dataOnly="0" labelOnly="1" outline="0" fieldPosition="0">
        <references count="5">
          <reference field="0" count="1">
            <x v="184"/>
          </reference>
          <reference field="2" count="1" selected="0">
            <x v="8"/>
          </reference>
          <reference field="3" count="1" selected="0">
            <x v="85"/>
          </reference>
          <reference field="6" count="1" selected="0">
            <x v="1"/>
          </reference>
          <reference field="10" count="1" selected="0">
            <x v="12"/>
          </reference>
        </references>
      </pivotArea>
    </format>
    <format dxfId="976">
      <pivotArea dataOnly="0" labelOnly="1" outline="0" fieldPosition="0">
        <references count="5">
          <reference field="0" count="1">
            <x v="22"/>
          </reference>
          <reference field="2" count="1" selected="0">
            <x v="8"/>
          </reference>
          <reference field="3" count="1" selected="0">
            <x v="92"/>
          </reference>
          <reference field="6" count="1" selected="0">
            <x v="1"/>
          </reference>
          <reference field="10" count="1" selected="0">
            <x v="12"/>
          </reference>
        </references>
      </pivotArea>
    </format>
    <format dxfId="975">
      <pivotArea dataOnly="0" labelOnly="1" outline="0" fieldPosition="0">
        <references count="5">
          <reference field="0" count="3">
            <x v="22"/>
            <x v="65"/>
            <x v="70"/>
          </reference>
          <reference field="2" count="1" selected="0">
            <x v="8"/>
          </reference>
          <reference field="3" count="1" selected="0">
            <x v="96"/>
          </reference>
          <reference field="6" count="1" selected="0">
            <x v="1"/>
          </reference>
          <reference field="10" count="1" selected="0">
            <x v="12"/>
          </reference>
        </references>
      </pivotArea>
    </format>
    <format dxfId="974">
      <pivotArea dataOnly="0" labelOnly="1" outline="0" fieldPosition="0">
        <references count="5">
          <reference field="0" count="1">
            <x v="30"/>
          </reference>
          <reference field="2" count="1" selected="0">
            <x v="8"/>
          </reference>
          <reference field="3" count="1" selected="0">
            <x v="68"/>
          </reference>
          <reference field="6" count="1" selected="0">
            <x v="1"/>
          </reference>
          <reference field="10" count="1" selected="0">
            <x v="13"/>
          </reference>
        </references>
      </pivotArea>
    </format>
    <format dxfId="973">
      <pivotArea dataOnly="0" labelOnly="1" outline="0" fieldPosition="0">
        <references count="5">
          <reference field="0" count="1">
            <x v="123"/>
          </reference>
          <reference field="2" count="1" selected="0">
            <x v="8"/>
          </reference>
          <reference field="3" count="1" selected="0">
            <x v="80"/>
          </reference>
          <reference field="6" count="1" selected="0">
            <x v="1"/>
          </reference>
          <reference field="10" count="1" selected="0">
            <x v="13"/>
          </reference>
        </references>
      </pivotArea>
    </format>
    <format dxfId="972">
      <pivotArea dataOnly="0" labelOnly="1" outline="0" fieldPosition="0">
        <references count="5">
          <reference field="0" count="1">
            <x v="169"/>
          </reference>
          <reference field="2" count="1" selected="0">
            <x v="8"/>
          </reference>
          <reference field="3" count="1" selected="0">
            <x v="82"/>
          </reference>
          <reference field="6" count="1" selected="0">
            <x v="1"/>
          </reference>
          <reference field="10" count="1" selected="0">
            <x v="13"/>
          </reference>
        </references>
      </pivotArea>
    </format>
    <format dxfId="971">
      <pivotArea dataOnly="0" labelOnly="1" outline="0" fieldPosition="0">
        <references count="5">
          <reference field="0" count="1">
            <x v="202"/>
          </reference>
          <reference field="2" count="1" selected="0">
            <x v="8"/>
          </reference>
          <reference field="3" count="1" selected="0">
            <x v="91"/>
          </reference>
          <reference field="6" count="1" selected="0">
            <x v="1"/>
          </reference>
          <reference field="10" count="1" selected="0">
            <x v="13"/>
          </reference>
        </references>
      </pivotArea>
    </format>
    <format dxfId="970">
      <pivotArea dataOnly="0" labelOnly="1" outline="0" fieldPosition="0">
        <references count="5">
          <reference field="0" count="1">
            <x v="185"/>
          </reference>
          <reference field="2" count="1" selected="0">
            <x v="8"/>
          </reference>
          <reference field="3" count="1" selected="0">
            <x v="85"/>
          </reference>
          <reference field="6" count="1" selected="0">
            <x v="1"/>
          </reference>
          <reference field="10" count="1" selected="0">
            <x v="14"/>
          </reference>
        </references>
      </pivotArea>
    </format>
    <format dxfId="969">
      <pivotArea dataOnly="0" labelOnly="1" outline="0" fieldPosition="0">
        <references count="5">
          <reference field="0" count="1">
            <x v="125"/>
          </reference>
          <reference field="2" count="1" selected="0">
            <x v="8"/>
          </reference>
          <reference field="3" count="1" selected="0">
            <x v="91"/>
          </reference>
          <reference field="6" count="1" selected="0">
            <x v="1"/>
          </reference>
          <reference field="10" count="1" selected="0">
            <x v="14"/>
          </reference>
        </references>
      </pivotArea>
    </format>
    <format dxfId="968">
      <pivotArea dataOnly="0" labelOnly="1" outline="0" fieldPosition="0">
        <references count="5">
          <reference field="0" count="2">
            <x v="10"/>
            <x v="183"/>
          </reference>
          <reference field="2" count="1" selected="0">
            <x v="8"/>
          </reference>
          <reference field="3" count="1" selected="0">
            <x v="96"/>
          </reference>
          <reference field="6" count="1" selected="0">
            <x v="1"/>
          </reference>
          <reference field="10" count="1" selected="0">
            <x v="14"/>
          </reference>
        </references>
      </pivotArea>
    </format>
    <format dxfId="967">
      <pivotArea dataOnly="0" labelOnly="1" outline="0" fieldPosition="0">
        <references count="5">
          <reference field="0" count="2">
            <x v="23"/>
            <x v="167"/>
          </reference>
          <reference field="2" count="1" selected="0">
            <x v="8"/>
          </reference>
          <reference field="3" count="1" selected="0">
            <x v="91"/>
          </reference>
          <reference field="6" count="1" selected="0">
            <x v="1"/>
          </reference>
          <reference field="10" count="1" selected="0">
            <x v="15"/>
          </reference>
        </references>
      </pivotArea>
    </format>
    <format dxfId="966">
      <pivotArea dataOnly="0" labelOnly="1" outline="0" fieldPosition="0">
        <references count="5">
          <reference field="0" count="1">
            <x v="81"/>
          </reference>
          <reference field="2" count="1" selected="0">
            <x v="8"/>
          </reference>
          <reference field="3" count="1" selected="0">
            <x v="62"/>
          </reference>
          <reference field="6" count="1" selected="0">
            <x v="1"/>
          </reference>
          <reference field="10" count="1" selected="0">
            <x v="17"/>
          </reference>
        </references>
      </pivotArea>
    </format>
    <format dxfId="965">
      <pivotArea dataOnly="0" labelOnly="1" outline="0" fieldPosition="0">
        <references count="5">
          <reference field="0" count="3">
            <x v="80"/>
            <x v="88"/>
            <x v="170"/>
          </reference>
          <reference field="2" count="1" selected="0">
            <x v="8"/>
          </reference>
          <reference field="3" count="1" selected="0">
            <x v="68"/>
          </reference>
          <reference field="6" count="1" selected="0">
            <x v="1"/>
          </reference>
          <reference field="10" count="1" selected="0">
            <x v="17"/>
          </reference>
        </references>
      </pivotArea>
    </format>
    <format dxfId="964">
      <pivotArea dataOnly="0" labelOnly="1" outline="0" fieldPosition="0">
        <references count="5">
          <reference field="0" count="1">
            <x v="170"/>
          </reference>
          <reference field="2" count="1" selected="0">
            <x v="8"/>
          </reference>
          <reference field="3" count="1" selected="0">
            <x v="87"/>
          </reference>
          <reference field="6" count="1" selected="0">
            <x v="1"/>
          </reference>
          <reference field="10" count="1" selected="0">
            <x v="17"/>
          </reference>
        </references>
      </pivotArea>
    </format>
    <format dxfId="963">
      <pivotArea dataOnly="0" labelOnly="1" outline="0" fieldPosition="0">
        <references count="5">
          <reference field="0" count="3">
            <x v="25"/>
            <x v="75"/>
            <x v="141"/>
          </reference>
          <reference field="2" count="1" selected="0">
            <x v="8"/>
          </reference>
          <reference field="3" count="1" selected="0">
            <x v="91"/>
          </reference>
          <reference field="6" count="1" selected="0">
            <x v="1"/>
          </reference>
          <reference field="10" count="1" selected="0">
            <x v="17"/>
          </reference>
        </references>
      </pivotArea>
    </format>
    <format dxfId="962">
      <pivotArea dataOnly="0" labelOnly="1" outline="0" fieldPosition="0">
        <references count="5">
          <reference field="0" count="1">
            <x v="22"/>
          </reference>
          <reference field="2" count="1" selected="0">
            <x v="8"/>
          </reference>
          <reference field="3" count="1" selected="0">
            <x v="61"/>
          </reference>
          <reference field="6" count="1" selected="0">
            <x v="1"/>
          </reference>
          <reference field="10" count="1" selected="0">
            <x v="18"/>
          </reference>
        </references>
      </pivotArea>
    </format>
    <format dxfId="961">
      <pivotArea dataOnly="0" labelOnly="1" outline="0" fieldPosition="0">
        <references count="5">
          <reference field="0" count="1">
            <x v="11"/>
          </reference>
          <reference field="2" count="1" selected="0">
            <x v="8"/>
          </reference>
          <reference field="3" count="1" selected="0">
            <x v="83"/>
          </reference>
          <reference field="6" count="1" selected="0">
            <x v="1"/>
          </reference>
          <reference field="10" count="1" selected="0">
            <x v="18"/>
          </reference>
        </references>
      </pivotArea>
    </format>
    <format dxfId="960">
      <pivotArea dataOnly="0" labelOnly="1" outline="0" fieldPosition="0">
        <references count="5">
          <reference field="0" count="4">
            <x v="11"/>
            <x v="23"/>
            <x v="167"/>
            <x v="188"/>
          </reference>
          <reference field="2" count="1" selected="0">
            <x v="8"/>
          </reference>
          <reference field="3" count="1" selected="0">
            <x v="91"/>
          </reference>
          <reference field="6" count="1" selected="0">
            <x v="1"/>
          </reference>
          <reference field="10" count="1" selected="0">
            <x v="18"/>
          </reference>
        </references>
      </pivotArea>
    </format>
    <format dxfId="959">
      <pivotArea dataOnly="0" labelOnly="1" outline="0" fieldPosition="0">
        <references count="5">
          <reference field="0" count="1">
            <x v="188"/>
          </reference>
          <reference field="2" count="1" selected="0">
            <x v="8"/>
          </reference>
          <reference field="3" count="1" selected="0">
            <x v="96"/>
          </reference>
          <reference field="6" count="1" selected="0">
            <x v="1"/>
          </reference>
          <reference field="10" count="1" selected="0">
            <x v="18"/>
          </reference>
        </references>
      </pivotArea>
    </format>
    <format dxfId="958">
      <pivotArea dataOnly="0" labelOnly="1" outline="0" fieldPosition="0">
        <references count="5">
          <reference field="0" count="1">
            <x v="22"/>
          </reference>
          <reference field="2" count="1" selected="0">
            <x v="8"/>
          </reference>
          <reference field="3" count="1" selected="0">
            <x v="101"/>
          </reference>
          <reference field="6" count="1" selected="0">
            <x v="1"/>
          </reference>
          <reference field="10" count="1" selected="0">
            <x v="18"/>
          </reference>
        </references>
      </pivotArea>
    </format>
    <format dxfId="957">
      <pivotArea dataOnly="0" labelOnly="1" outline="0" fieldPosition="0">
        <references count="5">
          <reference field="0" count="1">
            <x v="78"/>
          </reference>
          <reference field="2" count="1" selected="0">
            <x v="8"/>
          </reference>
          <reference field="3" count="1" selected="0">
            <x v="62"/>
          </reference>
          <reference field="6" count="1" selected="0">
            <x v="1"/>
          </reference>
          <reference field="10" count="1" selected="0">
            <x v="19"/>
          </reference>
        </references>
      </pivotArea>
    </format>
    <format dxfId="956">
      <pivotArea dataOnly="0" labelOnly="1" outline="0" fieldPosition="0">
        <references count="5">
          <reference field="0" count="1">
            <x v="21"/>
          </reference>
          <reference field="2" count="1" selected="0">
            <x v="8"/>
          </reference>
          <reference field="3" count="1" selected="0">
            <x v="63"/>
          </reference>
          <reference field="6" count="1" selected="0">
            <x v="1"/>
          </reference>
          <reference field="10" count="1" selected="0">
            <x v="19"/>
          </reference>
        </references>
      </pivotArea>
    </format>
    <format dxfId="955">
      <pivotArea dataOnly="0" labelOnly="1" outline="0" fieldPosition="0">
        <references count="5">
          <reference field="0" count="1">
            <x v="21"/>
          </reference>
          <reference field="2" count="1" selected="0">
            <x v="8"/>
          </reference>
          <reference field="3" count="1" selected="0">
            <x v="79"/>
          </reference>
          <reference field="6" count="1" selected="0">
            <x v="1"/>
          </reference>
          <reference field="10" count="1" selected="0">
            <x v="19"/>
          </reference>
        </references>
      </pivotArea>
    </format>
    <format dxfId="954">
      <pivotArea dataOnly="0" labelOnly="1" outline="0" fieldPosition="0">
        <references count="5">
          <reference field="0" count="1">
            <x v="19"/>
          </reference>
          <reference field="2" count="1" selected="0">
            <x v="8"/>
          </reference>
          <reference field="3" count="1" selected="0">
            <x v="82"/>
          </reference>
          <reference field="6" count="1" selected="0">
            <x v="1"/>
          </reference>
          <reference field="10" count="1" selected="0">
            <x v="19"/>
          </reference>
        </references>
      </pivotArea>
    </format>
    <format dxfId="953">
      <pivotArea dataOnly="0" labelOnly="1" outline="0" fieldPosition="0">
        <references count="5">
          <reference field="0" count="2">
            <x v="21"/>
            <x v="92"/>
          </reference>
          <reference field="2" count="1" selected="0">
            <x v="8"/>
          </reference>
          <reference field="3" count="1" selected="0">
            <x v="84"/>
          </reference>
          <reference field="6" count="1" selected="0">
            <x v="1"/>
          </reference>
          <reference field="10" count="1" selected="0">
            <x v="19"/>
          </reference>
        </references>
      </pivotArea>
    </format>
    <format dxfId="952">
      <pivotArea dataOnly="0" labelOnly="1" outline="0" fieldPosition="0">
        <references count="5">
          <reference field="0" count="1">
            <x v="21"/>
          </reference>
          <reference field="2" count="1" selected="0">
            <x v="8"/>
          </reference>
          <reference field="3" count="1" selected="0">
            <x v="86"/>
          </reference>
          <reference field="6" count="1" selected="0">
            <x v="1"/>
          </reference>
          <reference field="10" count="1" selected="0">
            <x v="19"/>
          </reference>
        </references>
      </pivotArea>
    </format>
    <format dxfId="951">
      <pivotArea dataOnly="0" labelOnly="1" outline="0" fieldPosition="0">
        <references count="5">
          <reference field="0" count="1">
            <x v="20"/>
          </reference>
          <reference field="2" count="1" selected="0">
            <x v="8"/>
          </reference>
          <reference field="3" count="1" selected="0">
            <x v="88"/>
          </reference>
          <reference field="6" count="1" selected="0">
            <x v="1"/>
          </reference>
          <reference field="10" count="1" selected="0">
            <x v="19"/>
          </reference>
        </references>
      </pivotArea>
    </format>
    <format dxfId="950">
      <pivotArea dataOnly="0" labelOnly="1" outline="0" fieldPosition="0">
        <references count="5">
          <reference field="0" count="2">
            <x v="25"/>
            <x v="167"/>
          </reference>
          <reference field="2" count="1" selected="0">
            <x v="8"/>
          </reference>
          <reference field="3" count="1" selected="0">
            <x v="91"/>
          </reference>
          <reference field="6" count="1" selected="0">
            <x v="1"/>
          </reference>
          <reference field="10" count="1" selected="0">
            <x v="19"/>
          </reference>
        </references>
      </pivotArea>
    </format>
    <format dxfId="949">
      <pivotArea dataOnly="0" labelOnly="1" outline="0" fieldPosition="0">
        <references count="5">
          <reference field="0" count="1">
            <x v="52"/>
          </reference>
          <reference field="2" count="1" selected="0">
            <x v="8"/>
          </reference>
          <reference field="3" count="1" selected="0">
            <x v="96"/>
          </reference>
          <reference field="6" count="1" selected="0">
            <x v="1"/>
          </reference>
          <reference field="10" count="1" selected="0">
            <x v="19"/>
          </reference>
        </references>
      </pivotArea>
    </format>
    <format dxfId="948">
      <pivotArea dataOnly="0" labelOnly="1" outline="0" fieldPosition="0">
        <references count="5">
          <reference field="0" count="2">
            <x v="74"/>
            <x v="149"/>
          </reference>
          <reference field="2" count="1" selected="0">
            <x v="8"/>
          </reference>
          <reference field="3" count="1" selected="0">
            <x v="75"/>
          </reference>
          <reference field="6" count="1" selected="0">
            <x v="1"/>
          </reference>
          <reference field="10" count="1" selected="0">
            <x v="20"/>
          </reference>
        </references>
      </pivotArea>
    </format>
    <format dxfId="947">
      <pivotArea dataOnly="0" labelOnly="1" outline="0" fieldPosition="0">
        <references count="5">
          <reference field="0" count="1">
            <x v="102"/>
          </reference>
          <reference field="2" count="1" selected="0">
            <x v="8"/>
          </reference>
          <reference field="3" count="1" selected="0">
            <x v="84"/>
          </reference>
          <reference field="6" count="1" selected="0">
            <x v="1"/>
          </reference>
          <reference field="10" count="1" selected="0">
            <x v="20"/>
          </reference>
        </references>
      </pivotArea>
    </format>
    <format dxfId="946">
      <pivotArea dataOnly="0" labelOnly="1" outline="0" fieldPosition="0">
        <references count="5">
          <reference field="0" count="1">
            <x v="139"/>
          </reference>
          <reference field="2" count="1" selected="0">
            <x v="8"/>
          </reference>
          <reference field="3" count="1" selected="0">
            <x v="89"/>
          </reference>
          <reference field="6" count="1" selected="0">
            <x v="1"/>
          </reference>
          <reference field="10" count="1" selected="0">
            <x v="21"/>
          </reference>
        </references>
      </pivotArea>
    </format>
    <format dxfId="945">
      <pivotArea dataOnly="0" labelOnly="1" outline="0" fieldPosition="0">
        <references count="5">
          <reference field="0" count="3">
            <x v="63"/>
            <x v="174"/>
            <x v="208"/>
          </reference>
          <reference field="2" count="1" selected="0">
            <x v="8"/>
          </reference>
          <reference field="3" count="1" selected="0">
            <x v="96"/>
          </reference>
          <reference field="6" count="1" selected="0">
            <x v="1"/>
          </reference>
          <reference field="10" count="1" selected="0">
            <x v="21"/>
          </reference>
        </references>
      </pivotArea>
    </format>
    <format dxfId="944">
      <pivotArea dataOnly="0" labelOnly="1" outline="0" fieldPosition="0">
        <references count="5">
          <reference field="0" count="1">
            <x v="116"/>
          </reference>
          <reference field="2" count="1" selected="0">
            <x v="8"/>
          </reference>
          <reference field="3" count="1" selected="0">
            <x v="91"/>
          </reference>
          <reference field="6" count="1" selected="0">
            <x v="1"/>
          </reference>
          <reference field="10" count="1" selected="0">
            <x v="23"/>
          </reference>
        </references>
      </pivotArea>
    </format>
    <format dxfId="943">
      <pivotArea dataOnly="0" labelOnly="1" outline="0" fieldPosition="0">
        <references count="5">
          <reference field="0" count="1">
            <x v="71"/>
          </reference>
          <reference field="2" count="1" selected="0">
            <x v="8"/>
          </reference>
          <reference field="3" count="1" selected="0">
            <x v="96"/>
          </reference>
          <reference field="6" count="1" selected="0">
            <x v="1"/>
          </reference>
          <reference field="10" count="1" selected="0">
            <x v="23"/>
          </reference>
        </references>
      </pivotArea>
    </format>
    <format dxfId="942">
      <pivotArea dataOnly="0" labelOnly="1" outline="0" fieldPosition="0">
        <references count="5">
          <reference field="0" count="1">
            <x v="58"/>
          </reference>
          <reference field="2" count="1" selected="0">
            <x v="8"/>
          </reference>
          <reference field="3" count="1" selected="0">
            <x v="67"/>
          </reference>
          <reference field="6" count="1" selected="0">
            <x v="1"/>
          </reference>
          <reference field="10" count="1" selected="0">
            <x v="24"/>
          </reference>
        </references>
      </pivotArea>
    </format>
    <format dxfId="941">
      <pivotArea dataOnly="0" labelOnly="1" outline="0" fieldPosition="0">
        <references count="5">
          <reference field="0" count="1">
            <x v="186"/>
          </reference>
          <reference field="2" count="1" selected="0">
            <x v="8"/>
          </reference>
          <reference field="3" count="1" selected="0">
            <x v="85"/>
          </reference>
          <reference field="6" count="1" selected="0">
            <x v="1"/>
          </reference>
          <reference field="10" count="1" selected="0">
            <x v="24"/>
          </reference>
        </references>
      </pivotArea>
    </format>
    <format dxfId="940">
      <pivotArea dataOnly="0" labelOnly="1" outline="0" fieldPosition="0">
        <references count="5">
          <reference field="0" count="2">
            <x v="178"/>
            <x v="179"/>
          </reference>
          <reference field="2" count="1" selected="0">
            <x v="8"/>
          </reference>
          <reference field="3" count="1" selected="0">
            <x v="96"/>
          </reference>
          <reference field="6" count="1" selected="0">
            <x v="1"/>
          </reference>
          <reference field="10" count="1" selected="0">
            <x v="24"/>
          </reference>
        </references>
      </pivotArea>
    </format>
    <format dxfId="939">
      <pivotArea dataOnly="0" labelOnly="1" outline="0" fieldPosition="0">
        <references count="5">
          <reference field="0" count="1">
            <x v="104"/>
          </reference>
          <reference field="2" count="1" selected="0">
            <x v="8"/>
          </reference>
          <reference field="3" count="1" selected="0">
            <x v="92"/>
          </reference>
          <reference field="6" count="1" selected="0">
            <x v="1"/>
          </reference>
          <reference field="10" count="1" selected="0">
            <x v="25"/>
          </reference>
        </references>
      </pivotArea>
    </format>
    <format dxfId="938">
      <pivotArea dataOnly="0" labelOnly="1" outline="0" fieldPosition="0">
        <references count="5">
          <reference field="0" count="2">
            <x v="72"/>
            <x v="115"/>
          </reference>
          <reference field="2" count="1" selected="0">
            <x v="8"/>
          </reference>
          <reference field="3" count="1" selected="0">
            <x v="70"/>
          </reference>
          <reference field="6" count="1" selected="0">
            <x v="1"/>
          </reference>
          <reference field="10" count="1" selected="0">
            <x v="26"/>
          </reference>
        </references>
      </pivotArea>
    </format>
    <format dxfId="937">
      <pivotArea dataOnly="0" labelOnly="1" outline="0" fieldPosition="0">
        <references count="5">
          <reference field="0" count="1">
            <x v="59"/>
          </reference>
          <reference field="2" count="1" selected="0">
            <x v="8"/>
          </reference>
          <reference field="3" count="1" selected="0">
            <x v="96"/>
          </reference>
          <reference field="6" count="1" selected="0">
            <x v="1"/>
          </reference>
          <reference field="10" count="1" selected="0">
            <x v="26"/>
          </reference>
        </references>
      </pivotArea>
    </format>
    <format dxfId="936">
      <pivotArea dataOnly="0" labelOnly="1" outline="0" fieldPosition="0">
        <references count="5">
          <reference field="0" count="3">
            <x v="1"/>
            <x v="3"/>
            <x v="114"/>
          </reference>
          <reference field="2" count="1" selected="0">
            <x v="9"/>
          </reference>
          <reference field="3" count="1" selected="0">
            <x v="102"/>
          </reference>
          <reference field="6" count="1" selected="0">
            <x v="1"/>
          </reference>
          <reference field="10" count="1" selected="0">
            <x v="22"/>
          </reference>
        </references>
      </pivotArea>
    </format>
    <format dxfId="935">
      <pivotArea dataOnly="0" labelOnly="1" outline="0" fieldPosition="0">
        <references count="5">
          <reference field="0" count="2">
            <x v="193"/>
            <x v="194"/>
          </reference>
          <reference field="2" count="1" selected="0">
            <x v="3"/>
          </reference>
          <reference field="3" count="1" selected="0">
            <x v="21"/>
          </reference>
          <reference field="6" count="1" selected="0">
            <x v="2"/>
          </reference>
          <reference field="10" count="1" selected="0">
            <x v="0"/>
          </reference>
        </references>
      </pivotArea>
    </format>
    <format dxfId="934">
      <pivotArea dataOnly="0" labelOnly="1" outline="0" fieldPosition="0">
        <references count="5">
          <reference field="0" count="1">
            <x v="191"/>
          </reference>
          <reference field="2" count="1" selected="0">
            <x v="3"/>
          </reference>
          <reference field="3" count="1" selected="0">
            <x v="21"/>
          </reference>
          <reference field="6" count="1" selected="0">
            <x v="2"/>
          </reference>
          <reference field="10" count="1" selected="0">
            <x v="2"/>
          </reference>
        </references>
      </pivotArea>
    </format>
    <format dxfId="933">
      <pivotArea dataOnly="0" labelOnly="1" outline="0" fieldPosition="0">
        <references count="5">
          <reference field="0" count="1">
            <x v="192"/>
          </reference>
          <reference field="2" count="1" selected="0">
            <x v="3"/>
          </reference>
          <reference field="3" count="1" selected="0">
            <x v="22"/>
          </reference>
          <reference field="6" count="1" selected="0">
            <x v="2"/>
          </reference>
          <reference field="10" count="1" selected="0">
            <x v="2"/>
          </reference>
        </references>
      </pivotArea>
    </format>
    <format dxfId="932">
      <pivotArea dataOnly="0" labelOnly="1" outline="0" fieldPosition="0">
        <references count="5">
          <reference field="0" count="1">
            <x v="192"/>
          </reference>
          <reference field="2" count="1" selected="0">
            <x v="3"/>
          </reference>
          <reference field="3" count="1" selected="0">
            <x v="23"/>
          </reference>
          <reference field="6" count="1" selected="0">
            <x v="2"/>
          </reference>
          <reference field="10" count="1" selected="0">
            <x v="2"/>
          </reference>
        </references>
      </pivotArea>
    </format>
    <format dxfId="931">
      <pivotArea dataOnly="0" labelOnly="1" outline="0" fieldPosition="0">
        <references count="5">
          <reference field="0" count="2">
            <x v="53"/>
            <x v="117"/>
          </reference>
          <reference field="2" count="1" selected="0">
            <x v="3"/>
          </reference>
          <reference field="3" count="1" selected="0">
            <x v="21"/>
          </reference>
          <reference field="6" count="1" selected="0">
            <x v="2"/>
          </reference>
          <reference field="10" count="1" selected="0">
            <x v="11"/>
          </reference>
        </references>
      </pivotArea>
    </format>
    <format dxfId="930">
      <pivotArea dataOnly="0" labelOnly="1" outline="0" fieldPosition="0">
        <references count="5">
          <reference field="0" count="1">
            <x v="66"/>
          </reference>
          <reference field="2" count="1" selected="0">
            <x v="3"/>
          </reference>
          <reference field="3" count="1" selected="0">
            <x v="21"/>
          </reference>
          <reference field="6" count="1" selected="0">
            <x v="2"/>
          </reference>
          <reference field="10" count="1" selected="0">
            <x v="26"/>
          </reference>
        </references>
      </pivotArea>
    </format>
    <format dxfId="929">
      <pivotArea dataOnly="0" labelOnly="1" outline="0" fieldPosition="0">
        <references count="5">
          <reference field="0" count="1">
            <x v="157"/>
          </reference>
          <reference field="2" count="1" selected="0">
            <x v="4"/>
          </reference>
          <reference field="3" count="1" selected="0">
            <x v="26"/>
          </reference>
          <reference field="6" count="1" selected="0">
            <x v="2"/>
          </reference>
          <reference field="10" count="1" selected="0">
            <x v="0"/>
          </reference>
        </references>
      </pivotArea>
    </format>
    <format dxfId="928">
      <pivotArea dataOnly="0" labelOnly="1" outline="0" fieldPosition="0">
        <references count="5">
          <reference field="0" count="1">
            <x v="158"/>
          </reference>
          <reference field="2" count="1" selected="0">
            <x v="4"/>
          </reference>
          <reference field="3" count="1" selected="0">
            <x v="27"/>
          </reference>
          <reference field="6" count="1" selected="0">
            <x v="2"/>
          </reference>
          <reference field="10" count="1" selected="0">
            <x v="0"/>
          </reference>
        </references>
      </pivotArea>
    </format>
    <format dxfId="927">
      <pivotArea dataOnly="0" labelOnly="1" outline="0" fieldPosition="0">
        <references count="5">
          <reference field="0" count="1">
            <x v="118"/>
          </reference>
          <reference field="2" count="1" selected="0">
            <x v="4"/>
          </reference>
          <reference field="3" count="1" selected="0">
            <x v="28"/>
          </reference>
          <reference field="6" count="1" selected="0">
            <x v="2"/>
          </reference>
          <reference field="10" count="1" selected="0">
            <x v="20"/>
          </reference>
        </references>
      </pivotArea>
    </format>
    <format dxfId="926">
      <pivotArea dataOnly="0" labelOnly="1" outline="0" fieldPosition="0">
        <references count="5">
          <reference field="0" count="1">
            <x v="44"/>
          </reference>
          <reference field="2" count="1" selected="0">
            <x v="10"/>
          </reference>
          <reference field="3" count="1" selected="0">
            <x v="104"/>
          </reference>
          <reference field="6" count="1" selected="0">
            <x v="2"/>
          </reference>
          <reference field="10" count="1" selected="0">
            <x v="5"/>
          </reference>
        </references>
      </pivotArea>
    </format>
    <format dxfId="925">
      <pivotArea dataOnly="0" labelOnly="1" outline="0" fieldPosition="0">
        <references count="5">
          <reference field="0" count="1">
            <x v="207"/>
          </reference>
          <reference field="2" count="1" selected="0">
            <x v="0"/>
          </reference>
          <reference field="3" count="1" selected="0">
            <x v="0"/>
          </reference>
          <reference field="6" count="1" selected="0">
            <x v="3"/>
          </reference>
          <reference field="10" count="1" selected="0">
            <x v="0"/>
          </reference>
        </references>
      </pivotArea>
    </format>
    <format dxfId="924">
      <pivotArea dataOnly="0" labelOnly="1" outline="0" fieldPosition="0">
        <references count="5">
          <reference field="0" count="8">
            <x v="41"/>
            <x v="45"/>
            <x v="49"/>
            <x v="112"/>
            <x v="193"/>
            <x v="205"/>
            <x v="206"/>
            <x v="207"/>
          </reference>
          <reference field="2" count="1" selected="0">
            <x v="0"/>
          </reference>
          <reference field="3" count="1" selected="0">
            <x v="1"/>
          </reference>
          <reference field="6" count="1" selected="0">
            <x v="3"/>
          </reference>
          <reference field="10" count="1" selected="0">
            <x v="0"/>
          </reference>
        </references>
      </pivotArea>
    </format>
    <format dxfId="923">
      <pivotArea dataOnly="0" labelOnly="1" outline="0" fieldPosition="0">
        <references count="5">
          <reference field="0" count="3">
            <x v="53"/>
            <x v="117"/>
            <x v="212"/>
          </reference>
          <reference field="2" count="1" selected="0">
            <x v="0"/>
          </reference>
          <reference field="3" count="1" selected="0">
            <x v="1"/>
          </reference>
          <reference field="6" count="1" selected="0">
            <x v="3"/>
          </reference>
          <reference field="10" count="1" selected="0">
            <x v="11"/>
          </reference>
        </references>
      </pivotArea>
    </format>
    <format dxfId="922">
      <pivotArea dataOnly="0" labelOnly="1" outline="0" fieldPosition="0">
        <references count="5">
          <reference field="0" count="2">
            <x v="199"/>
            <x v="200"/>
          </reference>
          <reference field="2" count="1" selected="0">
            <x v="0"/>
          </reference>
          <reference field="3" count="1" selected="0">
            <x v="1"/>
          </reference>
          <reference field="6" count="1" selected="0">
            <x v="3"/>
          </reference>
          <reference field="10" count="1" selected="0">
            <x v="13"/>
          </reference>
        </references>
      </pivotArea>
    </format>
    <format dxfId="921">
      <pivotArea dataOnly="0" labelOnly="1" outline="0" fieldPosition="0">
        <references count="5">
          <reference field="0" count="2">
            <x v="101"/>
            <x v="102"/>
          </reference>
          <reference field="2" count="1" selected="0">
            <x v="0"/>
          </reference>
          <reference field="3" count="1" selected="0">
            <x v="2"/>
          </reference>
          <reference field="6" count="1" selected="0">
            <x v="3"/>
          </reference>
          <reference field="10" count="1" selected="0">
            <x v="20"/>
          </reference>
        </references>
      </pivotArea>
    </format>
    <format dxfId="920">
      <pivotArea dataOnly="0" labelOnly="1" outline="0" fieldPosition="0">
        <references count="5">
          <reference field="0" count="1">
            <x v="66"/>
          </reference>
          <reference field="2" count="1" selected="0">
            <x v="0"/>
          </reference>
          <reference field="3" count="1" selected="0">
            <x v="1"/>
          </reference>
          <reference field="6" count="1" selected="0">
            <x v="3"/>
          </reference>
          <reference field="10" count="1" selected="0">
            <x v="26"/>
          </reference>
        </references>
      </pivotArea>
    </format>
    <format dxfId="919">
      <pivotArea dataOnly="0" labelOnly="1" outline="0" fieldPosition="0">
        <references count="5">
          <reference field="0" count="1">
            <x v="48"/>
          </reference>
          <reference field="2" count="1" selected="0">
            <x v="6"/>
          </reference>
          <reference field="3" count="1" selected="0">
            <x v="39"/>
          </reference>
          <reference field="6" count="1" selected="0">
            <x v="3"/>
          </reference>
          <reference field="10" count="1" selected="0">
            <x v="0"/>
          </reference>
        </references>
      </pivotArea>
    </format>
    <format dxfId="918">
      <pivotArea dataOnly="0" labelOnly="1" outline="0" fieldPosition="0">
        <references count="5">
          <reference field="0" count="1">
            <x v="43"/>
          </reference>
          <reference field="2" count="1" selected="0">
            <x v="10"/>
          </reference>
          <reference field="3" count="1" selected="0">
            <x v="103"/>
          </reference>
          <reference field="6" count="1" selected="0">
            <x v="3"/>
          </reference>
          <reference field="10" count="1" selected="0">
            <x v="5"/>
          </reference>
        </references>
      </pivotArea>
    </format>
    <format dxfId="917">
      <pivotArea type="all" dataOnly="0" outline="0" fieldPosition="0"/>
    </format>
    <format dxfId="916">
      <pivotArea outline="0" collapsedLevelsAreSubtotals="1" fieldPosition="0"/>
    </format>
    <format dxfId="915">
      <pivotArea dataOnly="0" labelOnly="1" outline="0" fieldPosition="0">
        <references count="1">
          <reference field="6" count="0"/>
        </references>
      </pivotArea>
    </format>
    <format dxfId="914">
      <pivotArea dataOnly="0" labelOnly="1" outline="0" fieldPosition="0">
        <references count="1">
          <reference field="6" count="0" defaultSubtotal="1"/>
        </references>
      </pivotArea>
    </format>
    <format dxfId="913">
      <pivotArea dataOnly="0" labelOnly="1" grandRow="1" outline="0" fieldPosition="0"/>
    </format>
    <format dxfId="912">
      <pivotArea dataOnly="0" labelOnly="1" outline="0" fieldPosition="0">
        <references count="2">
          <reference field="2" count="4">
            <x v="1"/>
            <x v="2"/>
            <x v="3"/>
            <x v="4"/>
          </reference>
          <reference field="6" count="1" selected="0">
            <x v="0"/>
          </reference>
        </references>
      </pivotArea>
    </format>
    <format dxfId="911">
      <pivotArea dataOnly="0" labelOnly="1" outline="0" fieldPosition="0">
        <references count="2">
          <reference field="2" count="4" defaultSubtotal="1">
            <x v="1"/>
            <x v="2"/>
            <x v="3"/>
            <x v="4"/>
          </reference>
          <reference field="6" count="1" selected="0">
            <x v="0"/>
          </reference>
        </references>
      </pivotArea>
    </format>
    <format dxfId="910">
      <pivotArea dataOnly="0" labelOnly="1" outline="0" fieldPosition="0">
        <references count="2">
          <reference field="2" count="5">
            <x v="5"/>
            <x v="6"/>
            <x v="7"/>
            <x v="8"/>
            <x v="9"/>
          </reference>
          <reference field="6" count="1" selected="0">
            <x v="1"/>
          </reference>
        </references>
      </pivotArea>
    </format>
    <format dxfId="909">
      <pivotArea dataOnly="0" labelOnly="1" outline="0" fieldPosition="0">
        <references count="2">
          <reference field="2" count="5" defaultSubtotal="1">
            <x v="5"/>
            <x v="6"/>
            <x v="7"/>
            <x v="8"/>
            <x v="9"/>
          </reference>
          <reference field="6" count="1" selected="0">
            <x v="1"/>
          </reference>
        </references>
      </pivotArea>
    </format>
    <format dxfId="908">
      <pivotArea dataOnly="0" labelOnly="1" outline="0" fieldPosition="0">
        <references count="2">
          <reference field="2" count="3">
            <x v="3"/>
            <x v="4"/>
            <x v="10"/>
          </reference>
          <reference field="6" count="1" selected="0">
            <x v="2"/>
          </reference>
        </references>
      </pivotArea>
    </format>
    <format dxfId="907">
      <pivotArea dataOnly="0" labelOnly="1" outline="0" fieldPosition="0">
        <references count="2">
          <reference field="2" count="3" defaultSubtotal="1">
            <x v="3"/>
            <x v="4"/>
            <x v="10"/>
          </reference>
          <reference field="6" count="1" selected="0">
            <x v="2"/>
          </reference>
        </references>
      </pivotArea>
    </format>
    <format dxfId="906">
      <pivotArea dataOnly="0" labelOnly="1" outline="0" fieldPosition="0">
        <references count="2">
          <reference field="2" count="3">
            <x v="0"/>
            <x v="6"/>
            <x v="10"/>
          </reference>
          <reference field="6" count="1" selected="0">
            <x v="3"/>
          </reference>
        </references>
      </pivotArea>
    </format>
    <format dxfId="905">
      <pivotArea dataOnly="0" labelOnly="1" outline="0" fieldPosition="0">
        <references count="2">
          <reference field="2" count="3" defaultSubtotal="1">
            <x v="0"/>
            <x v="6"/>
            <x v="10"/>
          </reference>
          <reference field="6" count="1" selected="0">
            <x v="3"/>
          </reference>
        </references>
      </pivotArea>
    </format>
    <format dxfId="904">
      <pivotArea dataOnly="0" labelOnly="1" outline="0" fieldPosition="0">
        <references count="3">
          <reference field="2" count="1" selected="0">
            <x v="1"/>
          </reference>
          <reference field="6" count="1" selected="0">
            <x v="0"/>
          </reference>
          <reference field="10" count="2">
            <x v="0"/>
            <x v="5"/>
          </reference>
        </references>
      </pivotArea>
    </format>
    <format dxfId="903">
      <pivotArea dataOnly="0" labelOnly="1" outline="0" fieldPosition="0">
        <references count="3">
          <reference field="2" count="1" selected="0">
            <x v="2"/>
          </reference>
          <reference field="6" count="1" selected="0">
            <x v="0"/>
          </reference>
          <reference field="10" count="4">
            <x v="0"/>
            <x v="5"/>
            <x v="9"/>
            <x v="16"/>
          </reference>
        </references>
      </pivotArea>
    </format>
    <format dxfId="902">
      <pivotArea dataOnly="0" labelOnly="1" outline="0" fieldPosition="0">
        <references count="3">
          <reference field="2" count="1" selected="0">
            <x v="3"/>
          </reference>
          <reference field="6" count="1" selected="0">
            <x v="0"/>
          </reference>
          <reference field="10" count="20">
            <x v="0"/>
            <x v="1"/>
            <x v="3"/>
            <x v="4"/>
            <x v="5"/>
            <x v="6"/>
            <x v="7"/>
            <x v="9"/>
            <x v="10"/>
            <x v="11"/>
            <x v="12"/>
            <x v="13"/>
            <x v="14"/>
            <x v="17"/>
            <x v="19"/>
            <x v="21"/>
            <x v="23"/>
            <x v="24"/>
            <x v="25"/>
            <x v="26"/>
          </reference>
        </references>
      </pivotArea>
    </format>
    <format dxfId="901">
      <pivotArea dataOnly="0" labelOnly="1" outline="0" fieldPosition="0">
        <references count="3">
          <reference field="2" count="1" selected="0">
            <x v="4"/>
          </reference>
          <reference field="6" count="1" selected="0">
            <x v="0"/>
          </reference>
          <reference field="10" count="4">
            <x v="0"/>
            <x v="3"/>
            <x v="5"/>
            <x v="20"/>
          </reference>
        </references>
      </pivotArea>
    </format>
    <format dxfId="900">
      <pivotArea dataOnly="0" labelOnly="1" outline="0" fieldPosition="0">
        <references count="3">
          <reference field="2" count="1" selected="0">
            <x v="5"/>
          </reference>
          <reference field="6" count="1" selected="0">
            <x v="1"/>
          </reference>
          <reference field="10" count="3">
            <x v="1"/>
            <x v="3"/>
            <x v="9"/>
          </reference>
        </references>
      </pivotArea>
    </format>
    <format dxfId="899">
      <pivotArea dataOnly="0" labelOnly="1" outline="0" fieldPosition="0">
        <references count="3">
          <reference field="2" count="1" selected="0">
            <x v="6"/>
          </reference>
          <reference field="6" count="1" selected="0">
            <x v="1"/>
          </reference>
          <reference field="10" count="4">
            <x v="1"/>
            <x v="17"/>
            <x v="19"/>
            <x v="21"/>
          </reference>
        </references>
      </pivotArea>
    </format>
    <format dxfId="898">
      <pivotArea dataOnly="0" labelOnly="1" outline="0" fieldPosition="0">
        <references count="3">
          <reference field="2" count="1" selected="0">
            <x v="7"/>
          </reference>
          <reference field="6" count="1" selected="0">
            <x v="1"/>
          </reference>
          <reference field="10" count="15">
            <x v="0"/>
            <x v="1"/>
            <x v="2"/>
            <x v="3"/>
            <x v="9"/>
            <x v="10"/>
            <x v="12"/>
            <x v="14"/>
            <x v="16"/>
            <x v="17"/>
            <x v="18"/>
            <x v="21"/>
            <x v="23"/>
            <x v="24"/>
            <x v="25"/>
          </reference>
        </references>
      </pivotArea>
    </format>
    <format dxfId="897">
      <pivotArea dataOnly="0" labelOnly="1" outline="0" fieldPosition="0">
        <references count="3">
          <reference field="2" count="1" selected="0">
            <x v="8"/>
          </reference>
          <reference field="6" count="1" selected="0">
            <x v="1"/>
          </reference>
          <reference field="10" count="24">
            <x v="0"/>
            <x v="1"/>
            <x v="3"/>
            <x v="4"/>
            <x v="5"/>
            <x v="6"/>
            <x v="7"/>
            <x v="8"/>
            <x v="9"/>
            <x v="10"/>
            <x v="11"/>
            <x v="12"/>
            <x v="13"/>
            <x v="14"/>
            <x v="15"/>
            <x v="17"/>
            <x v="18"/>
            <x v="19"/>
            <x v="20"/>
            <x v="21"/>
            <x v="23"/>
            <x v="24"/>
            <x v="25"/>
            <x v="26"/>
          </reference>
        </references>
      </pivotArea>
    </format>
    <format dxfId="896">
      <pivotArea dataOnly="0" labelOnly="1" outline="0" fieldPosition="0">
        <references count="3">
          <reference field="2" count="1" selected="0">
            <x v="9"/>
          </reference>
          <reference field="6" count="1" selected="0">
            <x v="1"/>
          </reference>
          <reference field="10" count="1">
            <x v="22"/>
          </reference>
        </references>
      </pivotArea>
    </format>
    <format dxfId="895">
      <pivotArea dataOnly="0" labelOnly="1" outline="0" fieldPosition="0">
        <references count="3">
          <reference field="2" count="1" selected="0">
            <x v="3"/>
          </reference>
          <reference field="6" count="1" selected="0">
            <x v="2"/>
          </reference>
          <reference field="10" count="4">
            <x v="0"/>
            <x v="2"/>
            <x v="11"/>
            <x v="26"/>
          </reference>
        </references>
      </pivotArea>
    </format>
    <format dxfId="894">
      <pivotArea dataOnly="0" labelOnly="1" outline="0" fieldPosition="0">
        <references count="3">
          <reference field="2" count="1" selected="0">
            <x v="4"/>
          </reference>
          <reference field="6" count="1" selected="0">
            <x v="2"/>
          </reference>
          <reference field="10" count="2">
            <x v="0"/>
            <x v="20"/>
          </reference>
        </references>
      </pivotArea>
    </format>
    <format dxfId="893">
      <pivotArea dataOnly="0" labelOnly="1" outline="0" fieldPosition="0">
        <references count="3">
          <reference field="2" count="1" selected="0">
            <x v="10"/>
          </reference>
          <reference field="6" count="1" selected="0">
            <x v="2"/>
          </reference>
          <reference field="10" count="1">
            <x v="5"/>
          </reference>
        </references>
      </pivotArea>
    </format>
    <format dxfId="892">
      <pivotArea dataOnly="0" labelOnly="1" outline="0" fieldPosition="0">
        <references count="3">
          <reference field="2" count="1" selected="0">
            <x v="0"/>
          </reference>
          <reference field="6" count="1" selected="0">
            <x v="3"/>
          </reference>
          <reference field="10" count="5">
            <x v="0"/>
            <x v="11"/>
            <x v="13"/>
            <x v="20"/>
            <x v="26"/>
          </reference>
        </references>
      </pivotArea>
    </format>
    <format dxfId="891">
      <pivotArea dataOnly="0" labelOnly="1" outline="0" fieldPosition="0">
        <references count="3">
          <reference field="2" count="1" selected="0">
            <x v="6"/>
          </reference>
          <reference field="6" count="1" selected="0">
            <x v="3"/>
          </reference>
          <reference field="10" count="1">
            <x v="0"/>
          </reference>
        </references>
      </pivotArea>
    </format>
    <format dxfId="890">
      <pivotArea dataOnly="0" labelOnly="1" outline="0" fieldPosition="0">
        <references count="3">
          <reference field="2" count="1" selected="0">
            <x v="10"/>
          </reference>
          <reference field="6" count="1" selected="0">
            <x v="3"/>
          </reference>
          <reference field="10" count="1">
            <x v="5"/>
          </reference>
        </references>
      </pivotArea>
    </format>
    <format dxfId="889">
      <pivotArea dataOnly="0" labelOnly="1" outline="0" fieldPosition="0">
        <references count="4">
          <reference field="2" count="1" selected="0">
            <x v="1"/>
          </reference>
          <reference field="3" count="1">
            <x v="4"/>
          </reference>
          <reference field="6" count="1" selected="0">
            <x v="0"/>
          </reference>
          <reference field="10" count="1" selected="0">
            <x v="0"/>
          </reference>
        </references>
      </pivotArea>
    </format>
    <format dxfId="888">
      <pivotArea dataOnly="0" labelOnly="1" outline="0" fieldPosition="0">
        <references count="4">
          <reference field="2" count="1" selected="0">
            <x v="1"/>
          </reference>
          <reference field="3" count="1">
            <x v="3"/>
          </reference>
          <reference field="6" count="1" selected="0">
            <x v="0"/>
          </reference>
          <reference field="10" count="1" selected="0">
            <x v="5"/>
          </reference>
        </references>
      </pivotArea>
    </format>
    <format dxfId="887">
      <pivotArea dataOnly="0" labelOnly="1" outline="0" fieldPosition="0">
        <references count="4">
          <reference field="2" count="1" selected="0">
            <x v="2"/>
          </reference>
          <reference field="3" count="6">
            <x v="9"/>
            <x v="10"/>
            <x v="11"/>
            <x v="12"/>
            <x v="13"/>
            <x v="14"/>
          </reference>
          <reference field="6" count="1" selected="0">
            <x v="0"/>
          </reference>
          <reference field="10" count="1" selected="0">
            <x v="0"/>
          </reference>
        </references>
      </pivotArea>
    </format>
    <format dxfId="886">
      <pivotArea dataOnly="0" labelOnly="1" outline="0" fieldPosition="0">
        <references count="4">
          <reference field="2" count="1" selected="0">
            <x v="2"/>
          </reference>
          <reference field="3" count="1">
            <x v="10"/>
          </reference>
          <reference field="6" count="1" selected="0">
            <x v="0"/>
          </reference>
          <reference field="10" count="1" selected="0">
            <x v="5"/>
          </reference>
        </references>
      </pivotArea>
    </format>
    <format dxfId="885">
      <pivotArea dataOnly="0" labelOnly="1" outline="0" fieldPosition="0">
        <references count="4">
          <reference field="2" count="1" selected="0">
            <x v="2"/>
          </reference>
          <reference field="3" count="2">
            <x v="7"/>
            <x v="8"/>
          </reference>
          <reference field="6" count="1" selected="0">
            <x v="0"/>
          </reference>
          <reference field="10" count="1" selected="0">
            <x v="9"/>
          </reference>
        </references>
      </pivotArea>
    </format>
    <format dxfId="884">
      <pivotArea dataOnly="0" labelOnly="1" outline="0" fieldPosition="0">
        <references count="4">
          <reference field="2" count="1" selected="0">
            <x v="2"/>
          </reference>
          <reference field="3" count="2">
            <x v="5"/>
            <x v="6"/>
          </reference>
          <reference field="6" count="1" selected="0">
            <x v="0"/>
          </reference>
          <reference field="10" count="1" selected="0">
            <x v="16"/>
          </reference>
        </references>
      </pivotArea>
    </format>
    <format dxfId="883">
      <pivotArea dataOnly="0" labelOnly="1" outline="0" fieldPosition="0">
        <references count="4">
          <reference field="2" count="1" selected="0">
            <x v="3"/>
          </reference>
          <reference field="3" count="2">
            <x v="15"/>
            <x v="25"/>
          </reference>
          <reference field="6" count="1" selected="0">
            <x v="0"/>
          </reference>
          <reference field="10" count="1" selected="0">
            <x v="0"/>
          </reference>
        </references>
      </pivotArea>
    </format>
    <format dxfId="882">
      <pivotArea dataOnly="0" labelOnly="1" outline="0" fieldPosition="0">
        <references count="4">
          <reference field="2" count="1" selected="0">
            <x v="3"/>
          </reference>
          <reference field="3" count="2">
            <x v="15"/>
            <x v="25"/>
          </reference>
          <reference field="6" count="1" selected="0">
            <x v="0"/>
          </reference>
          <reference field="10" count="1" selected="0">
            <x v="1"/>
          </reference>
        </references>
      </pivotArea>
    </format>
    <format dxfId="881">
      <pivotArea dataOnly="0" labelOnly="1" outline="0" fieldPosition="0">
        <references count="4">
          <reference field="2" count="1" selected="0">
            <x v="3"/>
          </reference>
          <reference field="3" count="2">
            <x v="15"/>
            <x v="25"/>
          </reference>
          <reference field="6" count="1" selected="0">
            <x v="0"/>
          </reference>
          <reference field="10" count="1" selected="0">
            <x v="3"/>
          </reference>
        </references>
      </pivotArea>
    </format>
    <format dxfId="880">
      <pivotArea dataOnly="0" labelOnly="1" outline="0" fieldPosition="0">
        <references count="4">
          <reference field="2" count="1" selected="0">
            <x v="3"/>
          </reference>
          <reference field="3" count="1">
            <x v="18"/>
          </reference>
          <reference field="6" count="1" selected="0">
            <x v="0"/>
          </reference>
          <reference field="10" count="1" selected="0">
            <x v="4"/>
          </reference>
        </references>
      </pivotArea>
    </format>
    <format dxfId="879">
      <pivotArea dataOnly="0" labelOnly="1" outline="0" fieldPosition="0">
        <references count="4">
          <reference field="2" count="1" selected="0">
            <x v="3"/>
          </reference>
          <reference field="3" count="1">
            <x v="24"/>
          </reference>
          <reference field="6" count="1" selected="0">
            <x v="0"/>
          </reference>
          <reference field="10" count="1" selected="0">
            <x v="5"/>
          </reference>
        </references>
      </pivotArea>
    </format>
    <format dxfId="878">
      <pivotArea dataOnly="0" labelOnly="1" outline="0" fieldPosition="0">
        <references count="4">
          <reference field="2" count="1" selected="0">
            <x v="3"/>
          </reference>
          <reference field="3" count="2">
            <x v="16"/>
            <x v="20"/>
          </reference>
          <reference field="6" count="1" selected="0">
            <x v="0"/>
          </reference>
          <reference field="10" count="1" selected="0">
            <x v="6"/>
          </reference>
        </references>
      </pivotArea>
    </format>
    <format dxfId="877">
      <pivotArea dataOnly="0" labelOnly="1" outline="0" fieldPosition="0">
        <references count="4">
          <reference field="2" count="1" selected="0">
            <x v="3"/>
          </reference>
          <reference field="3" count="1">
            <x v="16"/>
          </reference>
          <reference field="6" count="1" selected="0">
            <x v="0"/>
          </reference>
          <reference field="10" count="1" selected="0">
            <x v="7"/>
          </reference>
        </references>
      </pivotArea>
    </format>
    <format dxfId="876">
      <pivotArea dataOnly="0" labelOnly="1" outline="0" fieldPosition="0">
        <references count="4">
          <reference field="2" count="1" selected="0">
            <x v="3"/>
          </reference>
          <reference field="3" count="2">
            <x v="15"/>
            <x v="25"/>
          </reference>
          <reference field="6" count="1" selected="0">
            <x v="0"/>
          </reference>
          <reference field="10" count="1" selected="0">
            <x v="9"/>
          </reference>
        </references>
      </pivotArea>
    </format>
    <format dxfId="875">
      <pivotArea dataOnly="0" labelOnly="1" outline="0" fieldPosition="0">
        <references count="4">
          <reference field="2" count="1" selected="0">
            <x v="3"/>
          </reference>
          <reference field="3" count="1">
            <x v="15"/>
          </reference>
          <reference field="6" count="1" selected="0">
            <x v="0"/>
          </reference>
          <reference field="10" count="1" selected="0">
            <x v="10"/>
          </reference>
        </references>
      </pivotArea>
    </format>
    <format dxfId="874">
      <pivotArea dataOnly="0" labelOnly="1" outline="0" fieldPosition="0">
        <references count="4">
          <reference field="2" count="1" selected="0">
            <x v="3"/>
          </reference>
          <reference field="3" count="1">
            <x v="16"/>
          </reference>
          <reference field="6" count="1" selected="0">
            <x v="0"/>
          </reference>
          <reference field="10" count="1" selected="0">
            <x v="11"/>
          </reference>
        </references>
      </pivotArea>
    </format>
    <format dxfId="873">
      <pivotArea dataOnly="0" labelOnly="1" outline="0" fieldPosition="0">
        <references count="4">
          <reference field="2" count="1" selected="0">
            <x v="3"/>
          </reference>
          <reference field="3" count="2">
            <x v="15"/>
            <x v="16"/>
          </reference>
          <reference field="6" count="1" selected="0">
            <x v="0"/>
          </reference>
          <reference field="10" count="1" selected="0">
            <x v="12"/>
          </reference>
        </references>
      </pivotArea>
    </format>
    <format dxfId="872">
      <pivotArea dataOnly="0" labelOnly="1" outline="0" fieldPosition="0">
        <references count="4">
          <reference field="2" count="1" selected="0">
            <x v="3"/>
          </reference>
          <reference field="3" count="1">
            <x v="20"/>
          </reference>
          <reference field="6" count="1" selected="0">
            <x v="0"/>
          </reference>
          <reference field="10" count="1" selected="0">
            <x v="13"/>
          </reference>
        </references>
      </pivotArea>
    </format>
    <format dxfId="871">
      <pivotArea dataOnly="0" labelOnly="1" outline="0" fieldPosition="0">
        <references count="4">
          <reference field="2" count="1" selected="0">
            <x v="3"/>
          </reference>
          <reference field="3" count="3">
            <x v="15"/>
            <x v="18"/>
            <x v="19"/>
          </reference>
          <reference field="6" count="1" selected="0">
            <x v="0"/>
          </reference>
          <reference field="10" count="1" selected="0">
            <x v="14"/>
          </reference>
        </references>
      </pivotArea>
    </format>
    <format dxfId="870">
      <pivotArea dataOnly="0" labelOnly="1" outline="0" fieldPosition="0">
        <references count="4">
          <reference field="2" count="1" selected="0">
            <x v="3"/>
          </reference>
          <reference field="3" count="1">
            <x v="18"/>
          </reference>
          <reference field="6" count="1" selected="0">
            <x v="0"/>
          </reference>
          <reference field="10" count="1" selected="0">
            <x v="17"/>
          </reference>
        </references>
      </pivotArea>
    </format>
    <format dxfId="869">
      <pivotArea dataOnly="0" labelOnly="1" outline="0" fieldPosition="0">
        <references count="4">
          <reference field="2" count="1" selected="0">
            <x v="3"/>
          </reference>
          <reference field="3" count="1">
            <x v="17"/>
          </reference>
          <reference field="6" count="1" selected="0">
            <x v="0"/>
          </reference>
          <reference field="10" count="1" selected="0">
            <x v="19"/>
          </reference>
        </references>
      </pivotArea>
    </format>
    <format dxfId="868">
      <pivotArea dataOnly="0" labelOnly="1" outline="0" fieldPosition="0">
        <references count="4">
          <reference field="2" count="1" selected="0">
            <x v="3"/>
          </reference>
          <reference field="3" count="3">
            <x v="15"/>
            <x v="16"/>
            <x v="17"/>
          </reference>
          <reference field="6" count="1" selected="0">
            <x v="0"/>
          </reference>
          <reference field="10" count="1" selected="0">
            <x v="21"/>
          </reference>
        </references>
      </pivotArea>
    </format>
    <format dxfId="867">
      <pivotArea dataOnly="0" labelOnly="1" outline="0" fieldPosition="0">
        <references count="4">
          <reference field="2" count="1" selected="0">
            <x v="3"/>
          </reference>
          <reference field="3" count="2">
            <x v="15"/>
            <x v="16"/>
          </reference>
          <reference field="6" count="1" selected="0">
            <x v="0"/>
          </reference>
          <reference field="10" count="1" selected="0">
            <x v="23"/>
          </reference>
        </references>
      </pivotArea>
    </format>
    <format dxfId="866">
      <pivotArea dataOnly="0" labelOnly="1" outline="0" fieldPosition="0">
        <references count="4">
          <reference field="2" count="1" selected="0">
            <x v="3"/>
          </reference>
          <reference field="3" count="2">
            <x v="15"/>
            <x v="16"/>
          </reference>
          <reference field="6" count="1" selected="0">
            <x v="0"/>
          </reference>
          <reference field="10" count="1" selected="0">
            <x v="24"/>
          </reference>
        </references>
      </pivotArea>
    </format>
    <format dxfId="865">
      <pivotArea dataOnly="0" labelOnly="1" outline="0" fieldPosition="0">
        <references count="4">
          <reference field="2" count="1" selected="0">
            <x v="4"/>
          </reference>
          <reference field="3" count="3">
            <x v="29"/>
            <x v="30"/>
            <x v="33"/>
          </reference>
          <reference field="6" count="1" selected="0">
            <x v="0"/>
          </reference>
          <reference field="10" count="1" selected="0">
            <x v="0"/>
          </reference>
        </references>
      </pivotArea>
    </format>
    <format dxfId="864">
      <pivotArea dataOnly="0" labelOnly="1" outline="0" fieldPosition="0">
        <references count="4">
          <reference field="2" count="1" selected="0">
            <x v="4"/>
          </reference>
          <reference field="3" count="1">
            <x v="31"/>
          </reference>
          <reference field="6" count="1" selected="0">
            <x v="0"/>
          </reference>
          <reference field="10" count="1" selected="0">
            <x v="3"/>
          </reference>
        </references>
      </pivotArea>
    </format>
    <format dxfId="863">
      <pivotArea dataOnly="0" labelOnly="1" outline="0" fieldPosition="0">
        <references count="4">
          <reference field="2" count="1" selected="0">
            <x v="4"/>
          </reference>
          <reference field="3" count="1">
            <x v="33"/>
          </reference>
          <reference field="6" count="1" selected="0">
            <x v="0"/>
          </reference>
          <reference field="10" count="1" selected="0">
            <x v="5"/>
          </reference>
        </references>
      </pivotArea>
    </format>
    <format dxfId="862">
      <pivotArea dataOnly="0" labelOnly="1" outline="0" fieldPosition="0">
        <references count="4">
          <reference field="2" count="1" selected="0">
            <x v="4"/>
          </reference>
          <reference field="3" count="2">
            <x v="29"/>
            <x v="32"/>
          </reference>
          <reference field="6" count="1" selected="0">
            <x v="0"/>
          </reference>
          <reference field="10" count="1" selected="0">
            <x v="20"/>
          </reference>
        </references>
      </pivotArea>
    </format>
    <format dxfId="861">
      <pivotArea dataOnly="0" labelOnly="1" outline="0" fieldPosition="0">
        <references count="4">
          <reference field="2" count="1" selected="0">
            <x v="5"/>
          </reference>
          <reference field="3" count="1">
            <x v="36"/>
          </reference>
          <reference field="6" count="1" selected="0">
            <x v="1"/>
          </reference>
          <reference field="10" count="1" selected="0">
            <x v="1"/>
          </reference>
        </references>
      </pivotArea>
    </format>
    <format dxfId="860">
      <pivotArea dataOnly="0" labelOnly="1" outline="0" fieldPosition="0">
        <references count="4">
          <reference field="2" count="1" selected="0">
            <x v="5"/>
          </reference>
          <reference field="3" count="1">
            <x v="35"/>
          </reference>
          <reference field="6" count="1" selected="0">
            <x v="1"/>
          </reference>
          <reference field="10" count="1" selected="0">
            <x v="3"/>
          </reference>
        </references>
      </pivotArea>
    </format>
    <format dxfId="859">
      <pivotArea dataOnly="0" labelOnly="1" outline="0" fieldPosition="0">
        <references count="4">
          <reference field="2" count="1" selected="0">
            <x v="5"/>
          </reference>
          <reference field="3" count="2">
            <x v="34"/>
            <x v="35"/>
          </reference>
          <reference field="6" count="1" selected="0">
            <x v="1"/>
          </reference>
          <reference field="10" count="1" selected="0">
            <x v="9"/>
          </reference>
        </references>
      </pivotArea>
    </format>
    <format dxfId="858">
      <pivotArea dataOnly="0" labelOnly="1" outline="0" fieldPosition="0">
        <references count="4">
          <reference field="2" count="1" selected="0">
            <x v="6"/>
          </reference>
          <reference field="3" count="1">
            <x v="38"/>
          </reference>
          <reference field="6" count="1" selected="0">
            <x v="1"/>
          </reference>
          <reference field="10" count="1" selected="0">
            <x v="1"/>
          </reference>
        </references>
      </pivotArea>
    </format>
    <format dxfId="857">
      <pivotArea dataOnly="0" labelOnly="1" outline="0" fieldPosition="0">
        <references count="4">
          <reference field="2" count="1" selected="0">
            <x v="6"/>
          </reference>
          <reference field="3" count="1">
            <x v="40"/>
          </reference>
          <reference field="6" count="1" selected="0">
            <x v="1"/>
          </reference>
          <reference field="10" count="1" selected="0">
            <x v="17"/>
          </reference>
        </references>
      </pivotArea>
    </format>
    <format dxfId="856">
      <pivotArea dataOnly="0" labelOnly="1" outline="0" fieldPosition="0">
        <references count="4">
          <reference field="2" count="1" selected="0">
            <x v="6"/>
          </reference>
          <reference field="3" count="1">
            <x v="37"/>
          </reference>
          <reference field="6" count="1" selected="0">
            <x v="1"/>
          </reference>
          <reference field="10" count="1" selected="0">
            <x v="21"/>
          </reference>
        </references>
      </pivotArea>
    </format>
    <format dxfId="855">
      <pivotArea dataOnly="0" labelOnly="1" outline="0" fieldPosition="0">
        <references count="4">
          <reference field="2" count="1" selected="0">
            <x v="7"/>
          </reference>
          <reference field="3" count="3">
            <x v="43"/>
            <x v="51"/>
            <x v="55"/>
          </reference>
          <reference field="6" count="1" selected="0">
            <x v="1"/>
          </reference>
          <reference field="10" count="1" selected="0">
            <x v="0"/>
          </reference>
        </references>
      </pivotArea>
    </format>
    <format dxfId="854">
      <pivotArea dataOnly="0" labelOnly="1" outline="0" fieldPosition="0">
        <references count="4">
          <reference field="2" count="1" selected="0">
            <x v="7"/>
          </reference>
          <reference field="3" count="3">
            <x v="47"/>
            <x v="51"/>
            <x v="55"/>
          </reference>
          <reference field="6" count="1" selected="0">
            <x v="1"/>
          </reference>
          <reference field="10" count="1" selected="0">
            <x v="1"/>
          </reference>
        </references>
      </pivotArea>
    </format>
    <format dxfId="853">
      <pivotArea dataOnly="0" labelOnly="1" outline="0" fieldPosition="0">
        <references count="4">
          <reference field="2" count="1" selected="0">
            <x v="7"/>
          </reference>
          <reference field="3" count="3">
            <x v="47"/>
            <x v="51"/>
            <x v="55"/>
          </reference>
          <reference field="6" count="1" selected="0">
            <x v="1"/>
          </reference>
          <reference field="10" count="1" selected="0">
            <x v="2"/>
          </reference>
        </references>
      </pivotArea>
    </format>
    <format dxfId="852">
      <pivotArea dataOnly="0" labelOnly="1" outline="0" fieldPosition="0">
        <references count="4">
          <reference field="2" count="1" selected="0">
            <x v="7"/>
          </reference>
          <reference field="3" count="5">
            <x v="41"/>
            <x v="43"/>
            <x v="47"/>
            <x v="51"/>
            <x v="55"/>
          </reference>
          <reference field="6" count="1" selected="0">
            <x v="1"/>
          </reference>
          <reference field="10" count="1" selected="0">
            <x v="3"/>
          </reference>
        </references>
      </pivotArea>
    </format>
    <format dxfId="851">
      <pivotArea dataOnly="0" labelOnly="1" outline="0" fieldPosition="0">
        <references count="4">
          <reference field="2" count="1" selected="0">
            <x v="7"/>
          </reference>
          <reference field="3" count="4">
            <x v="41"/>
            <x v="47"/>
            <x v="51"/>
            <x v="55"/>
          </reference>
          <reference field="6" count="1" selected="0">
            <x v="1"/>
          </reference>
          <reference field="10" count="1" selected="0">
            <x v="9"/>
          </reference>
        </references>
      </pivotArea>
    </format>
    <format dxfId="850">
      <pivotArea dataOnly="0" labelOnly="1" outline="0" fieldPosition="0">
        <references count="4">
          <reference field="2" count="1" selected="0">
            <x v="7"/>
          </reference>
          <reference field="3" count="5">
            <x v="43"/>
            <x v="44"/>
            <x v="48"/>
            <x v="49"/>
            <x v="50"/>
          </reference>
          <reference field="6" count="1" selected="0">
            <x v="1"/>
          </reference>
          <reference field="10" count="1" selected="0">
            <x v="10"/>
          </reference>
        </references>
      </pivotArea>
    </format>
    <format dxfId="849">
      <pivotArea dataOnly="0" labelOnly="1" outline="0" fieldPosition="0">
        <references count="4">
          <reference field="2" count="1" selected="0">
            <x v="7"/>
          </reference>
          <reference field="3" count="6">
            <x v="42"/>
            <x v="43"/>
            <x v="52"/>
            <x v="53"/>
            <x v="56"/>
            <x v="57"/>
          </reference>
          <reference field="6" count="1" selected="0">
            <x v="1"/>
          </reference>
          <reference field="10" count="1" selected="0">
            <x v="12"/>
          </reference>
        </references>
      </pivotArea>
    </format>
    <format dxfId="848">
      <pivotArea dataOnly="0" labelOnly="1" outline="0" fieldPosition="0">
        <references count="4">
          <reference field="2" count="1" selected="0">
            <x v="7"/>
          </reference>
          <reference field="3" count="3">
            <x v="42"/>
            <x v="52"/>
            <x v="56"/>
          </reference>
          <reference field="6" count="1" selected="0">
            <x v="1"/>
          </reference>
          <reference field="10" count="1" selected="0">
            <x v="14"/>
          </reference>
        </references>
      </pivotArea>
    </format>
    <format dxfId="847">
      <pivotArea dataOnly="0" labelOnly="1" outline="0" fieldPosition="0">
        <references count="4">
          <reference field="2" count="1" selected="0">
            <x v="7"/>
          </reference>
          <reference field="3" count="3">
            <x v="42"/>
            <x v="52"/>
            <x v="56"/>
          </reference>
          <reference field="6" count="1" selected="0">
            <x v="1"/>
          </reference>
          <reference field="10" count="1" selected="0">
            <x v="16"/>
          </reference>
        </references>
      </pivotArea>
    </format>
    <format dxfId="846">
      <pivotArea dataOnly="0" labelOnly="1" outline="0" fieldPosition="0">
        <references count="4">
          <reference field="2" count="1" selected="0">
            <x v="7"/>
          </reference>
          <reference field="3" count="2">
            <x v="42"/>
            <x v="45"/>
          </reference>
          <reference field="6" count="1" selected="0">
            <x v="1"/>
          </reference>
          <reference field="10" count="1" selected="0">
            <x v="17"/>
          </reference>
        </references>
      </pivotArea>
    </format>
    <format dxfId="845">
      <pivotArea dataOnly="0" labelOnly="1" outline="0" fieldPosition="0">
        <references count="4">
          <reference field="2" count="1" selected="0">
            <x v="7"/>
          </reference>
          <reference field="3" count="6">
            <x v="42"/>
            <x v="43"/>
            <x v="52"/>
            <x v="53"/>
            <x v="56"/>
            <x v="57"/>
          </reference>
          <reference field="6" count="1" selected="0">
            <x v="1"/>
          </reference>
          <reference field="10" count="1" selected="0">
            <x v="18"/>
          </reference>
        </references>
      </pivotArea>
    </format>
    <format dxfId="844">
      <pivotArea dataOnly="0" labelOnly="1" outline="0" fieldPosition="0">
        <references count="4">
          <reference field="2" count="1" selected="0">
            <x v="7"/>
          </reference>
          <reference field="3" count="3">
            <x v="43"/>
            <x v="53"/>
            <x v="57"/>
          </reference>
          <reference field="6" count="1" selected="0">
            <x v="1"/>
          </reference>
          <reference field="10" count="1" selected="0">
            <x v="21"/>
          </reference>
        </references>
      </pivotArea>
    </format>
    <format dxfId="843">
      <pivotArea dataOnly="0" labelOnly="1" outline="0" fieldPosition="0">
        <references count="4">
          <reference field="2" count="1" selected="0">
            <x v="7"/>
          </reference>
          <reference field="3" count="3">
            <x v="42"/>
            <x v="52"/>
            <x v="56"/>
          </reference>
          <reference field="6" count="1" selected="0">
            <x v="1"/>
          </reference>
          <reference field="10" count="1" selected="0">
            <x v="23"/>
          </reference>
        </references>
      </pivotArea>
    </format>
    <format dxfId="842">
      <pivotArea dataOnly="0" labelOnly="1" outline="0" fieldPosition="0">
        <references count="4">
          <reference field="2" count="1" selected="0">
            <x v="7"/>
          </reference>
          <reference field="3" count="6">
            <x v="42"/>
            <x v="43"/>
            <x v="52"/>
            <x v="53"/>
            <x v="56"/>
            <x v="57"/>
          </reference>
          <reference field="6" count="1" selected="0">
            <x v="1"/>
          </reference>
          <reference field="10" count="1" selected="0">
            <x v="24"/>
          </reference>
        </references>
      </pivotArea>
    </format>
    <format dxfId="841">
      <pivotArea dataOnly="0" labelOnly="1" outline="0" fieldPosition="0">
        <references count="4">
          <reference field="2" count="1" selected="0">
            <x v="7"/>
          </reference>
          <reference field="3" count="6">
            <x v="43"/>
            <x v="46"/>
            <x v="53"/>
            <x v="54"/>
            <x v="57"/>
            <x v="58"/>
          </reference>
          <reference field="6" count="1" selected="0">
            <x v="1"/>
          </reference>
          <reference field="10" count="1" selected="0">
            <x v="25"/>
          </reference>
        </references>
      </pivotArea>
    </format>
    <format dxfId="840">
      <pivotArea dataOnly="0" labelOnly="1" outline="0" fieldPosition="0">
        <references count="4">
          <reference field="2" count="1" selected="0">
            <x v="8"/>
          </reference>
          <reference field="3" count="4">
            <x v="73"/>
            <x v="74"/>
            <x v="76"/>
            <x v="79"/>
          </reference>
          <reference field="6" count="1" selected="0">
            <x v="1"/>
          </reference>
          <reference field="10" count="1" selected="0">
            <x v="0"/>
          </reference>
        </references>
      </pivotArea>
    </format>
    <format dxfId="839">
      <pivotArea dataOnly="0" labelOnly="1" outline="0" fieldPosition="0">
        <references count="4">
          <reference field="2" count="1" selected="0">
            <x v="8"/>
          </reference>
          <reference field="3" count="10">
            <x v="63"/>
            <x v="64"/>
            <x v="65"/>
            <x v="81"/>
            <x v="90"/>
            <x v="92"/>
            <x v="93"/>
            <x v="94"/>
            <x v="95"/>
            <x v="97"/>
          </reference>
          <reference field="6" count="1" selected="0">
            <x v="1"/>
          </reference>
          <reference field="10" count="1" selected="0">
            <x v="1"/>
          </reference>
        </references>
      </pivotArea>
    </format>
    <format dxfId="838">
      <pivotArea dataOnly="0" labelOnly="1" outline="0" fieldPosition="0">
        <references count="4">
          <reference field="2" count="1" selected="0">
            <x v="8"/>
          </reference>
          <reference field="3" count="3">
            <x v="60"/>
            <x v="63"/>
            <x v="71"/>
          </reference>
          <reference field="6" count="1" selected="0">
            <x v="1"/>
          </reference>
          <reference field="10" count="1" selected="0">
            <x v="3"/>
          </reference>
        </references>
      </pivotArea>
    </format>
    <format dxfId="837">
      <pivotArea dataOnly="0" labelOnly="1" outline="0" fieldPosition="0">
        <references count="4">
          <reference field="2" count="1" selected="0">
            <x v="8"/>
          </reference>
          <reference field="3" count="1">
            <x v="73"/>
          </reference>
          <reference field="6" count="1" selected="0">
            <x v="1"/>
          </reference>
          <reference field="10" count="1" selected="0">
            <x v="4"/>
          </reference>
        </references>
      </pivotArea>
    </format>
    <format dxfId="836">
      <pivotArea dataOnly="0" labelOnly="1" outline="0" fieldPosition="0">
        <references count="4">
          <reference field="2" count="1" selected="0">
            <x v="8"/>
          </reference>
          <reference field="3" count="2">
            <x v="63"/>
            <x v="79"/>
          </reference>
          <reference field="6" count="1" selected="0">
            <x v="1"/>
          </reference>
          <reference field="10" count="1" selected="0">
            <x v="5"/>
          </reference>
        </references>
      </pivotArea>
    </format>
    <format dxfId="835">
      <pivotArea dataOnly="0" labelOnly="1" outline="0" fieldPosition="0">
        <references count="4">
          <reference field="2" count="1" selected="0">
            <x v="8"/>
          </reference>
          <reference field="3" count="2">
            <x v="66"/>
            <x v="96"/>
          </reference>
          <reference field="6" count="1" selected="0">
            <x v="1"/>
          </reference>
          <reference field="10" count="1" selected="0">
            <x v="6"/>
          </reference>
        </references>
      </pivotArea>
    </format>
    <format dxfId="834">
      <pivotArea dataOnly="0" labelOnly="1" outline="0" fieldPosition="0">
        <references count="4">
          <reference field="2" count="1" selected="0">
            <x v="8"/>
          </reference>
          <reference field="3" count="1">
            <x v="69"/>
          </reference>
          <reference field="6" count="1" selected="0">
            <x v="1"/>
          </reference>
          <reference field="10" count="1" selected="0">
            <x v="8"/>
          </reference>
        </references>
      </pivotArea>
    </format>
    <format dxfId="833">
      <pivotArea dataOnly="0" labelOnly="1" outline="0" fieldPosition="0">
        <references count="4">
          <reference field="2" count="1" selected="0">
            <x v="8"/>
          </reference>
          <reference field="3" count="7">
            <x v="59"/>
            <x v="62"/>
            <x v="77"/>
            <x v="78"/>
            <x v="98"/>
            <x v="99"/>
            <x v="100"/>
          </reference>
          <reference field="6" count="1" selected="0">
            <x v="1"/>
          </reference>
          <reference field="10" count="1" selected="0">
            <x v="9"/>
          </reference>
        </references>
      </pivotArea>
    </format>
    <format dxfId="832">
      <pivotArea dataOnly="0" labelOnly="1" outline="0" fieldPosition="0">
        <references count="4">
          <reference field="2" count="1" selected="0">
            <x v="8"/>
          </reference>
          <reference field="3" count="5">
            <x v="72"/>
            <x v="82"/>
            <x v="83"/>
            <x v="84"/>
            <x v="96"/>
          </reference>
          <reference field="6" count="1" selected="0">
            <x v="1"/>
          </reference>
          <reference field="10" count="1" selected="0">
            <x v="10"/>
          </reference>
        </references>
      </pivotArea>
    </format>
    <format dxfId="831">
      <pivotArea dataOnly="0" labelOnly="1" outline="0" fieldPosition="0">
        <references count="4">
          <reference field="2" count="1" selected="0">
            <x v="8"/>
          </reference>
          <reference field="3" count="8">
            <x v="66"/>
            <x v="67"/>
            <x v="70"/>
            <x v="80"/>
            <x v="82"/>
            <x v="85"/>
            <x v="92"/>
            <x v="96"/>
          </reference>
          <reference field="6" count="1" selected="0">
            <x v="1"/>
          </reference>
          <reference field="10" count="1" selected="0">
            <x v="12"/>
          </reference>
        </references>
      </pivotArea>
    </format>
    <format dxfId="830">
      <pivotArea dataOnly="0" labelOnly="1" outline="0" fieldPosition="0">
        <references count="4">
          <reference field="2" count="1" selected="0">
            <x v="8"/>
          </reference>
          <reference field="3" count="4">
            <x v="68"/>
            <x v="80"/>
            <x v="82"/>
            <x v="91"/>
          </reference>
          <reference field="6" count="1" selected="0">
            <x v="1"/>
          </reference>
          <reference field="10" count="1" selected="0">
            <x v="13"/>
          </reference>
        </references>
      </pivotArea>
    </format>
    <format dxfId="829">
      <pivotArea dataOnly="0" labelOnly="1" outline="0" fieldPosition="0">
        <references count="4">
          <reference field="2" count="1" selected="0">
            <x v="8"/>
          </reference>
          <reference field="3" count="3">
            <x v="85"/>
            <x v="91"/>
            <x v="96"/>
          </reference>
          <reference field="6" count="1" selected="0">
            <x v="1"/>
          </reference>
          <reference field="10" count="1" selected="0">
            <x v="14"/>
          </reference>
        </references>
      </pivotArea>
    </format>
    <format dxfId="828">
      <pivotArea dataOnly="0" labelOnly="1" outline="0" fieldPosition="0">
        <references count="4">
          <reference field="2" count="1" selected="0">
            <x v="8"/>
          </reference>
          <reference field="3" count="1">
            <x v="91"/>
          </reference>
          <reference field="6" count="1" selected="0">
            <x v="1"/>
          </reference>
          <reference field="10" count="1" selected="0">
            <x v="15"/>
          </reference>
        </references>
      </pivotArea>
    </format>
    <format dxfId="827">
      <pivotArea dataOnly="0" labelOnly="1" outline="0" fieldPosition="0">
        <references count="4">
          <reference field="2" count="1" selected="0">
            <x v="8"/>
          </reference>
          <reference field="3" count="4">
            <x v="62"/>
            <x v="68"/>
            <x v="87"/>
            <x v="91"/>
          </reference>
          <reference field="6" count="1" selected="0">
            <x v="1"/>
          </reference>
          <reference field="10" count="1" selected="0">
            <x v="17"/>
          </reference>
        </references>
      </pivotArea>
    </format>
    <format dxfId="826">
      <pivotArea dataOnly="0" labelOnly="1" outline="0" fieldPosition="0">
        <references count="4">
          <reference field="2" count="1" selected="0">
            <x v="8"/>
          </reference>
          <reference field="3" count="5">
            <x v="61"/>
            <x v="83"/>
            <x v="91"/>
            <x v="96"/>
            <x v="101"/>
          </reference>
          <reference field="6" count="1" selected="0">
            <x v="1"/>
          </reference>
          <reference field="10" count="1" selected="0">
            <x v="18"/>
          </reference>
        </references>
      </pivotArea>
    </format>
    <format dxfId="825">
      <pivotArea dataOnly="0" labelOnly="1" outline="0" fieldPosition="0">
        <references count="4">
          <reference field="2" count="1" selected="0">
            <x v="8"/>
          </reference>
          <reference field="3" count="9">
            <x v="62"/>
            <x v="63"/>
            <x v="79"/>
            <x v="82"/>
            <x v="84"/>
            <x v="86"/>
            <x v="88"/>
            <x v="91"/>
            <x v="96"/>
          </reference>
          <reference field="6" count="1" selected="0">
            <x v="1"/>
          </reference>
          <reference field="10" count="1" selected="0">
            <x v="19"/>
          </reference>
        </references>
      </pivotArea>
    </format>
    <format dxfId="824">
      <pivotArea dataOnly="0" labelOnly="1" outline="0" fieldPosition="0">
        <references count="4">
          <reference field="2" count="1" selected="0">
            <x v="8"/>
          </reference>
          <reference field="3" count="2">
            <x v="75"/>
            <x v="84"/>
          </reference>
          <reference field="6" count="1" selected="0">
            <x v="1"/>
          </reference>
          <reference field="10" count="1" selected="0">
            <x v="20"/>
          </reference>
        </references>
      </pivotArea>
    </format>
    <format dxfId="823">
      <pivotArea dataOnly="0" labelOnly="1" outline="0" fieldPosition="0">
        <references count="4">
          <reference field="2" count="1" selected="0">
            <x v="8"/>
          </reference>
          <reference field="3" count="2">
            <x v="89"/>
            <x v="96"/>
          </reference>
          <reference field="6" count="1" selected="0">
            <x v="1"/>
          </reference>
          <reference field="10" count="1" selected="0">
            <x v="21"/>
          </reference>
        </references>
      </pivotArea>
    </format>
    <format dxfId="822">
      <pivotArea dataOnly="0" labelOnly="1" outline="0" fieldPosition="0">
        <references count="4">
          <reference field="2" count="1" selected="0">
            <x v="8"/>
          </reference>
          <reference field="3" count="2">
            <x v="91"/>
            <x v="96"/>
          </reference>
          <reference field="6" count="1" selected="0">
            <x v="1"/>
          </reference>
          <reference field="10" count="1" selected="0">
            <x v="23"/>
          </reference>
        </references>
      </pivotArea>
    </format>
    <format dxfId="821">
      <pivotArea dataOnly="0" labelOnly="1" outline="0" fieldPosition="0">
        <references count="4">
          <reference field="2" count="1" selected="0">
            <x v="8"/>
          </reference>
          <reference field="3" count="3">
            <x v="67"/>
            <x v="85"/>
            <x v="96"/>
          </reference>
          <reference field="6" count="1" selected="0">
            <x v="1"/>
          </reference>
          <reference field="10" count="1" selected="0">
            <x v="24"/>
          </reference>
        </references>
      </pivotArea>
    </format>
    <format dxfId="820">
      <pivotArea dataOnly="0" labelOnly="1" outline="0" fieldPosition="0">
        <references count="4">
          <reference field="2" count="1" selected="0">
            <x v="8"/>
          </reference>
          <reference field="3" count="1">
            <x v="92"/>
          </reference>
          <reference field="6" count="1" selected="0">
            <x v="1"/>
          </reference>
          <reference field="10" count="1" selected="0">
            <x v="25"/>
          </reference>
        </references>
      </pivotArea>
    </format>
    <format dxfId="819">
      <pivotArea dataOnly="0" labelOnly="1" outline="0" fieldPosition="0">
        <references count="4">
          <reference field="2" count="1" selected="0">
            <x v="8"/>
          </reference>
          <reference field="3" count="2">
            <x v="70"/>
            <x v="96"/>
          </reference>
          <reference field="6" count="1" selected="0">
            <x v="1"/>
          </reference>
          <reference field="10" count="1" selected="0">
            <x v="26"/>
          </reference>
        </references>
      </pivotArea>
    </format>
    <format dxfId="818">
      <pivotArea dataOnly="0" labelOnly="1" outline="0" fieldPosition="0">
        <references count="4">
          <reference field="2" count="1" selected="0">
            <x v="9"/>
          </reference>
          <reference field="3" count="1">
            <x v="102"/>
          </reference>
          <reference field="6" count="1" selected="0">
            <x v="1"/>
          </reference>
          <reference field="10" count="1" selected="0">
            <x v="22"/>
          </reference>
        </references>
      </pivotArea>
    </format>
    <format dxfId="817">
      <pivotArea dataOnly="0" labelOnly="1" outline="0" fieldPosition="0">
        <references count="4">
          <reference field="2" count="1" selected="0">
            <x v="3"/>
          </reference>
          <reference field="3" count="3">
            <x v="21"/>
            <x v="22"/>
            <x v="23"/>
          </reference>
          <reference field="6" count="1" selected="0">
            <x v="2"/>
          </reference>
          <reference field="10" count="1" selected="0">
            <x v="0"/>
          </reference>
        </references>
      </pivotArea>
    </format>
    <format dxfId="816">
      <pivotArea dataOnly="0" labelOnly="1" outline="0" fieldPosition="0">
        <references count="4">
          <reference field="2" count="1" selected="0">
            <x v="3"/>
          </reference>
          <reference field="3" count="1">
            <x v="21"/>
          </reference>
          <reference field="6" count="1" selected="0">
            <x v="2"/>
          </reference>
          <reference field="10" count="1" selected="0">
            <x v="11"/>
          </reference>
        </references>
      </pivotArea>
    </format>
    <format dxfId="815">
      <pivotArea dataOnly="0" labelOnly="1" outline="0" fieldPosition="0">
        <references count="4">
          <reference field="2" count="1" selected="0">
            <x v="4"/>
          </reference>
          <reference field="3" count="2">
            <x v="26"/>
            <x v="27"/>
          </reference>
          <reference field="6" count="1" selected="0">
            <x v="2"/>
          </reference>
          <reference field="10" count="1" selected="0">
            <x v="0"/>
          </reference>
        </references>
      </pivotArea>
    </format>
    <format dxfId="814">
      <pivotArea dataOnly="0" labelOnly="1" outline="0" fieldPosition="0">
        <references count="4">
          <reference field="2" count="1" selected="0">
            <x v="4"/>
          </reference>
          <reference field="3" count="1">
            <x v="28"/>
          </reference>
          <reference field="6" count="1" selected="0">
            <x v="2"/>
          </reference>
          <reference field="10" count="1" selected="0">
            <x v="20"/>
          </reference>
        </references>
      </pivotArea>
    </format>
    <format dxfId="813">
      <pivotArea dataOnly="0" labelOnly="1" outline="0" fieldPosition="0">
        <references count="4">
          <reference field="2" count="1" selected="0">
            <x v="10"/>
          </reference>
          <reference field="3" count="1">
            <x v="104"/>
          </reference>
          <reference field="6" count="1" selected="0">
            <x v="2"/>
          </reference>
          <reference field="10" count="1" selected="0">
            <x v="5"/>
          </reference>
        </references>
      </pivotArea>
    </format>
    <format dxfId="812">
      <pivotArea dataOnly="0" labelOnly="1" outline="0" fieldPosition="0">
        <references count="4">
          <reference field="2" count="1" selected="0">
            <x v="0"/>
          </reference>
          <reference field="3" count="2">
            <x v="0"/>
            <x v="1"/>
          </reference>
          <reference field="6" count="1" selected="0">
            <x v="3"/>
          </reference>
          <reference field="10" count="1" selected="0">
            <x v="0"/>
          </reference>
        </references>
      </pivotArea>
    </format>
    <format dxfId="811">
      <pivotArea dataOnly="0" labelOnly="1" outline="0" fieldPosition="0">
        <references count="4">
          <reference field="2" count="1" selected="0">
            <x v="0"/>
          </reference>
          <reference field="3" count="1">
            <x v="2"/>
          </reference>
          <reference field="6" count="1" selected="0">
            <x v="3"/>
          </reference>
          <reference field="10" count="1" selected="0">
            <x v="20"/>
          </reference>
        </references>
      </pivotArea>
    </format>
    <format dxfId="810">
      <pivotArea dataOnly="0" labelOnly="1" outline="0" fieldPosition="0">
        <references count="4">
          <reference field="2" count="1" selected="0">
            <x v="0"/>
          </reference>
          <reference field="3" count="1">
            <x v="1"/>
          </reference>
          <reference field="6" count="1" selected="0">
            <x v="3"/>
          </reference>
          <reference field="10" count="1" selected="0">
            <x v="26"/>
          </reference>
        </references>
      </pivotArea>
    </format>
    <format dxfId="809">
      <pivotArea dataOnly="0" labelOnly="1" outline="0" fieldPosition="0">
        <references count="4">
          <reference field="2" count="1" selected="0">
            <x v="6"/>
          </reference>
          <reference field="3" count="1">
            <x v="39"/>
          </reference>
          <reference field="6" count="1" selected="0">
            <x v="3"/>
          </reference>
          <reference field="10" count="1" selected="0">
            <x v="0"/>
          </reference>
        </references>
      </pivotArea>
    </format>
    <format dxfId="808">
      <pivotArea dataOnly="0" labelOnly="1" outline="0" fieldPosition="0">
        <references count="4">
          <reference field="2" count="1" selected="0">
            <x v="10"/>
          </reference>
          <reference field="3" count="1">
            <x v="103"/>
          </reference>
          <reference field="6" count="1" selected="0">
            <x v="3"/>
          </reference>
          <reference field="10" count="1" selected="0">
            <x v="5"/>
          </reference>
        </references>
      </pivotArea>
    </format>
    <format dxfId="807">
      <pivotArea dataOnly="0" labelOnly="1" outline="0" fieldPosition="0">
        <references count="5">
          <reference field="0" count="2">
            <x v="137"/>
            <x v="138"/>
          </reference>
          <reference field="2" count="1" selected="0">
            <x v="1"/>
          </reference>
          <reference field="3" count="1" selected="0">
            <x v="4"/>
          </reference>
          <reference field="6" count="1" selected="0">
            <x v="0"/>
          </reference>
          <reference field="10" count="1" selected="0">
            <x v="0"/>
          </reference>
        </references>
      </pivotArea>
    </format>
    <format dxfId="806">
      <pivotArea dataOnly="0" labelOnly="1" outline="0" fieldPosition="0">
        <references count="5">
          <reference field="0" count="1">
            <x v="32"/>
          </reference>
          <reference field="2" count="1" selected="0">
            <x v="1"/>
          </reference>
          <reference field="3" count="1" selected="0">
            <x v="3"/>
          </reference>
          <reference field="6" count="1" selected="0">
            <x v="0"/>
          </reference>
          <reference field="10" count="1" selected="0">
            <x v="5"/>
          </reference>
        </references>
      </pivotArea>
    </format>
    <format dxfId="805">
      <pivotArea dataOnly="0" labelOnly="1" outline="0" fieldPosition="0">
        <references count="5">
          <reference field="0" count="1">
            <x v="121"/>
          </reference>
          <reference field="2" count="1" selected="0">
            <x v="2"/>
          </reference>
          <reference field="3" count="1" selected="0">
            <x v="9"/>
          </reference>
          <reference field="6" count="1" selected="0">
            <x v="0"/>
          </reference>
          <reference field="10" count="1" selected="0">
            <x v="0"/>
          </reference>
        </references>
      </pivotArea>
    </format>
    <format dxfId="804">
      <pivotArea dataOnly="0" labelOnly="1" outline="0" fieldPosition="0">
        <references count="5">
          <reference field="0" count="1">
            <x v="162"/>
          </reference>
          <reference field="2" count="1" selected="0">
            <x v="2"/>
          </reference>
          <reference field="3" count="1" selected="0">
            <x v="10"/>
          </reference>
          <reference field="6" count="1" selected="0">
            <x v="0"/>
          </reference>
          <reference field="10" count="1" selected="0">
            <x v="0"/>
          </reference>
        </references>
      </pivotArea>
    </format>
    <format dxfId="803">
      <pivotArea dataOnly="0" labelOnly="1" outline="0" fieldPosition="0">
        <references count="5">
          <reference field="0" count="1">
            <x v="161"/>
          </reference>
          <reference field="2" count="1" selected="0">
            <x v="2"/>
          </reference>
          <reference field="3" count="1" selected="0">
            <x v="11"/>
          </reference>
          <reference field="6" count="1" selected="0">
            <x v="0"/>
          </reference>
          <reference field="10" count="1" selected="0">
            <x v="0"/>
          </reference>
        </references>
      </pivotArea>
    </format>
    <format dxfId="802">
      <pivotArea dataOnly="0" labelOnly="1" outline="0" fieldPosition="0">
        <references count="5">
          <reference field="0" count="1">
            <x v="163"/>
          </reference>
          <reference field="2" count="1" selected="0">
            <x v="2"/>
          </reference>
          <reference field="3" count="1" selected="0">
            <x v="12"/>
          </reference>
          <reference field="6" count="1" selected="0">
            <x v="0"/>
          </reference>
          <reference field="10" count="1" selected="0">
            <x v="0"/>
          </reference>
        </references>
      </pivotArea>
    </format>
    <format dxfId="801">
      <pivotArea dataOnly="0" labelOnly="1" outline="0" fieldPosition="0">
        <references count="5">
          <reference field="0" count="1">
            <x v="163"/>
          </reference>
          <reference field="2" count="1" selected="0">
            <x v="2"/>
          </reference>
          <reference field="3" count="1" selected="0">
            <x v="13"/>
          </reference>
          <reference field="6" count="1" selected="0">
            <x v="0"/>
          </reference>
          <reference field="10" count="1" selected="0">
            <x v="0"/>
          </reference>
        </references>
      </pivotArea>
    </format>
    <format dxfId="800">
      <pivotArea dataOnly="0" labelOnly="1" outline="0" fieldPosition="0">
        <references count="5">
          <reference field="0" count="2">
            <x v="55"/>
            <x v="156"/>
          </reference>
          <reference field="2" count="1" selected="0">
            <x v="2"/>
          </reference>
          <reference field="3" count="1" selected="0">
            <x v="14"/>
          </reference>
          <reference field="6" count="1" selected="0">
            <x v="0"/>
          </reference>
          <reference field="10" count="1" selected="0">
            <x v="0"/>
          </reference>
        </references>
      </pivotArea>
    </format>
    <format dxfId="799">
      <pivotArea dataOnly="0" labelOnly="1" outline="0" fieldPosition="0">
        <references count="5">
          <reference field="0" count="1">
            <x v="122"/>
          </reference>
          <reference field="2" count="1" selected="0">
            <x v="2"/>
          </reference>
          <reference field="3" count="1" selected="0">
            <x v="10"/>
          </reference>
          <reference field="6" count="1" selected="0">
            <x v="0"/>
          </reference>
          <reference field="10" count="1" selected="0">
            <x v="5"/>
          </reference>
        </references>
      </pivotArea>
    </format>
    <format dxfId="798">
      <pivotArea dataOnly="0" labelOnly="1" outline="0" fieldPosition="0">
        <references count="5">
          <reference field="0" count="2">
            <x v="46"/>
            <x v="113"/>
          </reference>
          <reference field="2" count="1" selected="0">
            <x v="2"/>
          </reference>
          <reference field="3" count="1" selected="0">
            <x v="7"/>
          </reference>
          <reference field="6" count="1" selected="0">
            <x v="0"/>
          </reference>
          <reference field="10" count="1" selected="0">
            <x v="9"/>
          </reference>
        </references>
      </pivotArea>
    </format>
    <format dxfId="797">
      <pivotArea dataOnly="0" labelOnly="1" outline="0" fieldPosition="0">
        <references count="5">
          <reference field="0" count="1">
            <x v="143"/>
          </reference>
          <reference field="2" count="1" selected="0">
            <x v="2"/>
          </reference>
          <reference field="3" count="1" selected="0">
            <x v="8"/>
          </reference>
          <reference field="6" count="1" selected="0">
            <x v="0"/>
          </reference>
          <reference field="10" count="1" selected="0">
            <x v="9"/>
          </reference>
        </references>
      </pivotArea>
    </format>
    <format dxfId="796">
      <pivotArea dataOnly="0" labelOnly="1" outline="0" fieldPosition="0">
        <references count="5">
          <reference field="0" count="1">
            <x v="120"/>
          </reference>
          <reference field="2" count="1" selected="0">
            <x v="2"/>
          </reference>
          <reference field="3" count="1" selected="0">
            <x v="5"/>
          </reference>
          <reference field="6" count="1" selected="0">
            <x v="0"/>
          </reference>
          <reference field="10" count="1" selected="0">
            <x v="16"/>
          </reference>
        </references>
      </pivotArea>
    </format>
    <format dxfId="795">
      <pivotArea dataOnly="0" labelOnly="1" outline="0" fieldPosition="0">
        <references count="5">
          <reference field="0" count="1">
            <x v="12"/>
          </reference>
          <reference field="2" count="1" selected="0">
            <x v="2"/>
          </reference>
          <reference field="3" count="1" selected="0">
            <x v="6"/>
          </reference>
          <reference field="6" count="1" selected="0">
            <x v="0"/>
          </reference>
          <reference field="10" count="1" selected="0">
            <x v="16"/>
          </reference>
        </references>
      </pivotArea>
    </format>
    <format dxfId="794">
      <pivotArea dataOnly="0" labelOnly="1" outline="0" fieldPosition="0">
        <references count="5">
          <reference field="0" count="2">
            <x v="18"/>
            <x v="107"/>
          </reference>
          <reference field="2" count="1" selected="0">
            <x v="3"/>
          </reference>
          <reference field="3" count="1" selected="0">
            <x v="15"/>
          </reference>
          <reference field="6" count="1" selected="0">
            <x v="0"/>
          </reference>
          <reference field="10" count="1" selected="0">
            <x v="0"/>
          </reference>
        </references>
      </pivotArea>
    </format>
    <format dxfId="793">
      <pivotArea dataOnly="0" labelOnly="1" outline="0" fieldPosition="0">
        <references count="5">
          <reference field="0" count="2">
            <x v="145"/>
            <x v="146"/>
          </reference>
          <reference field="2" count="1" selected="0">
            <x v="3"/>
          </reference>
          <reference field="3" count="1" selected="0">
            <x v="25"/>
          </reference>
          <reference field="6" count="1" selected="0">
            <x v="0"/>
          </reference>
          <reference field="10" count="1" selected="0">
            <x v="0"/>
          </reference>
        </references>
      </pivotArea>
    </format>
    <format dxfId="792">
      <pivotArea dataOnly="0" labelOnly="1" outline="0" fieldPosition="0">
        <references count="5">
          <reference field="0" count="6">
            <x v="6"/>
            <x v="7"/>
            <x v="84"/>
            <x v="160"/>
            <x v="165"/>
            <x v="167"/>
          </reference>
          <reference field="2" count="1" selected="0">
            <x v="3"/>
          </reference>
          <reference field="3" count="1" selected="0">
            <x v="15"/>
          </reference>
          <reference field="6" count="1" selected="0">
            <x v="0"/>
          </reference>
          <reference field="10" count="1" selected="0">
            <x v="1"/>
          </reference>
        </references>
      </pivotArea>
    </format>
    <format dxfId="791">
      <pivotArea dataOnly="0" labelOnly="1" outline="0" fieldPosition="0">
        <references count="5">
          <reference field="0" count="1">
            <x v="149"/>
          </reference>
          <reference field="2" count="1" selected="0">
            <x v="3"/>
          </reference>
          <reference field="3" count="1" selected="0">
            <x v="25"/>
          </reference>
          <reference field="6" count="1" selected="0">
            <x v="0"/>
          </reference>
          <reference field="10" count="1" selected="0">
            <x v="1"/>
          </reference>
        </references>
      </pivotArea>
    </format>
    <format dxfId="790">
      <pivotArea dataOnly="0" labelOnly="1" outline="0" fieldPosition="0">
        <references count="5">
          <reference field="0" count="1">
            <x v="195"/>
          </reference>
          <reference field="2" count="1" selected="0">
            <x v="3"/>
          </reference>
          <reference field="3" count="1" selected="0">
            <x v="15"/>
          </reference>
          <reference field="6" count="1" selected="0">
            <x v="0"/>
          </reference>
          <reference field="10" count="1" selected="0">
            <x v="3"/>
          </reference>
        </references>
      </pivotArea>
    </format>
    <format dxfId="789">
      <pivotArea dataOnly="0" labelOnly="1" outline="0" fieldPosition="0">
        <references count="5">
          <reference field="0" count="1">
            <x v="149"/>
          </reference>
          <reference field="2" count="1" selected="0">
            <x v="3"/>
          </reference>
          <reference field="3" count="1" selected="0">
            <x v="25"/>
          </reference>
          <reference field="6" count="1" selected="0">
            <x v="0"/>
          </reference>
          <reference field="10" count="1" selected="0">
            <x v="3"/>
          </reference>
        </references>
      </pivotArea>
    </format>
    <format dxfId="788">
      <pivotArea dataOnly="0" labelOnly="1" outline="0" fieldPosition="0">
        <references count="5">
          <reference field="0" count="1">
            <x v="159"/>
          </reference>
          <reference field="2" count="1" selected="0">
            <x v="3"/>
          </reference>
          <reference field="3" count="1" selected="0">
            <x v="18"/>
          </reference>
          <reference field="6" count="1" selected="0">
            <x v="0"/>
          </reference>
          <reference field="10" count="1" selected="0">
            <x v="4"/>
          </reference>
        </references>
      </pivotArea>
    </format>
    <format dxfId="787">
      <pivotArea dataOnly="0" labelOnly="1" outline="0" fieldPosition="0">
        <references count="5">
          <reference field="0" count="1">
            <x v="136"/>
          </reference>
          <reference field="2" count="1" selected="0">
            <x v="3"/>
          </reference>
          <reference field="3" count="1" selected="0">
            <x v="24"/>
          </reference>
          <reference field="6" count="1" selected="0">
            <x v="0"/>
          </reference>
          <reference field="10" count="1" selected="0">
            <x v="5"/>
          </reference>
        </references>
      </pivotArea>
    </format>
    <format dxfId="786">
      <pivotArea dataOnly="0" labelOnly="1" outline="0" fieldPosition="0">
        <references count="5">
          <reference field="0" count="1">
            <x v="62"/>
          </reference>
          <reference field="2" count="1" selected="0">
            <x v="3"/>
          </reference>
          <reference field="3" count="1" selected="0">
            <x v="16"/>
          </reference>
          <reference field="6" count="1" selected="0">
            <x v="0"/>
          </reference>
          <reference field="10" count="1" selected="0">
            <x v="6"/>
          </reference>
        </references>
      </pivotArea>
    </format>
    <format dxfId="785">
      <pivotArea dataOnly="0" labelOnly="1" outline="0" fieldPosition="0">
        <references count="5">
          <reference field="0" count="1">
            <x v="28"/>
          </reference>
          <reference field="2" count="1" selected="0">
            <x v="3"/>
          </reference>
          <reference field="3" count="1" selected="0">
            <x v="20"/>
          </reference>
          <reference field="6" count="1" selected="0">
            <x v="0"/>
          </reference>
          <reference field="10" count="1" selected="0">
            <x v="6"/>
          </reference>
        </references>
      </pivotArea>
    </format>
    <format dxfId="784">
      <pivotArea dataOnly="0" labelOnly="1" outline="0" fieldPosition="0">
        <references count="5">
          <reference field="0" count="1">
            <x v="60"/>
          </reference>
          <reference field="2" count="1" selected="0">
            <x v="3"/>
          </reference>
          <reference field="3" count="1" selected="0">
            <x v="16"/>
          </reference>
          <reference field="6" count="1" selected="0">
            <x v="0"/>
          </reference>
          <reference field="10" count="1" selected="0">
            <x v="7"/>
          </reference>
        </references>
      </pivotArea>
    </format>
    <format dxfId="783">
      <pivotArea dataOnly="0" labelOnly="1" outline="0" fieldPosition="0">
        <references count="5">
          <reference field="0" count="2">
            <x v="100"/>
            <x v="108"/>
          </reference>
          <reference field="2" count="1" selected="0">
            <x v="3"/>
          </reference>
          <reference field="3" count="1" selected="0">
            <x v="15"/>
          </reference>
          <reference field="6" count="1" selected="0">
            <x v="0"/>
          </reference>
          <reference field="10" count="1" selected="0">
            <x v="9"/>
          </reference>
        </references>
      </pivotArea>
    </format>
    <format dxfId="782">
      <pivotArea dataOnly="0" labelOnly="1" outline="0" fieldPosition="0">
        <references count="5">
          <reference field="0" count="4">
            <x v="37"/>
            <x v="146"/>
            <x v="150"/>
            <x v="151"/>
          </reference>
          <reference field="2" count="1" selected="0">
            <x v="3"/>
          </reference>
          <reference field="3" count="1" selected="0">
            <x v="25"/>
          </reference>
          <reference field="6" count="1" selected="0">
            <x v="0"/>
          </reference>
          <reference field="10" count="1" selected="0">
            <x v="9"/>
          </reference>
        </references>
      </pivotArea>
    </format>
    <format dxfId="781">
      <pivotArea dataOnly="0" labelOnly="1" outline="0" fieldPosition="0">
        <references count="5">
          <reference field="0" count="3">
            <x v="126"/>
            <x v="128"/>
            <x v="142"/>
          </reference>
          <reference field="2" count="1" selected="0">
            <x v="3"/>
          </reference>
          <reference field="3" count="1" selected="0">
            <x v="15"/>
          </reference>
          <reference field="6" count="1" selected="0">
            <x v="0"/>
          </reference>
          <reference field="10" count="1" selected="0">
            <x v="10"/>
          </reference>
        </references>
      </pivotArea>
    </format>
    <format dxfId="780">
      <pivotArea dataOnly="0" labelOnly="1" outline="0" fieldPosition="0">
        <references count="5">
          <reference field="0" count="1">
            <x v="62"/>
          </reference>
          <reference field="2" count="1" selected="0">
            <x v="3"/>
          </reference>
          <reference field="3" count="1" selected="0">
            <x v="16"/>
          </reference>
          <reference field="6" count="1" selected="0">
            <x v="0"/>
          </reference>
          <reference field="10" count="1" selected="0">
            <x v="11"/>
          </reference>
        </references>
      </pivotArea>
    </format>
    <format dxfId="779">
      <pivotArea dataOnly="0" labelOnly="1" outline="0" fieldPosition="0">
        <references count="5">
          <reference field="0" count="4">
            <x v="29"/>
            <x v="65"/>
            <x v="85"/>
            <x v="190"/>
          </reference>
          <reference field="2" count="1" selected="0">
            <x v="3"/>
          </reference>
          <reference field="3" count="1" selected="0">
            <x v="15"/>
          </reference>
          <reference field="6" count="1" selected="0">
            <x v="0"/>
          </reference>
          <reference field="10" count="1" selected="0">
            <x v="12"/>
          </reference>
        </references>
      </pivotArea>
    </format>
    <format dxfId="778">
      <pivotArea dataOnly="0" labelOnly="1" outline="0" fieldPosition="0">
        <references count="5">
          <reference field="0" count="2">
            <x v="68"/>
            <x v="69"/>
          </reference>
          <reference field="2" count="1" selected="0">
            <x v="3"/>
          </reference>
          <reference field="3" count="1" selected="0">
            <x v="16"/>
          </reference>
          <reference field="6" count="1" selected="0">
            <x v="0"/>
          </reference>
          <reference field="10" count="1" selected="0">
            <x v="12"/>
          </reference>
        </references>
      </pivotArea>
    </format>
    <format dxfId="777">
      <pivotArea dataOnly="0" labelOnly="1" outline="0" fieldPosition="0">
        <references count="5">
          <reference field="0" count="1">
            <x v="30"/>
          </reference>
          <reference field="2" count="1" selected="0">
            <x v="3"/>
          </reference>
          <reference field="3" count="1" selected="0">
            <x v="20"/>
          </reference>
          <reference field="6" count="1" selected="0">
            <x v="0"/>
          </reference>
          <reference field="10" count="1" selected="0">
            <x v="13"/>
          </reference>
        </references>
      </pivotArea>
    </format>
    <format dxfId="776">
      <pivotArea dataOnly="0" labelOnly="1" outline="0" fieldPosition="0">
        <references count="5">
          <reference field="0" count="1">
            <x v="24"/>
          </reference>
          <reference field="2" count="1" selected="0">
            <x v="3"/>
          </reference>
          <reference field="3" count="1" selected="0">
            <x v="15"/>
          </reference>
          <reference field="6" count="1" selected="0">
            <x v="0"/>
          </reference>
          <reference field="10" count="1" selected="0">
            <x v="14"/>
          </reference>
        </references>
      </pivotArea>
    </format>
    <format dxfId="775">
      <pivotArea dataOnly="0" labelOnly="1" outline="0" fieldPosition="0">
        <references count="5">
          <reference field="0" count="1">
            <x v="140"/>
          </reference>
          <reference field="2" count="1" selected="0">
            <x v="3"/>
          </reference>
          <reference field="3" count="1" selected="0">
            <x v="18"/>
          </reference>
          <reference field="6" count="1" selected="0">
            <x v="0"/>
          </reference>
          <reference field="10" count="1" selected="0">
            <x v="14"/>
          </reference>
        </references>
      </pivotArea>
    </format>
    <format dxfId="774">
      <pivotArea dataOnly="0" labelOnly="1" outline="0" fieldPosition="0">
        <references count="5">
          <reference field="0" count="1">
            <x v="125"/>
          </reference>
          <reference field="2" count="1" selected="0">
            <x v="3"/>
          </reference>
          <reference field="3" count="1" selected="0">
            <x v="19"/>
          </reference>
          <reference field="6" count="1" selected="0">
            <x v="0"/>
          </reference>
          <reference field="10" count="1" selected="0">
            <x v="14"/>
          </reference>
        </references>
      </pivotArea>
    </format>
    <format dxfId="773">
      <pivotArea dataOnly="0" labelOnly="1" outline="0" fieldPosition="0">
        <references count="5">
          <reference field="0" count="1">
            <x v="13"/>
          </reference>
          <reference field="2" count="1" selected="0">
            <x v="3"/>
          </reference>
          <reference field="3" count="1" selected="0">
            <x v="18"/>
          </reference>
          <reference field="6" count="1" selected="0">
            <x v="0"/>
          </reference>
          <reference field="10" count="1" selected="0">
            <x v="17"/>
          </reference>
        </references>
      </pivotArea>
    </format>
    <format dxfId="772">
      <pivotArea dataOnly="0" labelOnly="1" outline="0" fieldPosition="0">
        <references count="5">
          <reference field="0" count="1">
            <x v="52"/>
          </reference>
          <reference field="2" count="1" selected="0">
            <x v="3"/>
          </reference>
          <reference field="3" count="1" selected="0">
            <x v="17"/>
          </reference>
          <reference field="6" count="1" selected="0">
            <x v="0"/>
          </reference>
          <reference field="10" count="1" selected="0">
            <x v="19"/>
          </reference>
        </references>
      </pivotArea>
    </format>
    <format dxfId="771">
      <pivotArea dataOnly="0" labelOnly="1" outline="0" fieldPosition="0">
        <references count="5">
          <reference field="0" count="1">
            <x v="139"/>
          </reference>
          <reference field="2" count="1" selected="0">
            <x v="3"/>
          </reference>
          <reference field="3" count="1" selected="0">
            <x v="15"/>
          </reference>
          <reference field="6" count="1" selected="0">
            <x v="0"/>
          </reference>
          <reference field="10" count="1" selected="0">
            <x v="21"/>
          </reference>
        </references>
      </pivotArea>
    </format>
    <format dxfId="770">
      <pivotArea dataOnly="0" labelOnly="1" outline="0" fieldPosition="0">
        <references count="5">
          <reference field="0" count="1">
            <x v="63"/>
          </reference>
          <reference field="2" count="1" selected="0">
            <x v="3"/>
          </reference>
          <reference field="3" count="1" selected="0">
            <x v="16"/>
          </reference>
          <reference field="6" count="1" selected="0">
            <x v="0"/>
          </reference>
          <reference field="10" count="1" selected="0">
            <x v="21"/>
          </reference>
        </references>
      </pivotArea>
    </format>
    <format dxfId="769">
      <pivotArea dataOnly="0" labelOnly="1" outline="0" fieldPosition="0">
        <references count="5">
          <reference field="0" count="1">
            <x v="208"/>
          </reference>
          <reference field="2" count="1" selected="0">
            <x v="3"/>
          </reference>
          <reference field="3" count="1" selected="0">
            <x v="17"/>
          </reference>
          <reference field="6" count="1" selected="0">
            <x v="0"/>
          </reference>
          <reference field="10" count="1" selected="0">
            <x v="21"/>
          </reference>
        </references>
      </pivotArea>
    </format>
    <format dxfId="768">
      <pivotArea dataOnly="0" labelOnly="1" outline="0" fieldPosition="0">
        <references count="5">
          <reference field="0" count="2">
            <x v="67"/>
            <x v="116"/>
          </reference>
          <reference field="2" count="1" selected="0">
            <x v="3"/>
          </reference>
          <reference field="3" count="1" selected="0">
            <x v="15"/>
          </reference>
          <reference field="6" count="1" selected="0">
            <x v="0"/>
          </reference>
          <reference field="10" count="1" selected="0">
            <x v="23"/>
          </reference>
        </references>
      </pivotArea>
    </format>
    <format dxfId="767">
      <pivotArea dataOnly="0" labelOnly="1" outline="0" fieldPosition="0">
        <references count="5">
          <reference field="0" count="1">
            <x v="71"/>
          </reference>
          <reference field="2" count="1" selected="0">
            <x v="3"/>
          </reference>
          <reference field="3" count="1" selected="0">
            <x v="16"/>
          </reference>
          <reference field="6" count="1" selected="0">
            <x v="0"/>
          </reference>
          <reference field="10" count="1" selected="0">
            <x v="23"/>
          </reference>
        </references>
      </pivotArea>
    </format>
    <format dxfId="766">
      <pivotArea dataOnly="0" labelOnly="1" outline="0" fieldPosition="0">
        <references count="5">
          <reference field="0" count="1">
            <x v="25"/>
          </reference>
          <reference field="2" count="1" selected="0">
            <x v="3"/>
          </reference>
          <reference field="3" count="1" selected="0">
            <x v="15"/>
          </reference>
          <reference field="6" count="1" selected="0">
            <x v="0"/>
          </reference>
          <reference field="10" count="1" selected="0">
            <x v="24"/>
          </reference>
        </references>
      </pivotArea>
    </format>
    <format dxfId="765">
      <pivotArea dataOnly="0" labelOnly="1" outline="0" fieldPosition="0">
        <references count="5">
          <reference field="0" count="1">
            <x v="144"/>
          </reference>
          <reference field="2" count="1" selected="0">
            <x v="3"/>
          </reference>
          <reference field="3" count="1" selected="0">
            <x v="15"/>
          </reference>
          <reference field="6" count="1" selected="0">
            <x v="0"/>
          </reference>
          <reference field="10" count="1" selected="0">
            <x v="25"/>
          </reference>
        </references>
      </pivotArea>
    </format>
    <format dxfId="764">
      <pivotArea dataOnly="0" labelOnly="1" outline="0" fieldPosition="0">
        <references count="5">
          <reference field="0" count="1">
            <x v="104"/>
          </reference>
          <reference field="2" count="1" selected="0">
            <x v="3"/>
          </reference>
          <reference field="3" count="1" selected="0">
            <x v="16"/>
          </reference>
          <reference field="6" count="1" selected="0">
            <x v="0"/>
          </reference>
          <reference field="10" count="1" selected="0">
            <x v="25"/>
          </reference>
        </references>
      </pivotArea>
    </format>
    <format dxfId="763">
      <pivotArea dataOnly="0" labelOnly="1" outline="0" fieldPosition="0">
        <references count="5">
          <reference field="0" count="1">
            <x v="59"/>
          </reference>
          <reference field="2" count="1" selected="0">
            <x v="3"/>
          </reference>
          <reference field="3" count="1" selected="0">
            <x v="16"/>
          </reference>
          <reference field="6" count="1" selected="0">
            <x v="0"/>
          </reference>
          <reference field="10" count="1" selected="0">
            <x v="26"/>
          </reference>
        </references>
      </pivotArea>
    </format>
    <format dxfId="762">
      <pivotArea dataOnly="0" labelOnly="1" outline="0" fieldPosition="0">
        <references count="5">
          <reference field="0" count="1">
            <x v="189"/>
          </reference>
          <reference field="2" count="1" selected="0">
            <x v="4"/>
          </reference>
          <reference field="3" count="1" selected="0">
            <x v="29"/>
          </reference>
          <reference field="6" count="1" selected="0">
            <x v="0"/>
          </reference>
          <reference field="10" count="1" selected="0">
            <x v="0"/>
          </reference>
        </references>
      </pivotArea>
    </format>
    <format dxfId="761">
      <pivotArea dataOnly="0" labelOnly="1" outline="0" fieldPosition="0">
        <references count="5">
          <reference field="0" count="1">
            <x v="83"/>
          </reference>
          <reference field="2" count="1" selected="0">
            <x v="4"/>
          </reference>
          <reference field="3" count="1" selected="0">
            <x v="30"/>
          </reference>
          <reference field="6" count="1" selected="0">
            <x v="0"/>
          </reference>
          <reference field="10" count="1" selected="0">
            <x v="0"/>
          </reference>
        </references>
      </pivotArea>
    </format>
    <format dxfId="760">
      <pivotArea dataOnly="0" labelOnly="1" outline="0" fieldPosition="0">
        <references count="5">
          <reference field="0" count="1">
            <x v="82"/>
          </reference>
          <reference field="2" count="1" selected="0">
            <x v="4"/>
          </reference>
          <reference field="3" count="1" selected="0">
            <x v="33"/>
          </reference>
          <reference field="6" count="1" selected="0">
            <x v="0"/>
          </reference>
          <reference field="10" count="1" selected="0">
            <x v="0"/>
          </reference>
        </references>
      </pivotArea>
    </format>
    <format dxfId="759">
      <pivotArea dataOnly="0" labelOnly="1" outline="0" fieldPosition="0">
        <references count="5">
          <reference field="0" count="1">
            <x v="35"/>
          </reference>
          <reference field="2" count="1" selected="0">
            <x v="4"/>
          </reference>
          <reference field="3" count="1" selected="0">
            <x v="31"/>
          </reference>
          <reference field="6" count="1" selected="0">
            <x v="0"/>
          </reference>
          <reference field="10" count="1" selected="0">
            <x v="3"/>
          </reference>
        </references>
      </pivotArea>
    </format>
    <format dxfId="758">
      <pivotArea dataOnly="0" labelOnly="1" outline="0" fieldPosition="0">
        <references count="5">
          <reference field="0" count="1">
            <x v="50"/>
          </reference>
          <reference field="2" count="1" selected="0">
            <x v="4"/>
          </reference>
          <reference field="3" count="1" selected="0">
            <x v="33"/>
          </reference>
          <reference field="6" count="1" selected="0">
            <x v="0"/>
          </reference>
          <reference field="10" count="1" selected="0">
            <x v="5"/>
          </reference>
        </references>
      </pivotArea>
    </format>
    <format dxfId="757">
      <pivotArea dataOnly="0" labelOnly="1" outline="0" fieldPosition="0">
        <references count="5">
          <reference field="0" count="1">
            <x v="22"/>
          </reference>
          <reference field="2" count="1" selected="0">
            <x v="4"/>
          </reference>
          <reference field="3" count="1" selected="0">
            <x v="29"/>
          </reference>
          <reference field="6" count="1" selected="0">
            <x v="0"/>
          </reference>
          <reference field="10" count="1" selected="0">
            <x v="20"/>
          </reference>
        </references>
      </pivotArea>
    </format>
    <format dxfId="756">
      <pivotArea dataOnly="0" labelOnly="1" outline="0" fieldPosition="0">
        <references count="5">
          <reference field="0" count="1">
            <x v="22"/>
          </reference>
          <reference field="2" count="1" selected="0">
            <x v="4"/>
          </reference>
          <reference field="3" count="1" selected="0">
            <x v="32"/>
          </reference>
          <reference field="6" count="1" selected="0">
            <x v="0"/>
          </reference>
          <reference field="10" count="1" selected="0">
            <x v="20"/>
          </reference>
        </references>
      </pivotArea>
    </format>
    <format dxfId="755">
      <pivotArea dataOnly="0" labelOnly="1" outline="0" fieldPosition="0">
        <references count="5">
          <reference field="0" count="1">
            <x v="57"/>
          </reference>
          <reference field="2" count="1" selected="0">
            <x v="5"/>
          </reference>
          <reference field="3" count="1" selected="0">
            <x v="36"/>
          </reference>
          <reference field="6" count="1" selected="0">
            <x v="1"/>
          </reference>
          <reference field="10" count="1" selected="0">
            <x v="1"/>
          </reference>
        </references>
      </pivotArea>
    </format>
    <format dxfId="754">
      <pivotArea dataOnly="0" labelOnly="1" outline="0" fieldPosition="0">
        <references count="5">
          <reference field="0" count="1">
            <x v="153"/>
          </reference>
          <reference field="2" count="1" selected="0">
            <x v="5"/>
          </reference>
          <reference field="3" count="1" selected="0">
            <x v="35"/>
          </reference>
          <reference field="6" count="1" selected="0">
            <x v="1"/>
          </reference>
          <reference field="10" count="1" selected="0">
            <x v="3"/>
          </reference>
        </references>
      </pivotArea>
    </format>
    <format dxfId="753">
      <pivotArea dataOnly="0" labelOnly="1" outline="0" fieldPosition="0">
        <references count="5">
          <reference field="0" count="2">
            <x v="149"/>
            <x v="154"/>
          </reference>
          <reference field="2" count="1" selected="0">
            <x v="5"/>
          </reference>
          <reference field="3" count="1" selected="0">
            <x v="34"/>
          </reference>
          <reference field="6" count="1" selected="0">
            <x v="1"/>
          </reference>
          <reference field="10" count="1" selected="0">
            <x v="9"/>
          </reference>
        </references>
      </pivotArea>
    </format>
    <format dxfId="752">
      <pivotArea dataOnly="0" labelOnly="1" outline="0" fieldPosition="0">
        <references count="5">
          <reference field="0" count="6">
            <x v="26"/>
            <x v="36"/>
            <x v="38"/>
            <x v="97"/>
            <x v="103"/>
            <x v="150"/>
          </reference>
          <reference field="2" count="1" selected="0">
            <x v="5"/>
          </reference>
          <reference field="3" count="1" selected="0">
            <x v="35"/>
          </reference>
          <reference field="6" count="1" selected="0">
            <x v="1"/>
          </reference>
          <reference field="10" count="1" selected="0">
            <x v="9"/>
          </reference>
        </references>
      </pivotArea>
    </format>
    <format dxfId="751">
      <pivotArea dataOnly="0" labelOnly="1" outline="0" fieldPosition="0">
        <references count="5">
          <reference field="0" count="2">
            <x v="99"/>
            <x v="135"/>
          </reference>
          <reference field="2" count="1" selected="0">
            <x v="6"/>
          </reference>
          <reference field="3" count="1" selected="0">
            <x v="38"/>
          </reference>
          <reference field="6" count="1" selected="0">
            <x v="1"/>
          </reference>
          <reference field="10" count="1" selected="0">
            <x v="1"/>
          </reference>
        </references>
      </pivotArea>
    </format>
    <format dxfId="750">
      <pivotArea dataOnly="0" labelOnly="1" outline="0" fieldPosition="0">
        <references count="5">
          <reference field="0" count="1">
            <x v="87"/>
          </reference>
          <reference field="2" count="1" selected="0">
            <x v="6"/>
          </reference>
          <reference field="3" count="1" selected="0">
            <x v="40"/>
          </reference>
          <reference field="6" count="1" selected="0">
            <x v="1"/>
          </reference>
          <reference field="10" count="1" selected="0">
            <x v="17"/>
          </reference>
        </references>
      </pivotArea>
    </format>
    <format dxfId="749">
      <pivotArea dataOnly="0" labelOnly="1" outline="0" fieldPosition="0">
        <references count="5">
          <reference field="0" count="1">
            <x v="21"/>
          </reference>
          <reference field="2" count="1" selected="0">
            <x v="6"/>
          </reference>
          <reference field="3" count="1" selected="0">
            <x v="40"/>
          </reference>
          <reference field="6" count="1" selected="0">
            <x v="1"/>
          </reference>
          <reference field="10" count="1" selected="0">
            <x v="19"/>
          </reference>
        </references>
      </pivotArea>
    </format>
    <format dxfId="748">
      <pivotArea dataOnly="0" labelOnly="1" outline="0" fieldPosition="0">
        <references count="5">
          <reference field="0" count="1">
            <x v="139"/>
          </reference>
          <reference field="2" count="1" selected="0">
            <x v="6"/>
          </reference>
          <reference field="3" count="1" selected="0">
            <x v="37"/>
          </reference>
          <reference field="6" count="1" selected="0">
            <x v="1"/>
          </reference>
          <reference field="10" count="1" selected="0">
            <x v="21"/>
          </reference>
        </references>
      </pivotArea>
    </format>
    <format dxfId="747">
      <pivotArea dataOnly="0" labelOnly="1" outline="0" fieldPosition="0">
        <references count="5">
          <reference field="0" count="1">
            <x v="15"/>
          </reference>
          <reference field="2" count="1" selected="0">
            <x v="7"/>
          </reference>
          <reference field="3" count="1" selected="0">
            <x v="43"/>
          </reference>
          <reference field="6" count="1" selected="0">
            <x v="1"/>
          </reference>
          <reference field="10" count="1" selected="0">
            <x v="0"/>
          </reference>
        </references>
      </pivotArea>
    </format>
    <format dxfId="746">
      <pivotArea dataOnly="0" labelOnly="1" outline="0" fieldPosition="0">
        <references count="5">
          <reference field="0" count="1">
            <x v="15"/>
          </reference>
          <reference field="2" count="1" selected="0">
            <x v="7"/>
          </reference>
          <reference field="3" count="1" selected="0">
            <x v="51"/>
          </reference>
          <reference field="6" count="1" selected="0">
            <x v="1"/>
          </reference>
          <reference field="10" count="1" selected="0">
            <x v="0"/>
          </reference>
        </references>
      </pivotArea>
    </format>
    <format dxfId="745">
      <pivotArea dataOnly="0" labelOnly="1" outline="0" fieldPosition="0">
        <references count="5">
          <reference field="0" count="1">
            <x v="15"/>
          </reference>
          <reference field="2" count="1" selected="0">
            <x v="7"/>
          </reference>
          <reference field="3" count="1" selected="0">
            <x v="55"/>
          </reference>
          <reference field="6" count="1" selected="0">
            <x v="1"/>
          </reference>
          <reference field="10" count="1" selected="0">
            <x v="0"/>
          </reference>
        </references>
      </pivotArea>
    </format>
    <format dxfId="744">
      <pivotArea dataOnly="0" labelOnly="1" outline="0" fieldPosition="0">
        <references count="5">
          <reference field="0" count="1">
            <x v="93"/>
          </reference>
          <reference field="2" count="1" selected="0">
            <x v="7"/>
          </reference>
          <reference field="3" count="1" selected="0">
            <x v="47"/>
          </reference>
          <reference field="6" count="1" selected="0">
            <x v="1"/>
          </reference>
          <reference field="10" count="1" selected="0">
            <x v="1"/>
          </reference>
        </references>
      </pivotArea>
    </format>
    <format dxfId="743">
      <pivotArea dataOnly="0" labelOnly="1" outline="0" fieldPosition="0">
        <references count="5">
          <reference field="0" count="1">
            <x v="93"/>
          </reference>
          <reference field="2" count="1" selected="0">
            <x v="7"/>
          </reference>
          <reference field="3" count="1" selected="0">
            <x v="51"/>
          </reference>
          <reference field="6" count="1" selected="0">
            <x v="1"/>
          </reference>
          <reference field="10" count="1" selected="0">
            <x v="1"/>
          </reference>
        </references>
      </pivotArea>
    </format>
    <format dxfId="742">
      <pivotArea dataOnly="0" labelOnly="1" outline="0" fieldPosition="0">
        <references count="5">
          <reference field="0" count="1">
            <x v="93"/>
          </reference>
          <reference field="2" count="1" selected="0">
            <x v="7"/>
          </reference>
          <reference field="3" count="1" selected="0">
            <x v="55"/>
          </reference>
          <reference field="6" count="1" selected="0">
            <x v="1"/>
          </reference>
          <reference field="10" count="1" selected="0">
            <x v="1"/>
          </reference>
        </references>
      </pivotArea>
    </format>
    <format dxfId="741">
      <pivotArea dataOnly="0" labelOnly="1" outline="0" fieldPosition="0">
        <references count="5">
          <reference field="0" count="1">
            <x v="148"/>
          </reference>
          <reference field="2" count="1" selected="0">
            <x v="7"/>
          </reference>
          <reference field="3" count="1" selected="0">
            <x v="47"/>
          </reference>
          <reference field="6" count="1" selected="0">
            <x v="1"/>
          </reference>
          <reference field="10" count="1" selected="0">
            <x v="2"/>
          </reference>
        </references>
      </pivotArea>
    </format>
    <format dxfId="740">
      <pivotArea dataOnly="0" labelOnly="1" outline="0" fieldPosition="0">
        <references count="5">
          <reference field="0" count="1">
            <x v="148"/>
          </reference>
          <reference field="2" count="1" selected="0">
            <x v="7"/>
          </reference>
          <reference field="3" count="1" selected="0">
            <x v="51"/>
          </reference>
          <reference field="6" count="1" selected="0">
            <x v="1"/>
          </reference>
          <reference field="10" count="1" selected="0">
            <x v="2"/>
          </reference>
        </references>
      </pivotArea>
    </format>
    <format dxfId="739">
      <pivotArea dataOnly="0" labelOnly="1" outline="0" fieldPosition="0">
        <references count="5">
          <reference field="0" count="1">
            <x v="148"/>
          </reference>
          <reference field="2" count="1" selected="0">
            <x v="7"/>
          </reference>
          <reference field="3" count="1" selected="0">
            <x v="55"/>
          </reference>
          <reference field="6" count="1" selected="0">
            <x v="1"/>
          </reference>
          <reference field="10" count="1" selected="0">
            <x v="2"/>
          </reference>
        </references>
      </pivotArea>
    </format>
    <format dxfId="738">
      <pivotArea dataOnly="0" labelOnly="1" outline="0" fieldPosition="0">
        <references count="5">
          <reference field="0" count="1">
            <x v="146"/>
          </reference>
          <reference field="2" count="1" selected="0">
            <x v="7"/>
          </reference>
          <reference field="3" count="1" selected="0">
            <x v="41"/>
          </reference>
          <reference field="6" count="1" selected="0">
            <x v="1"/>
          </reference>
          <reference field="10" count="1" selected="0">
            <x v="3"/>
          </reference>
        </references>
      </pivotArea>
    </format>
    <format dxfId="737">
      <pivotArea dataOnly="0" labelOnly="1" outline="0" fieldPosition="0">
        <references count="5">
          <reference field="0" count="1">
            <x v="14"/>
          </reference>
          <reference field="2" count="1" selected="0">
            <x v="7"/>
          </reference>
          <reference field="3" count="1" selected="0">
            <x v="43"/>
          </reference>
          <reference field="6" count="1" selected="0">
            <x v="1"/>
          </reference>
          <reference field="10" count="1" selected="0">
            <x v="3"/>
          </reference>
        </references>
      </pivotArea>
    </format>
    <format dxfId="736">
      <pivotArea dataOnly="0" labelOnly="1" outline="0" fieldPosition="0">
        <references count="5">
          <reference field="0" count="1">
            <x v="197"/>
          </reference>
          <reference field="2" count="1" selected="0">
            <x v="7"/>
          </reference>
          <reference field="3" count="1" selected="0">
            <x v="47"/>
          </reference>
          <reference field="6" count="1" selected="0">
            <x v="1"/>
          </reference>
          <reference field="10" count="1" selected="0">
            <x v="3"/>
          </reference>
        </references>
      </pivotArea>
    </format>
    <format dxfId="735">
      <pivotArea dataOnly="0" labelOnly="1" outline="0" fieldPosition="0">
        <references count="5">
          <reference field="0" count="2">
            <x v="14"/>
            <x v="149"/>
          </reference>
          <reference field="2" count="1" selected="0">
            <x v="7"/>
          </reference>
          <reference field="3" count="1" selected="0">
            <x v="51"/>
          </reference>
          <reference field="6" count="1" selected="0">
            <x v="1"/>
          </reference>
          <reference field="10" count="1" selected="0">
            <x v="3"/>
          </reference>
        </references>
      </pivotArea>
    </format>
    <format dxfId="734">
      <pivotArea dataOnly="0" labelOnly="1" outline="0" fieldPosition="0">
        <references count="5">
          <reference field="0" count="2">
            <x v="14"/>
            <x v="149"/>
          </reference>
          <reference field="2" count="1" selected="0">
            <x v="7"/>
          </reference>
          <reference field="3" count="1" selected="0">
            <x v="55"/>
          </reference>
          <reference field="6" count="1" selected="0">
            <x v="1"/>
          </reference>
          <reference field="10" count="1" selected="0">
            <x v="3"/>
          </reference>
        </references>
      </pivotArea>
    </format>
    <format dxfId="733">
      <pivotArea dataOnly="0" labelOnly="1" outline="0" fieldPosition="0">
        <references count="5">
          <reference field="0" count="2">
            <x v="40"/>
            <x v="100"/>
          </reference>
          <reference field="2" count="1" selected="0">
            <x v="7"/>
          </reference>
          <reference field="3" count="1" selected="0">
            <x v="41"/>
          </reference>
          <reference field="6" count="1" selected="0">
            <x v="1"/>
          </reference>
          <reference field="10" count="1" selected="0">
            <x v="9"/>
          </reference>
        </references>
      </pivotArea>
    </format>
    <format dxfId="732">
      <pivotArea dataOnly="0" labelOnly="1" outline="0" fieldPosition="0">
        <references count="5">
          <reference field="0" count="2">
            <x v="39"/>
            <x v="105"/>
          </reference>
          <reference field="2" count="1" selected="0">
            <x v="7"/>
          </reference>
          <reference field="3" count="1" selected="0">
            <x v="47"/>
          </reference>
          <reference field="6" count="1" selected="0">
            <x v="1"/>
          </reference>
          <reference field="10" count="1" selected="0">
            <x v="9"/>
          </reference>
        </references>
      </pivotArea>
    </format>
    <format dxfId="731">
      <pivotArea dataOnly="0" labelOnly="1" outline="0" fieldPosition="0">
        <references count="5">
          <reference field="0" count="4">
            <x v="39"/>
            <x v="40"/>
            <x v="100"/>
            <x v="105"/>
          </reference>
          <reference field="2" count="1" selected="0">
            <x v="7"/>
          </reference>
          <reference field="3" count="1" selected="0">
            <x v="51"/>
          </reference>
          <reference field="6" count="1" selected="0">
            <x v="1"/>
          </reference>
          <reference field="10" count="1" selected="0">
            <x v="9"/>
          </reference>
        </references>
      </pivotArea>
    </format>
    <format dxfId="730">
      <pivotArea dataOnly="0" labelOnly="1" outline="0" fieldPosition="0">
        <references count="5">
          <reference field="0" count="4">
            <x v="39"/>
            <x v="40"/>
            <x v="100"/>
            <x v="105"/>
          </reference>
          <reference field="2" count="1" selected="0">
            <x v="7"/>
          </reference>
          <reference field="3" count="1" selected="0">
            <x v="55"/>
          </reference>
          <reference field="6" count="1" selected="0">
            <x v="1"/>
          </reference>
          <reference field="10" count="1" selected="0">
            <x v="9"/>
          </reference>
        </references>
      </pivotArea>
    </format>
    <format dxfId="729">
      <pivotArea dataOnly="0" labelOnly="1" outline="0" fieldPosition="0">
        <references count="5">
          <reference field="0" count="1">
            <x v="22"/>
          </reference>
          <reference field="2" count="1" selected="0">
            <x v="7"/>
          </reference>
          <reference field="3" count="1" selected="0">
            <x v="43"/>
          </reference>
          <reference field="6" count="1" selected="0">
            <x v="1"/>
          </reference>
          <reference field="10" count="1" selected="0">
            <x v="10"/>
          </reference>
        </references>
      </pivotArea>
    </format>
    <format dxfId="728">
      <pivotArea dataOnly="0" labelOnly="1" outline="0" fieldPosition="0">
        <references count="5">
          <reference field="0" count="1">
            <x v="22"/>
          </reference>
          <reference field="2" count="1" selected="0">
            <x v="7"/>
          </reference>
          <reference field="3" count="1" selected="0">
            <x v="44"/>
          </reference>
          <reference field="6" count="1" selected="0">
            <x v="1"/>
          </reference>
          <reference field="10" count="1" selected="0">
            <x v="10"/>
          </reference>
        </references>
      </pivotArea>
    </format>
    <format dxfId="727">
      <pivotArea dataOnly="0" labelOnly="1" outline="0" fieldPosition="0">
        <references count="5">
          <reference field="0" count="1">
            <x v="22"/>
          </reference>
          <reference field="2" count="1" selected="0">
            <x v="7"/>
          </reference>
          <reference field="3" count="1" selected="0">
            <x v="48"/>
          </reference>
          <reference field="6" count="1" selected="0">
            <x v="1"/>
          </reference>
          <reference field="10" count="1" selected="0">
            <x v="10"/>
          </reference>
        </references>
      </pivotArea>
    </format>
    <format dxfId="726">
      <pivotArea dataOnly="0" labelOnly="1" outline="0" fieldPosition="0">
        <references count="5">
          <reference field="0" count="1">
            <x v="22"/>
          </reference>
          <reference field="2" count="1" selected="0">
            <x v="7"/>
          </reference>
          <reference field="3" count="1" selected="0">
            <x v="49"/>
          </reference>
          <reference field="6" count="1" selected="0">
            <x v="1"/>
          </reference>
          <reference field="10" count="1" selected="0">
            <x v="10"/>
          </reference>
        </references>
      </pivotArea>
    </format>
    <format dxfId="725">
      <pivotArea dataOnly="0" labelOnly="1" outline="0" fieldPosition="0">
        <references count="5">
          <reference field="0" count="1">
            <x v="22"/>
          </reference>
          <reference field="2" count="1" selected="0">
            <x v="7"/>
          </reference>
          <reference field="3" count="1" selected="0">
            <x v="50"/>
          </reference>
          <reference field="6" count="1" selected="0">
            <x v="1"/>
          </reference>
          <reference field="10" count="1" selected="0">
            <x v="10"/>
          </reference>
        </references>
      </pivotArea>
    </format>
    <format dxfId="724">
      <pivotArea dataOnly="0" labelOnly="1" outline="0" fieldPosition="0">
        <references count="5">
          <reference field="0" count="1">
            <x v="190"/>
          </reference>
          <reference field="2" count="1" selected="0">
            <x v="7"/>
          </reference>
          <reference field="3" count="1" selected="0">
            <x v="42"/>
          </reference>
          <reference field="6" count="1" selected="0">
            <x v="1"/>
          </reference>
          <reference field="10" count="1" selected="0">
            <x v="12"/>
          </reference>
        </references>
      </pivotArea>
    </format>
    <format dxfId="723">
      <pivotArea dataOnly="0" labelOnly="1" outline="0" fieldPosition="0">
        <references count="5">
          <reference field="0" count="2">
            <x v="5"/>
            <x v="86"/>
          </reference>
          <reference field="2" count="1" selected="0">
            <x v="7"/>
          </reference>
          <reference field="3" count="1" selected="0">
            <x v="43"/>
          </reference>
          <reference field="6" count="1" selected="0">
            <x v="1"/>
          </reference>
          <reference field="10" count="1" selected="0">
            <x v="12"/>
          </reference>
        </references>
      </pivotArea>
    </format>
    <format dxfId="722">
      <pivotArea dataOnly="0" labelOnly="1" outline="0" fieldPosition="0">
        <references count="5">
          <reference field="0" count="1">
            <x v="190"/>
          </reference>
          <reference field="2" count="1" selected="0">
            <x v="7"/>
          </reference>
          <reference field="3" count="1" selected="0">
            <x v="52"/>
          </reference>
          <reference field="6" count="1" selected="0">
            <x v="1"/>
          </reference>
          <reference field="10" count="1" selected="0">
            <x v="12"/>
          </reference>
        </references>
      </pivotArea>
    </format>
    <format dxfId="721">
      <pivotArea dataOnly="0" labelOnly="1" outline="0" fieldPosition="0">
        <references count="5">
          <reference field="0" count="2">
            <x v="4"/>
            <x v="86"/>
          </reference>
          <reference field="2" count="1" selected="0">
            <x v="7"/>
          </reference>
          <reference field="3" count="1" selected="0">
            <x v="53"/>
          </reference>
          <reference field="6" count="1" selected="0">
            <x v="1"/>
          </reference>
          <reference field="10" count="1" selected="0">
            <x v="12"/>
          </reference>
        </references>
      </pivotArea>
    </format>
    <format dxfId="720">
      <pivotArea dataOnly="0" labelOnly="1" outline="0" fieldPosition="0">
        <references count="5">
          <reference field="0" count="1">
            <x v="190"/>
          </reference>
          <reference field="2" count="1" selected="0">
            <x v="7"/>
          </reference>
          <reference field="3" count="1" selected="0">
            <x v="56"/>
          </reference>
          <reference field="6" count="1" selected="0">
            <x v="1"/>
          </reference>
          <reference field="10" count="1" selected="0">
            <x v="12"/>
          </reference>
        </references>
      </pivotArea>
    </format>
    <format dxfId="719">
      <pivotArea dataOnly="0" labelOnly="1" outline="0" fieldPosition="0">
        <references count="5">
          <reference field="0" count="2">
            <x v="4"/>
            <x v="86"/>
          </reference>
          <reference field="2" count="1" selected="0">
            <x v="7"/>
          </reference>
          <reference field="3" count="1" selected="0">
            <x v="57"/>
          </reference>
          <reference field="6" count="1" selected="0">
            <x v="1"/>
          </reference>
          <reference field="10" count="1" selected="0">
            <x v="12"/>
          </reference>
        </references>
      </pivotArea>
    </format>
    <format dxfId="718">
      <pivotArea dataOnly="0" labelOnly="1" outline="0" fieldPosition="0">
        <references count="5">
          <reference field="0" count="2">
            <x v="25"/>
            <x v="164"/>
          </reference>
          <reference field="2" count="1" selected="0">
            <x v="7"/>
          </reference>
          <reference field="3" count="1" selected="0">
            <x v="42"/>
          </reference>
          <reference field="6" count="1" selected="0">
            <x v="1"/>
          </reference>
          <reference field="10" count="1" selected="0">
            <x v="14"/>
          </reference>
        </references>
      </pivotArea>
    </format>
    <format dxfId="717">
      <pivotArea dataOnly="0" labelOnly="1" outline="0" fieldPosition="0">
        <references count="5">
          <reference field="0" count="2">
            <x v="25"/>
            <x v="166"/>
          </reference>
          <reference field="2" count="1" selected="0">
            <x v="7"/>
          </reference>
          <reference field="3" count="1" selected="0">
            <x v="52"/>
          </reference>
          <reference field="6" count="1" selected="0">
            <x v="1"/>
          </reference>
          <reference field="10" count="1" selected="0">
            <x v="14"/>
          </reference>
        </references>
      </pivotArea>
    </format>
    <format dxfId="716">
      <pivotArea dataOnly="0" labelOnly="1" outline="0" fieldPosition="0">
        <references count="5">
          <reference field="0" count="2">
            <x v="25"/>
            <x v="166"/>
          </reference>
          <reference field="2" count="1" selected="0">
            <x v="7"/>
          </reference>
          <reference field="3" count="1" selected="0">
            <x v="56"/>
          </reference>
          <reference field="6" count="1" selected="0">
            <x v="1"/>
          </reference>
          <reference field="10" count="1" selected="0">
            <x v="14"/>
          </reference>
        </references>
      </pivotArea>
    </format>
    <format dxfId="715">
      <pivotArea dataOnly="0" labelOnly="1" outline="0" fieldPosition="0">
        <references count="5">
          <reference field="0" count="1">
            <x v="211"/>
          </reference>
          <reference field="2" count="1" selected="0">
            <x v="7"/>
          </reference>
          <reference field="3" count="1" selected="0">
            <x v="42"/>
          </reference>
          <reference field="6" count="1" selected="0">
            <x v="1"/>
          </reference>
          <reference field="10" count="1" selected="0">
            <x v="16"/>
          </reference>
        </references>
      </pivotArea>
    </format>
    <format dxfId="714">
      <pivotArea dataOnly="0" labelOnly="1" outline="0" fieldPosition="0">
        <references count="5">
          <reference field="0" count="1">
            <x v="211"/>
          </reference>
          <reference field="2" count="1" selected="0">
            <x v="7"/>
          </reference>
          <reference field="3" count="1" selected="0">
            <x v="52"/>
          </reference>
          <reference field="6" count="1" selected="0">
            <x v="1"/>
          </reference>
          <reference field="10" count="1" selected="0">
            <x v="16"/>
          </reference>
        </references>
      </pivotArea>
    </format>
    <format dxfId="713">
      <pivotArea dataOnly="0" labelOnly="1" outline="0" fieldPosition="0">
        <references count="5">
          <reference field="0" count="1">
            <x v="211"/>
          </reference>
          <reference field="2" count="1" selected="0">
            <x v="7"/>
          </reference>
          <reference field="3" count="1" selected="0">
            <x v="56"/>
          </reference>
          <reference field="6" count="1" selected="0">
            <x v="1"/>
          </reference>
          <reference field="10" count="1" selected="0">
            <x v="16"/>
          </reference>
        </references>
      </pivotArea>
    </format>
    <format dxfId="712">
      <pivotArea dataOnly="0" labelOnly="1" outline="0" fieldPosition="0">
        <references count="5">
          <reference field="0" count="1">
            <x v="210"/>
          </reference>
          <reference field="2" count="1" selected="0">
            <x v="7"/>
          </reference>
          <reference field="3" count="1" selected="0">
            <x v="42"/>
          </reference>
          <reference field="6" count="1" selected="0">
            <x v="1"/>
          </reference>
          <reference field="10" count="1" selected="0">
            <x v="17"/>
          </reference>
        </references>
      </pivotArea>
    </format>
    <format dxfId="711">
      <pivotArea dataOnly="0" labelOnly="1" outline="0" fieldPosition="0">
        <references count="5">
          <reference field="0" count="1">
            <x v="119"/>
          </reference>
          <reference field="2" count="1" selected="0">
            <x v="7"/>
          </reference>
          <reference field="3" count="1" selected="0">
            <x v="45"/>
          </reference>
          <reference field="6" count="1" selected="0">
            <x v="1"/>
          </reference>
          <reference field="10" count="1" selected="0">
            <x v="17"/>
          </reference>
        </references>
      </pivotArea>
    </format>
    <format dxfId="710">
      <pivotArea dataOnly="0" labelOnly="1" outline="0" fieldPosition="0">
        <references count="5">
          <reference field="0" count="2">
            <x v="11"/>
            <x v="187"/>
          </reference>
          <reference field="2" count="1" selected="0">
            <x v="7"/>
          </reference>
          <reference field="3" count="1" selected="0">
            <x v="42"/>
          </reference>
          <reference field="6" count="1" selected="0">
            <x v="1"/>
          </reference>
          <reference field="10" count="1" selected="0">
            <x v="18"/>
          </reference>
        </references>
      </pivotArea>
    </format>
    <format dxfId="709">
      <pivotArea dataOnly="0" labelOnly="1" outline="0" fieldPosition="0">
        <references count="5">
          <reference field="0" count="1">
            <x v="11"/>
          </reference>
          <reference field="2" count="1" selected="0">
            <x v="7"/>
          </reference>
          <reference field="3" count="1" selected="0">
            <x v="43"/>
          </reference>
          <reference field="6" count="1" selected="0">
            <x v="1"/>
          </reference>
          <reference field="10" count="1" selected="0">
            <x v="18"/>
          </reference>
        </references>
      </pivotArea>
    </format>
    <format dxfId="708">
      <pivotArea dataOnly="0" labelOnly="1" outline="0" fieldPosition="0">
        <references count="5">
          <reference field="0" count="2">
            <x v="11"/>
            <x v="188"/>
          </reference>
          <reference field="2" count="1" selected="0">
            <x v="7"/>
          </reference>
          <reference field="3" count="1" selected="0">
            <x v="52"/>
          </reference>
          <reference field="6" count="1" selected="0">
            <x v="1"/>
          </reference>
          <reference field="10" count="1" selected="0">
            <x v="18"/>
          </reference>
        </references>
      </pivotArea>
    </format>
    <format dxfId="707">
      <pivotArea dataOnly="0" labelOnly="1" outline="0" fieldPosition="0">
        <references count="5">
          <reference field="0" count="1">
            <x v="11"/>
          </reference>
          <reference field="2" count="1" selected="0">
            <x v="7"/>
          </reference>
          <reference field="3" count="1" selected="0">
            <x v="53"/>
          </reference>
          <reference field="6" count="1" selected="0">
            <x v="1"/>
          </reference>
          <reference field="10" count="1" selected="0">
            <x v="18"/>
          </reference>
        </references>
      </pivotArea>
    </format>
    <format dxfId="706">
      <pivotArea dataOnly="0" labelOnly="1" outline="0" fieldPosition="0">
        <references count="5">
          <reference field="0" count="2">
            <x v="11"/>
            <x v="188"/>
          </reference>
          <reference field="2" count="1" selected="0">
            <x v="7"/>
          </reference>
          <reference field="3" count="1" selected="0">
            <x v="56"/>
          </reference>
          <reference field="6" count="1" selected="0">
            <x v="1"/>
          </reference>
          <reference field="10" count="1" selected="0">
            <x v="18"/>
          </reference>
        </references>
      </pivotArea>
    </format>
    <format dxfId="705">
      <pivotArea dataOnly="0" labelOnly="1" outline="0" fieldPosition="0">
        <references count="5">
          <reference field="0" count="1">
            <x v="11"/>
          </reference>
          <reference field="2" count="1" selected="0">
            <x v="7"/>
          </reference>
          <reference field="3" count="1" selected="0">
            <x v="57"/>
          </reference>
          <reference field="6" count="1" selected="0">
            <x v="1"/>
          </reference>
          <reference field="10" count="1" selected="0">
            <x v="18"/>
          </reference>
        </references>
      </pivotArea>
    </format>
    <format dxfId="704">
      <pivotArea dataOnly="0" labelOnly="1" outline="0" fieldPosition="0">
        <references count="5">
          <reference field="0" count="2">
            <x v="124"/>
            <x v="139"/>
          </reference>
          <reference field="2" count="1" selected="0">
            <x v="7"/>
          </reference>
          <reference field="3" count="1" selected="0">
            <x v="43"/>
          </reference>
          <reference field="6" count="1" selected="0">
            <x v="1"/>
          </reference>
          <reference field="10" count="1" selected="0">
            <x v="21"/>
          </reference>
        </references>
      </pivotArea>
    </format>
    <format dxfId="703">
      <pivotArea dataOnly="0" labelOnly="1" outline="0" fieldPosition="0">
        <references count="5">
          <reference field="0" count="2">
            <x v="124"/>
            <x v="139"/>
          </reference>
          <reference field="2" count="1" selected="0">
            <x v="7"/>
          </reference>
          <reference field="3" count="1" selected="0">
            <x v="53"/>
          </reference>
          <reference field="6" count="1" selected="0">
            <x v="1"/>
          </reference>
          <reference field="10" count="1" selected="0">
            <x v="21"/>
          </reference>
        </references>
      </pivotArea>
    </format>
    <format dxfId="702">
      <pivotArea dataOnly="0" labelOnly="1" outline="0" fieldPosition="0">
        <references count="5">
          <reference field="0" count="2">
            <x v="124"/>
            <x v="139"/>
          </reference>
          <reference field="2" count="1" selected="0">
            <x v="7"/>
          </reference>
          <reference field="3" count="1" selected="0">
            <x v="57"/>
          </reference>
          <reference field="6" count="1" selected="0">
            <x v="1"/>
          </reference>
          <reference field="10" count="1" selected="0">
            <x v="21"/>
          </reference>
        </references>
      </pivotArea>
    </format>
    <format dxfId="701">
      <pivotArea dataOnly="0" labelOnly="1" outline="0" fieldPosition="0">
        <references count="5">
          <reference field="0" count="1">
            <x v="67"/>
          </reference>
          <reference field="2" count="1" selected="0">
            <x v="7"/>
          </reference>
          <reference field="3" count="1" selected="0">
            <x v="42"/>
          </reference>
          <reference field="6" count="1" selected="0">
            <x v="1"/>
          </reference>
          <reference field="10" count="1" selected="0">
            <x v="23"/>
          </reference>
        </references>
      </pivotArea>
    </format>
    <format dxfId="700">
      <pivotArea dataOnly="0" labelOnly="1" outline="0" fieldPosition="0">
        <references count="5">
          <reference field="0" count="1">
            <x v="67"/>
          </reference>
          <reference field="2" count="1" selected="0">
            <x v="7"/>
          </reference>
          <reference field="3" count="1" selected="0">
            <x v="52"/>
          </reference>
          <reference field="6" count="1" selected="0">
            <x v="1"/>
          </reference>
          <reference field="10" count="1" selected="0">
            <x v="23"/>
          </reference>
        </references>
      </pivotArea>
    </format>
    <format dxfId="699">
      <pivotArea dataOnly="0" labelOnly="1" outline="0" fieldPosition="0">
        <references count="5">
          <reference field="0" count="1">
            <x v="67"/>
          </reference>
          <reference field="2" count="1" selected="0">
            <x v="7"/>
          </reference>
          <reference field="3" count="1" selected="0">
            <x v="56"/>
          </reference>
          <reference field="6" count="1" selected="0">
            <x v="1"/>
          </reference>
          <reference field="10" count="1" selected="0">
            <x v="23"/>
          </reference>
        </references>
      </pivotArea>
    </format>
    <format dxfId="698">
      <pivotArea dataOnly="0" labelOnly="1" outline="0" fieldPosition="0">
        <references count="5">
          <reference field="0" count="2">
            <x v="25"/>
            <x v="166"/>
          </reference>
          <reference field="2" count="1" selected="0">
            <x v="7"/>
          </reference>
          <reference field="3" count="1" selected="0">
            <x v="42"/>
          </reference>
          <reference field="6" count="1" selected="0">
            <x v="1"/>
          </reference>
          <reference field="10" count="1" selected="0">
            <x v="24"/>
          </reference>
        </references>
      </pivotArea>
    </format>
    <format dxfId="697">
      <pivotArea dataOnly="0" labelOnly="1" outline="0" fieldPosition="0">
        <references count="5">
          <reference field="0" count="1">
            <x v="177"/>
          </reference>
          <reference field="2" count="1" selected="0">
            <x v="7"/>
          </reference>
          <reference field="3" count="1" selected="0">
            <x v="43"/>
          </reference>
          <reference field="6" count="1" selected="0">
            <x v="1"/>
          </reference>
          <reference field="10" count="1" selected="0">
            <x v="24"/>
          </reference>
        </references>
      </pivotArea>
    </format>
    <format dxfId="696">
      <pivotArea dataOnly="0" labelOnly="1" outline="0" fieldPosition="0">
        <references count="5">
          <reference field="0" count="2">
            <x v="25"/>
            <x v="166"/>
          </reference>
          <reference field="2" count="1" selected="0">
            <x v="7"/>
          </reference>
          <reference field="3" count="1" selected="0">
            <x v="52"/>
          </reference>
          <reference field="6" count="1" selected="0">
            <x v="1"/>
          </reference>
          <reference field="10" count="1" selected="0">
            <x v="24"/>
          </reference>
        </references>
      </pivotArea>
    </format>
    <format dxfId="695">
      <pivotArea dataOnly="0" labelOnly="1" outline="0" fieldPosition="0">
        <references count="5">
          <reference field="0" count="1">
            <x v="177"/>
          </reference>
          <reference field="2" count="1" selected="0">
            <x v="7"/>
          </reference>
          <reference field="3" count="1" selected="0">
            <x v="53"/>
          </reference>
          <reference field="6" count="1" selected="0">
            <x v="1"/>
          </reference>
          <reference field="10" count="1" selected="0">
            <x v="24"/>
          </reference>
        </references>
      </pivotArea>
    </format>
    <format dxfId="694">
      <pivotArea dataOnly="0" labelOnly="1" outline="0" fieldPosition="0">
        <references count="5">
          <reference field="0" count="2">
            <x v="25"/>
            <x v="166"/>
          </reference>
          <reference field="2" count="1" selected="0">
            <x v="7"/>
          </reference>
          <reference field="3" count="1" selected="0">
            <x v="56"/>
          </reference>
          <reference field="6" count="1" selected="0">
            <x v="1"/>
          </reference>
          <reference field="10" count="1" selected="0">
            <x v="24"/>
          </reference>
        </references>
      </pivotArea>
    </format>
    <format dxfId="693">
      <pivotArea dataOnly="0" labelOnly="1" outline="0" fieldPosition="0">
        <references count="5">
          <reference field="0" count="1">
            <x v="177"/>
          </reference>
          <reference field="2" count="1" selected="0">
            <x v="7"/>
          </reference>
          <reference field="3" count="1" selected="0">
            <x v="57"/>
          </reference>
          <reference field="6" count="1" selected="0">
            <x v="1"/>
          </reference>
          <reference field="10" count="1" selected="0">
            <x v="24"/>
          </reference>
        </references>
      </pivotArea>
    </format>
    <format dxfId="692">
      <pivotArea dataOnly="0" labelOnly="1" outline="0" fieldPosition="0">
        <references count="5">
          <reference field="0" count="2">
            <x v="105"/>
            <x v="144"/>
          </reference>
          <reference field="2" count="1" selected="0">
            <x v="7"/>
          </reference>
          <reference field="3" count="1" selected="0">
            <x v="43"/>
          </reference>
          <reference field="6" count="1" selected="0">
            <x v="1"/>
          </reference>
          <reference field="10" count="1" selected="0">
            <x v="25"/>
          </reference>
        </references>
      </pivotArea>
    </format>
    <format dxfId="691">
      <pivotArea dataOnly="0" labelOnly="1" outline="0" fieldPosition="0">
        <references count="5">
          <reference field="0" count="1">
            <x v="182"/>
          </reference>
          <reference field="2" count="1" selected="0">
            <x v="7"/>
          </reference>
          <reference field="3" count="1" selected="0">
            <x v="46"/>
          </reference>
          <reference field="6" count="1" selected="0">
            <x v="1"/>
          </reference>
          <reference field="10" count="1" selected="0">
            <x v="25"/>
          </reference>
        </references>
      </pivotArea>
    </format>
    <format dxfId="690">
      <pivotArea dataOnly="0" labelOnly="1" outline="0" fieldPosition="0">
        <references count="5">
          <reference field="0" count="2">
            <x v="105"/>
            <x v="144"/>
          </reference>
          <reference field="2" count="1" selected="0">
            <x v="7"/>
          </reference>
          <reference field="3" count="1" selected="0">
            <x v="53"/>
          </reference>
          <reference field="6" count="1" selected="0">
            <x v="1"/>
          </reference>
          <reference field="10" count="1" selected="0">
            <x v="25"/>
          </reference>
        </references>
      </pivotArea>
    </format>
    <format dxfId="689">
      <pivotArea dataOnly="0" labelOnly="1" outline="0" fieldPosition="0">
        <references count="5">
          <reference field="0" count="1">
            <x v="182"/>
          </reference>
          <reference field="2" count="1" selected="0">
            <x v="7"/>
          </reference>
          <reference field="3" count="1" selected="0">
            <x v="54"/>
          </reference>
          <reference field="6" count="1" selected="0">
            <x v="1"/>
          </reference>
          <reference field="10" count="1" selected="0">
            <x v="25"/>
          </reference>
        </references>
      </pivotArea>
    </format>
    <format dxfId="688">
      <pivotArea dataOnly="0" labelOnly="1" outline="0" fieldPosition="0">
        <references count="5">
          <reference field="0" count="2">
            <x v="105"/>
            <x v="144"/>
          </reference>
          <reference field="2" count="1" selected="0">
            <x v="7"/>
          </reference>
          <reference field="3" count="1" selected="0">
            <x v="57"/>
          </reference>
          <reference field="6" count="1" selected="0">
            <x v="1"/>
          </reference>
          <reference field="10" count="1" selected="0">
            <x v="25"/>
          </reference>
        </references>
      </pivotArea>
    </format>
    <format dxfId="687">
      <pivotArea dataOnly="0" labelOnly="1" outline="0" fieldPosition="0">
        <references count="5">
          <reference field="0" count="1">
            <x v="182"/>
          </reference>
          <reference field="2" count="1" selected="0">
            <x v="7"/>
          </reference>
          <reference field="3" count="1" selected="0">
            <x v="58"/>
          </reference>
          <reference field="6" count="1" selected="0">
            <x v="1"/>
          </reference>
          <reference field="10" count="1" selected="0">
            <x v="25"/>
          </reference>
        </references>
      </pivotArea>
    </format>
    <format dxfId="686">
      <pivotArea dataOnly="0" labelOnly="1" outline="0" fieldPosition="0">
        <references count="5">
          <reference field="0" count="6">
            <x v="16"/>
            <x v="17"/>
            <x v="18"/>
            <x v="89"/>
            <x v="90"/>
            <x v="106"/>
          </reference>
          <reference field="2" count="1" selected="0">
            <x v="8"/>
          </reference>
          <reference field="3" count="1" selected="0">
            <x v="73"/>
          </reference>
          <reference field="6" count="1" selected="0">
            <x v="1"/>
          </reference>
          <reference field="10" count="1" selected="0">
            <x v="0"/>
          </reference>
        </references>
      </pivotArea>
    </format>
    <format dxfId="685">
      <pivotArea dataOnly="0" labelOnly="1" outline="0" fieldPosition="0">
        <references count="5">
          <reference field="0" count="1">
            <x v="147"/>
          </reference>
          <reference field="2" count="1" selected="0">
            <x v="8"/>
          </reference>
          <reference field="3" count="1" selected="0">
            <x v="74"/>
          </reference>
          <reference field="6" count="1" selected="0">
            <x v="1"/>
          </reference>
          <reference field="10" count="1" selected="0">
            <x v="0"/>
          </reference>
        </references>
      </pivotArea>
    </format>
    <format dxfId="684">
      <pivotArea dataOnly="0" labelOnly="1" outline="0" fieldPosition="0">
        <references count="5">
          <reference field="0" count="1">
            <x v="155"/>
          </reference>
          <reference field="2" count="1" selected="0">
            <x v="8"/>
          </reference>
          <reference field="3" count="1" selected="0">
            <x v="76"/>
          </reference>
          <reference field="6" count="1" selected="0">
            <x v="1"/>
          </reference>
          <reference field="10" count="1" selected="0">
            <x v="0"/>
          </reference>
        </references>
      </pivotArea>
    </format>
    <format dxfId="683">
      <pivotArea dataOnly="0" labelOnly="1" outline="0" fieldPosition="0">
        <references count="5">
          <reference field="0" count="1">
            <x v="129"/>
          </reference>
          <reference field="2" count="1" selected="0">
            <x v="8"/>
          </reference>
          <reference field="3" count="1" selected="0">
            <x v="79"/>
          </reference>
          <reference field="6" count="1" selected="0">
            <x v="1"/>
          </reference>
          <reference field="10" count="1" selected="0">
            <x v="0"/>
          </reference>
        </references>
      </pivotArea>
    </format>
    <format dxfId="682">
      <pivotArea dataOnly="0" labelOnly="1" outline="0" fieldPosition="0">
        <references count="5">
          <reference field="0" count="2">
            <x v="79"/>
            <x v="98"/>
          </reference>
          <reference field="2" count="1" selected="0">
            <x v="8"/>
          </reference>
          <reference field="3" count="1" selected="0">
            <x v="63"/>
          </reference>
          <reference field="6" count="1" selected="0">
            <x v="1"/>
          </reference>
          <reference field="10" count="1" selected="0">
            <x v="1"/>
          </reference>
        </references>
      </pivotArea>
    </format>
    <format dxfId="681">
      <pivotArea dataOnly="0" labelOnly="1" outline="0" fieldPosition="0">
        <references count="5">
          <reference field="0" count="1">
            <x v="79"/>
          </reference>
          <reference field="2" count="1" selected="0">
            <x v="8"/>
          </reference>
          <reference field="3" count="1" selected="0">
            <x v="64"/>
          </reference>
          <reference field="6" count="1" selected="0">
            <x v="1"/>
          </reference>
          <reference field="10" count="1" selected="0">
            <x v="1"/>
          </reference>
        </references>
      </pivotArea>
    </format>
    <format dxfId="680">
      <pivotArea dataOnly="0" labelOnly="1" outline="0" fieldPosition="0">
        <references count="5">
          <reference field="0" count="1">
            <x v="54"/>
          </reference>
          <reference field="2" count="1" selected="0">
            <x v="8"/>
          </reference>
          <reference field="3" count="1" selected="0">
            <x v="65"/>
          </reference>
          <reference field="6" count="1" selected="0">
            <x v="1"/>
          </reference>
          <reference field="10" count="1" selected="0">
            <x v="1"/>
          </reference>
        </references>
      </pivotArea>
    </format>
    <format dxfId="679">
      <pivotArea dataOnly="0" labelOnly="1" outline="0" fieldPosition="0">
        <references count="5">
          <reference field="0" count="1">
            <x v="131"/>
          </reference>
          <reference field="2" count="1" selected="0">
            <x v="8"/>
          </reference>
          <reference field="3" count="1" selected="0">
            <x v="81"/>
          </reference>
          <reference field="6" count="1" selected="0">
            <x v="1"/>
          </reference>
          <reference field="10" count="1" selected="0">
            <x v="1"/>
          </reference>
        </references>
      </pivotArea>
    </format>
    <format dxfId="678">
      <pivotArea dataOnly="0" labelOnly="1" outline="0" fieldPosition="0">
        <references count="5">
          <reference field="0" count="7">
            <x v="94"/>
            <x v="96"/>
            <x v="198"/>
            <x v="201"/>
            <x v="202"/>
            <x v="203"/>
            <x v="204"/>
          </reference>
          <reference field="2" count="1" selected="0">
            <x v="8"/>
          </reference>
          <reference field="3" count="1" selected="0">
            <x v="90"/>
          </reference>
          <reference field="6" count="1" selected="0">
            <x v="1"/>
          </reference>
          <reference field="10" count="1" selected="0">
            <x v="1"/>
          </reference>
        </references>
      </pivotArea>
    </format>
    <format dxfId="677">
      <pivotArea dataOnly="0" labelOnly="1" outline="0" fieldPosition="0">
        <references count="5">
          <reference field="0" count="18">
            <x v="6"/>
            <x v="7"/>
            <x v="8"/>
            <x v="9"/>
            <x v="51"/>
            <x v="56"/>
            <x v="73"/>
            <x v="77"/>
            <x v="168"/>
            <x v="171"/>
            <x v="172"/>
            <x v="173"/>
            <x v="174"/>
            <x v="175"/>
            <x v="176"/>
            <x v="180"/>
            <x v="181"/>
            <x v="209"/>
          </reference>
          <reference field="2" count="1" selected="0">
            <x v="8"/>
          </reference>
          <reference field="3" count="1" selected="0">
            <x v="92"/>
          </reference>
          <reference field="6" count="1" selected="0">
            <x v="1"/>
          </reference>
          <reference field="10" count="1" selected="0">
            <x v="1"/>
          </reference>
        </references>
      </pivotArea>
    </format>
    <format dxfId="676">
      <pivotArea dataOnly="0" labelOnly="1" outline="0" fieldPosition="0">
        <references count="5">
          <reference field="0" count="3">
            <x v="33"/>
            <x v="34"/>
            <x v="132"/>
          </reference>
          <reference field="2" count="1" selected="0">
            <x v="8"/>
          </reference>
          <reference field="3" count="1" selected="0">
            <x v="93"/>
          </reference>
          <reference field="6" count="1" selected="0">
            <x v="1"/>
          </reference>
          <reference field="10" count="1" selected="0">
            <x v="1"/>
          </reference>
        </references>
      </pivotArea>
    </format>
    <format dxfId="675">
      <pivotArea dataOnly="0" labelOnly="1" outline="0" fieldPosition="0">
        <references count="5">
          <reference field="0" count="1">
            <x v="95"/>
          </reference>
          <reference field="2" count="1" selected="0">
            <x v="8"/>
          </reference>
          <reference field="3" count="1" selected="0">
            <x v="94"/>
          </reference>
          <reference field="6" count="1" selected="0">
            <x v="1"/>
          </reference>
          <reference field="10" count="1" selected="0">
            <x v="1"/>
          </reference>
        </references>
      </pivotArea>
    </format>
    <format dxfId="674">
      <pivotArea dataOnly="0" labelOnly="1" outline="0" fieldPosition="0">
        <references count="5">
          <reference field="0" count="3">
            <x v="130"/>
            <x v="133"/>
            <x v="134"/>
          </reference>
          <reference field="2" count="1" selected="0">
            <x v="8"/>
          </reference>
          <reference field="3" count="1" selected="0">
            <x v="95"/>
          </reference>
          <reference field="6" count="1" selected="0">
            <x v="1"/>
          </reference>
          <reference field="10" count="1" selected="0">
            <x v="1"/>
          </reference>
        </references>
      </pivotArea>
    </format>
    <format dxfId="673">
      <pivotArea dataOnly="0" labelOnly="1" outline="0" fieldPosition="0">
        <references count="5">
          <reference field="0" count="1">
            <x v="149"/>
          </reference>
          <reference field="2" count="1" selected="0">
            <x v="8"/>
          </reference>
          <reference field="3" count="1" selected="0">
            <x v="97"/>
          </reference>
          <reference field="6" count="1" selected="0">
            <x v="1"/>
          </reference>
          <reference field="10" count="1" selected="0">
            <x v="1"/>
          </reference>
        </references>
      </pivotArea>
    </format>
    <format dxfId="672">
      <pivotArea dataOnly="0" labelOnly="1" outline="0" fieldPosition="0">
        <references count="5">
          <reference field="0" count="2">
            <x v="196"/>
            <x v="197"/>
          </reference>
          <reference field="2" count="1" selected="0">
            <x v="8"/>
          </reference>
          <reference field="3" count="1" selected="0">
            <x v="60"/>
          </reference>
          <reference field="6" count="1" selected="0">
            <x v="1"/>
          </reference>
          <reference field="10" count="1" selected="0">
            <x v="3"/>
          </reference>
        </references>
      </pivotArea>
    </format>
    <format dxfId="671">
      <pivotArea dataOnly="0" labelOnly="1" outline="0" fieldPosition="0">
        <references count="5">
          <reference field="0" count="1">
            <x v="197"/>
          </reference>
          <reference field="2" count="1" selected="0">
            <x v="8"/>
          </reference>
          <reference field="3" count="1" selected="0">
            <x v="63"/>
          </reference>
          <reference field="6" count="1" selected="0">
            <x v="1"/>
          </reference>
          <reference field="10" count="1" selected="0">
            <x v="3"/>
          </reference>
        </references>
      </pivotArea>
    </format>
    <format dxfId="670">
      <pivotArea dataOnly="0" labelOnly="1" outline="0" fieldPosition="0">
        <references count="5">
          <reference field="0" count="1">
            <x v="196"/>
          </reference>
          <reference field="2" count="1" selected="0">
            <x v="8"/>
          </reference>
          <reference field="3" count="1" selected="0">
            <x v="71"/>
          </reference>
          <reference field="6" count="1" selected="0">
            <x v="1"/>
          </reference>
          <reference field="10" count="1" selected="0">
            <x v="3"/>
          </reference>
        </references>
      </pivotArea>
    </format>
    <format dxfId="669">
      <pivotArea dataOnly="0" labelOnly="1" outline="0" fieldPosition="0">
        <references count="5">
          <reference field="0" count="1">
            <x v="76"/>
          </reference>
          <reference field="2" count="1" selected="0">
            <x v="8"/>
          </reference>
          <reference field="3" count="1" selected="0">
            <x v="73"/>
          </reference>
          <reference field="6" count="1" selected="0">
            <x v="1"/>
          </reference>
          <reference field="10" count="1" selected="0">
            <x v="4"/>
          </reference>
        </references>
      </pivotArea>
    </format>
    <format dxfId="668">
      <pivotArea dataOnly="0" labelOnly="1" outline="0" fieldPosition="0">
        <references count="5">
          <reference field="0" count="1">
            <x v="31"/>
          </reference>
          <reference field="2" count="1" selected="0">
            <x v="8"/>
          </reference>
          <reference field="3" count="1" selected="0">
            <x v="63"/>
          </reference>
          <reference field="6" count="1" selected="0">
            <x v="1"/>
          </reference>
          <reference field="10" count="1" selected="0">
            <x v="5"/>
          </reference>
        </references>
      </pivotArea>
    </format>
    <format dxfId="667">
      <pivotArea dataOnly="0" labelOnly="1" outline="0" fieldPosition="0">
        <references count="5">
          <reference field="0" count="1">
            <x v="42"/>
          </reference>
          <reference field="2" count="1" selected="0">
            <x v="8"/>
          </reference>
          <reference field="3" count="1" selected="0">
            <x v="79"/>
          </reference>
          <reference field="6" count="1" selected="0">
            <x v="1"/>
          </reference>
          <reference field="10" count="1" selected="0">
            <x v="5"/>
          </reference>
        </references>
      </pivotArea>
    </format>
    <format dxfId="666">
      <pivotArea dataOnly="0" labelOnly="1" outline="0" fieldPosition="0">
        <references count="5">
          <reference field="0" count="1">
            <x v="28"/>
          </reference>
          <reference field="2" count="1" selected="0">
            <x v="8"/>
          </reference>
          <reference field="3" count="1" selected="0">
            <x v="66"/>
          </reference>
          <reference field="6" count="1" selected="0">
            <x v="1"/>
          </reference>
          <reference field="10" count="1" selected="0">
            <x v="6"/>
          </reference>
        </references>
      </pivotArea>
    </format>
    <format dxfId="665">
      <pivotArea dataOnly="0" labelOnly="1" outline="0" fieldPosition="0">
        <references count="5">
          <reference field="0" count="1">
            <x v="62"/>
          </reference>
          <reference field="2" count="1" selected="0">
            <x v="8"/>
          </reference>
          <reference field="3" count="1" selected="0">
            <x v="96"/>
          </reference>
          <reference field="6" count="1" selected="0">
            <x v="1"/>
          </reference>
          <reference field="10" count="1" selected="0">
            <x v="6"/>
          </reference>
        </references>
      </pivotArea>
    </format>
    <format dxfId="664">
      <pivotArea dataOnly="0" labelOnly="1" outline="0" fieldPosition="0">
        <references count="5">
          <reference field="0" count="1">
            <x v="61"/>
          </reference>
          <reference field="2" count="1" selected="0">
            <x v="8"/>
          </reference>
          <reference field="3" count="1" selected="0">
            <x v="96"/>
          </reference>
          <reference field="6" count="1" selected="0">
            <x v="1"/>
          </reference>
          <reference field="10" count="1" selected="0">
            <x v="7"/>
          </reference>
        </references>
      </pivotArea>
    </format>
    <format dxfId="663">
      <pivotArea dataOnly="0" labelOnly="1" outline="0" fieldPosition="0">
        <references count="5">
          <reference field="0" count="1">
            <x v="2"/>
          </reference>
          <reference field="2" count="1" selected="0">
            <x v="8"/>
          </reference>
          <reference field="3" count="1" selected="0">
            <x v="69"/>
          </reference>
          <reference field="6" count="1" selected="0">
            <x v="1"/>
          </reference>
          <reference field="10" count="1" selected="0">
            <x v="8"/>
          </reference>
        </references>
      </pivotArea>
    </format>
    <format dxfId="662">
      <pivotArea dataOnly="0" labelOnly="1" outline="0" fieldPosition="0">
        <references count="5">
          <reference field="0" count="1">
            <x v="109"/>
          </reference>
          <reference field="2" count="1" selected="0">
            <x v="8"/>
          </reference>
          <reference field="3" count="1" selected="0">
            <x v="59"/>
          </reference>
          <reference field="6" count="1" selected="0">
            <x v="1"/>
          </reference>
          <reference field="10" count="1" selected="0">
            <x v="9"/>
          </reference>
        </references>
      </pivotArea>
    </format>
    <format dxfId="661">
      <pivotArea dataOnly="0" labelOnly="1" outline="0" fieldPosition="0">
        <references count="5">
          <reference field="0" count="1">
            <x v="100"/>
          </reference>
          <reference field="2" count="1" selected="0">
            <x v="8"/>
          </reference>
          <reference field="3" count="1" selected="0">
            <x v="62"/>
          </reference>
          <reference field="6" count="1" selected="0">
            <x v="1"/>
          </reference>
          <reference field="10" count="1" selected="0">
            <x v="9"/>
          </reference>
        </references>
      </pivotArea>
    </format>
    <format dxfId="660">
      <pivotArea dataOnly="0" labelOnly="1" outline="0" fieldPosition="0">
        <references count="5">
          <reference field="0" count="1">
            <x v="27"/>
          </reference>
          <reference field="2" count="1" selected="0">
            <x v="8"/>
          </reference>
          <reference field="3" count="1" selected="0">
            <x v="77"/>
          </reference>
          <reference field="6" count="1" selected="0">
            <x v="1"/>
          </reference>
          <reference field="10" count="1" selected="0">
            <x v="9"/>
          </reference>
        </references>
      </pivotArea>
    </format>
    <format dxfId="659">
      <pivotArea dataOnly="0" labelOnly="1" outline="0" fieldPosition="0">
        <references count="5">
          <reference field="0" count="1">
            <x v="27"/>
          </reference>
          <reference field="2" count="1" selected="0">
            <x v="8"/>
          </reference>
          <reference field="3" count="1" selected="0">
            <x v="78"/>
          </reference>
          <reference field="6" count="1" selected="0">
            <x v="1"/>
          </reference>
          <reference field="10" count="1" selected="0">
            <x v="9"/>
          </reference>
        </references>
      </pivotArea>
    </format>
    <format dxfId="658">
      <pivotArea dataOnly="0" labelOnly="1" outline="0" fieldPosition="0">
        <references count="5">
          <reference field="0" count="2">
            <x v="110"/>
            <x v="111"/>
          </reference>
          <reference field="2" count="1" selected="0">
            <x v="8"/>
          </reference>
          <reference field="3" count="1" selected="0">
            <x v="98"/>
          </reference>
          <reference field="6" count="1" selected="0">
            <x v="1"/>
          </reference>
          <reference field="10" count="1" selected="0">
            <x v="9"/>
          </reference>
        </references>
      </pivotArea>
    </format>
    <format dxfId="657">
      <pivotArea dataOnly="0" labelOnly="1" outline="0" fieldPosition="0">
        <references count="5">
          <reference field="0" count="1">
            <x v="47"/>
          </reference>
          <reference field="2" count="1" selected="0">
            <x v="8"/>
          </reference>
          <reference field="3" count="1" selected="0">
            <x v="99"/>
          </reference>
          <reference field="6" count="1" selected="0">
            <x v="1"/>
          </reference>
          <reference field="10" count="1" selected="0">
            <x v="9"/>
          </reference>
        </references>
      </pivotArea>
    </format>
    <format dxfId="656">
      <pivotArea dataOnly="0" labelOnly="1" outline="0" fieldPosition="0">
        <references count="5">
          <reference field="0" count="2">
            <x v="105"/>
            <x v="152"/>
          </reference>
          <reference field="2" count="1" selected="0">
            <x v="8"/>
          </reference>
          <reference field="3" count="1" selected="0">
            <x v="100"/>
          </reference>
          <reference field="6" count="1" selected="0">
            <x v="1"/>
          </reference>
          <reference field="10" count="1" selected="0">
            <x v="9"/>
          </reference>
        </references>
      </pivotArea>
    </format>
    <format dxfId="655">
      <pivotArea dataOnly="0" labelOnly="1" outline="0" fieldPosition="0">
        <references count="5">
          <reference field="0" count="1">
            <x v="127"/>
          </reference>
          <reference field="2" count="1" selected="0">
            <x v="8"/>
          </reference>
          <reference field="3" count="1" selected="0">
            <x v="72"/>
          </reference>
          <reference field="6" count="1" selected="0">
            <x v="1"/>
          </reference>
          <reference field="10" count="1" selected="0">
            <x v="10"/>
          </reference>
        </references>
      </pivotArea>
    </format>
    <format dxfId="654">
      <pivotArea dataOnly="0" labelOnly="1" outline="0" fieldPosition="0">
        <references count="5">
          <reference field="0" count="1">
            <x v="22"/>
          </reference>
          <reference field="2" count="1" selected="0">
            <x v="8"/>
          </reference>
          <reference field="3" count="1" selected="0">
            <x v="82"/>
          </reference>
          <reference field="6" count="1" selected="0">
            <x v="1"/>
          </reference>
          <reference field="10" count="1" selected="0">
            <x v="10"/>
          </reference>
        </references>
      </pivotArea>
    </format>
    <format dxfId="653">
      <pivotArea dataOnly="0" labelOnly="1" outline="0" fieldPosition="0">
        <references count="5">
          <reference field="0" count="1">
            <x v="22"/>
          </reference>
          <reference field="2" count="1" selected="0">
            <x v="8"/>
          </reference>
          <reference field="3" count="1" selected="0">
            <x v="83"/>
          </reference>
          <reference field="6" count="1" selected="0">
            <x v="1"/>
          </reference>
          <reference field="10" count="1" selected="0">
            <x v="10"/>
          </reference>
        </references>
      </pivotArea>
    </format>
    <format dxfId="652">
      <pivotArea dataOnly="0" labelOnly="1" outline="0" fieldPosition="0">
        <references count="5">
          <reference field="0" count="1">
            <x v="128"/>
          </reference>
          <reference field="2" count="1" selected="0">
            <x v="8"/>
          </reference>
          <reference field="3" count="1" selected="0">
            <x v="84"/>
          </reference>
          <reference field="6" count="1" selected="0">
            <x v="1"/>
          </reference>
          <reference field="10" count="1" selected="0">
            <x v="10"/>
          </reference>
        </references>
      </pivotArea>
    </format>
    <format dxfId="651">
      <pivotArea dataOnly="0" labelOnly="1" outline="0" fieldPosition="0">
        <references count="5">
          <reference field="0" count="1">
            <x v="142"/>
          </reference>
          <reference field="2" count="1" selected="0">
            <x v="8"/>
          </reference>
          <reference field="3" count="1" selected="0">
            <x v="96"/>
          </reference>
          <reference field="6" count="1" selected="0">
            <x v="1"/>
          </reference>
          <reference field="10" count="1" selected="0">
            <x v="10"/>
          </reference>
        </references>
      </pivotArea>
    </format>
    <format dxfId="650">
      <pivotArea dataOnly="0" labelOnly="1" outline="0" fieldPosition="0">
        <references count="5">
          <reference field="0" count="1">
            <x v="64"/>
          </reference>
          <reference field="2" count="1" selected="0">
            <x v="8"/>
          </reference>
          <reference field="3" count="1" selected="0">
            <x v="96"/>
          </reference>
          <reference field="6" count="1" selected="0">
            <x v="1"/>
          </reference>
          <reference field="10" count="1" selected="0">
            <x v="11"/>
          </reference>
        </references>
      </pivotArea>
    </format>
    <format dxfId="649">
      <pivotArea dataOnly="0" labelOnly="1" outline="0" fieldPosition="0">
        <references count="5">
          <reference field="0" count="1">
            <x v="0"/>
          </reference>
          <reference field="2" count="1" selected="0">
            <x v="8"/>
          </reference>
          <reference field="3" count="1" selected="0">
            <x v="66"/>
          </reference>
          <reference field="6" count="1" selected="0">
            <x v="1"/>
          </reference>
          <reference field="10" count="1" selected="0">
            <x v="12"/>
          </reference>
        </references>
      </pivotArea>
    </format>
    <format dxfId="648">
      <pivotArea dataOnly="0" labelOnly="1" outline="0" fieldPosition="0">
        <references count="5">
          <reference field="0" count="1">
            <x v="91"/>
          </reference>
          <reference field="2" count="1" selected="0">
            <x v="8"/>
          </reference>
          <reference field="3" count="1" selected="0">
            <x v="67"/>
          </reference>
          <reference field="6" count="1" selected="0">
            <x v="1"/>
          </reference>
          <reference field="10" count="1" selected="0">
            <x v="12"/>
          </reference>
        </references>
      </pivotArea>
    </format>
    <format dxfId="647">
      <pivotArea dataOnly="0" labelOnly="1" outline="0" fieldPosition="0">
        <references count="5">
          <reference field="0" count="1">
            <x v="4"/>
          </reference>
          <reference field="2" count="1" selected="0">
            <x v="8"/>
          </reference>
          <reference field="3" count="1" selected="0">
            <x v="70"/>
          </reference>
          <reference field="6" count="1" selected="0">
            <x v="1"/>
          </reference>
          <reference field="10" count="1" selected="0">
            <x v="12"/>
          </reference>
        </references>
      </pivotArea>
    </format>
    <format dxfId="646">
      <pivotArea dataOnly="0" labelOnly="1" outline="0" fieldPosition="0">
        <references count="5">
          <reference field="0" count="1">
            <x v="4"/>
          </reference>
          <reference field="2" count="1" selected="0">
            <x v="8"/>
          </reference>
          <reference field="3" count="1" selected="0">
            <x v="80"/>
          </reference>
          <reference field="6" count="1" selected="0">
            <x v="1"/>
          </reference>
          <reference field="10" count="1" selected="0">
            <x v="12"/>
          </reference>
        </references>
      </pivotArea>
    </format>
    <format dxfId="645">
      <pivotArea dataOnly="0" labelOnly="1" outline="0" fieldPosition="0">
        <references count="5">
          <reference field="0" count="1">
            <x v="4"/>
          </reference>
          <reference field="2" count="1" selected="0">
            <x v="8"/>
          </reference>
          <reference field="3" count="1" selected="0">
            <x v="82"/>
          </reference>
          <reference field="6" count="1" selected="0">
            <x v="1"/>
          </reference>
          <reference field="10" count="1" selected="0">
            <x v="12"/>
          </reference>
        </references>
      </pivotArea>
    </format>
    <format dxfId="644">
      <pivotArea dataOnly="0" labelOnly="1" outline="0" fieldPosition="0">
        <references count="5">
          <reference field="0" count="1">
            <x v="184"/>
          </reference>
          <reference field="2" count="1" selected="0">
            <x v="8"/>
          </reference>
          <reference field="3" count="1" selected="0">
            <x v="85"/>
          </reference>
          <reference field="6" count="1" selected="0">
            <x v="1"/>
          </reference>
          <reference field="10" count="1" selected="0">
            <x v="12"/>
          </reference>
        </references>
      </pivotArea>
    </format>
    <format dxfId="643">
      <pivotArea dataOnly="0" labelOnly="1" outline="0" fieldPosition="0">
        <references count="5">
          <reference field="0" count="1">
            <x v="22"/>
          </reference>
          <reference field="2" count="1" selected="0">
            <x v="8"/>
          </reference>
          <reference field="3" count="1" selected="0">
            <x v="92"/>
          </reference>
          <reference field="6" count="1" selected="0">
            <x v="1"/>
          </reference>
          <reference field="10" count="1" selected="0">
            <x v="12"/>
          </reference>
        </references>
      </pivotArea>
    </format>
    <format dxfId="642">
      <pivotArea dataOnly="0" labelOnly="1" outline="0" fieldPosition="0">
        <references count="5">
          <reference field="0" count="3">
            <x v="22"/>
            <x v="65"/>
            <x v="70"/>
          </reference>
          <reference field="2" count="1" selected="0">
            <x v="8"/>
          </reference>
          <reference field="3" count="1" selected="0">
            <x v="96"/>
          </reference>
          <reference field="6" count="1" selected="0">
            <x v="1"/>
          </reference>
          <reference field="10" count="1" selected="0">
            <x v="12"/>
          </reference>
        </references>
      </pivotArea>
    </format>
    <format dxfId="641">
      <pivotArea dataOnly="0" labelOnly="1" outline="0" fieldPosition="0">
        <references count="5">
          <reference field="0" count="1">
            <x v="30"/>
          </reference>
          <reference field="2" count="1" selected="0">
            <x v="8"/>
          </reference>
          <reference field="3" count="1" selected="0">
            <x v="68"/>
          </reference>
          <reference field="6" count="1" selected="0">
            <x v="1"/>
          </reference>
          <reference field="10" count="1" selected="0">
            <x v="13"/>
          </reference>
        </references>
      </pivotArea>
    </format>
    <format dxfId="640">
      <pivotArea dataOnly="0" labelOnly="1" outline="0" fieldPosition="0">
        <references count="5">
          <reference field="0" count="1">
            <x v="123"/>
          </reference>
          <reference field="2" count="1" selected="0">
            <x v="8"/>
          </reference>
          <reference field="3" count="1" selected="0">
            <x v="80"/>
          </reference>
          <reference field="6" count="1" selected="0">
            <x v="1"/>
          </reference>
          <reference field="10" count="1" selected="0">
            <x v="13"/>
          </reference>
        </references>
      </pivotArea>
    </format>
    <format dxfId="639">
      <pivotArea dataOnly="0" labelOnly="1" outline="0" fieldPosition="0">
        <references count="5">
          <reference field="0" count="1">
            <x v="169"/>
          </reference>
          <reference field="2" count="1" selected="0">
            <x v="8"/>
          </reference>
          <reference field="3" count="1" selected="0">
            <x v="82"/>
          </reference>
          <reference field="6" count="1" selected="0">
            <x v="1"/>
          </reference>
          <reference field="10" count="1" selected="0">
            <x v="13"/>
          </reference>
        </references>
      </pivotArea>
    </format>
    <format dxfId="638">
      <pivotArea dataOnly="0" labelOnly="1" outline="0" fieldPosition="0">
        <references count="5">
          <reference field="0" count="1">
            <x v="202"/>
          </reference>
          <reference field="2" count="1" selected="0">
            <x v="8"/>
          </reference>
          <reference field="3" count="1" selected="0">
            <x v="91"/>
          </reference>
          <reference field="6" count="1" selected="0">
            <x v="1"/>
          </reference>
          <reference field="10" count="1" selected="0">
            <x v="13"/>
          </reference>
        </references>
      </pivotArea>
    </format>
    <format dxfId="637">
      <pivotArea dataOnly="0" labelOnly="1" outline="0" fieldPosition="0">
        <references count="5">
          <reference field="0" count="1">
            <x v="185"/>
          </reference>
          <reference field="2" count="1" selected="0">
            <x v="8"/>
          </reference>
          <reference field="3" count="1" selected="0">
            <x v="85"/>
          </reference>
          <reference field="6" count="1" selected="0">
            <x v="1"/>
          </reference>
          <reference field="10" count="1" selected="0">
            <x v="14"/>
          </reference>
        </references>
      </pivotArea>
    </format>
    <format dxfId="636">
      <pivotArea dataOnly="0" labelOnly="1" outline="0" fieldPosition="0">
        <references count="5">
          <reference field="0" count="1">
            <x v="125"/>
          </reference>
          <reference field="2" count="1" selected="0">
            <x v="8"/>
          </reference>
          <reference field="3" count="1" selected="0">
            <x v="91"/>
          </reference>
          <reference field="6" count="1" selected="0">
            <x v="1"/>
          </reference>
          <reference field="10" count="1" selected="0">
            <x v="14"/>
          </reference>
        </references>
      </pivotArea>
    </format>
    <format dxfId="635">
      <pivotArea dataOnly="0" labelOnly="1" outline="0" fieldPosition="0">
        <references count="5">
          <reference field="0" count="2">
            <x v="10"/>
            <x v="183"/>
          </reference>
          <reference field="2" count="1" selected="0">
            <x v="8"/>
          </reference>
          <reference field="3" count="1" selected="0">
            <x v="96"/>
          </reference>
          <reference field="6" count="1" selected="0">
            <x v="1"/>
          </reference>
          <reference field="10" count="1" selected="0">
            <x v="14"/>
          </reference>
        </references>
      </pivotArea>
    </format>
    <format dxfId="634">
      <pivotArea dataOnly="0" labelOnly="1" outline="0" fieldPosition="0">
        <references count="5">
          <reference field="0" count="2">
            <x v="23"/>
            <x v="167"/>
          </reference>
          <reference field="2" count="1" selected="0">
            <x v="8"/>
          </reference>
          <reference field="3" count="1" selected="0">
            <x v="91"/>
          </reference>
          <reference field="6" count="1" selected="0">
            <x v="1"/>
          </reference>
          <reference field="10" count="1" selected="0">
            <x v="15"/>
          </reference>
        </references>
      </pivotArea>
    </format>
    <format dxfId="633">
      <pivotArea dataOnly="0" labelOnly="1" outline="0" fieldPosition="0">
        <references count="5">
          <reference field="0" count="1">
            <x v="81"/>
          </reference>
          <reference field="2" count="1" selected="0">
            <x v="8"/>
          </reference>
          <reference field="3" count="1" selected="0">
            <x v="62"/>
          </reference>
          <reference field="6" count="1" selected="0">
            <x v="1"/>
          </reference>
          <reference field="10" count="1" selected="0">
            <x v="17"/>
          </reference>
        </references>
      </pivotArea>
    </format>
    <format dxfId="632">
      <pivotArea dataOnly="0" labelOnly="1" outline="0" fieldPosition="0">
        <references count="5">
          <reference field="0" count="3">
            <x v="80"/>
            <x v="88"/>
            <x v="170"/>
          </reference>
          <reference field="2" count="1" selected="0">
            <x v="8"/>
          </reference>
          <reference field="3" count="1" selected="0">
            <x v="68"/>
          </reference>
          <reference field="6" count="1" selected="0">
            <x v="1"/>
          </reference>
          <reference field="10" count="1" selected="0">
            <x v="17"/>
          </reference>
        </references>
      </pivotArea>
    </format>
    <format dxfId="631">
      <pivotArea dataOnly="0" labelOnly="1" outline="0" fieldPosition="0">
        <references count="5">
          <reference field="0" count="1">
            <x v="170"/>
          </reference>
          <reference field="2" count="1" selected="0">
            <x v="8"/>
          </reference>
          <reference field="3" count="1" selected="0">
            <x v="87"/>
          </reference>
          <reference field="6" count="1" selected="0">
            <x v="1"/>
          </reference>
          <reference field="10" count="1" selected="0">
            <x v="17"/>
          </reference>
        </references>
      </pivotArea>
    </format>
    <format dxfId="630">
      <pivotArea dataOnly="0" labelOnly="1" outline="0" fieldPosition="0">
        <references count="5">
          <reference field="0" count="3">
            <x v="25"/>
            <x v="75"/>
            <x v="141"/>
          </reference>
          <reference field="2" count="1" selected="0">
            <x v="8"/>
          </reference>
          <reference field="3" count="1" selected="0">
            <x v="91"/>
          </reference>
          <reference field="6" count="1" selected="0">
            <x v="1"/>
          </reference>
          <reference field="10" count="1" selected="0">
            <x v="17"/>
          </reference>
        </references>
      </pivotArea>
    </format>
    <format dxfId="629">
      <pivotArea dataOnly="0" labelOnly="1" outline="0" fieldPosition="0">
        <references count="5">
          <reference field="0" count="1">
            <x v="22"/>
          </reference>
          <reference field="2" count="1" selected="0">
            <x v="8"/>
          </reference>
          <reference field="3" count="1" selected="0">
            <x v="61"/>
          </reference>
          <reference field="6" count="1" selected="0">
            <x v="1"/>
          </reference>
          <reference field="10" count="1" selected="0">
            <x v="18"/>
          </reference>
        </references>
      </pivotArea>
    </format>
    <format dxfId="628">
      <pivotArea dataOnly="0" labelOnly="1" outline="0" fieldPosition="0">
        <references count="5">
          <reference field="0" count="1">
            <x v="11"/>
          </reference>
          <reference field="2" count="1" selected="0">
            <x v="8"/>
          </reference>
          <reference field="3" count="1" selected="0">
            <x v="83"/>
          </reference>
          <reference field="6" count="1" selected="0">
            <x v="1"/>
          </reference>
          <reference field="10" count="1" selected="0">
            <x v="18"/>
          </reference>
        </references>
      </pivotArea>
    </format>
    <format dxfId="627">
      <pivotArea dataOnly="0" labelOnly="1" outline="0" fieldPosition="0">
        <references count="5">
          <reference field="0" count="4">
            <x v="11"/>
            <x v="23"/>
            <x v="167"/>
            <x v="188"/>
          </reference>
          <reference field="2" count="1" selected="0">
            <x v="8"/>
          </reference>
          <reference field="3" count="1" selected="0">
            <x v="91"/>
          </reference>
          <reference field="6" count="1" selected="0">
            <x v="1"/>
          </reference>
          <reference field="10" count="1" selected="0">
            <x v="18"/>
          </reference>
        </references>
      </pivotArea>
    </format>
    <format dxfId="626">
      <pivotArea dataOnly="0" labelOnly="1" outline="0" fieldPosition="0">
        <references count="5">
          <reference field="0" count="1">
            <x v="188"/>
          </reference>
          <reference field="2" count="1" selected="0">
            <x v="8"/>
          </reference>
          <reference field="3" count="1" selected="0">
            <x v="96"/>
          </reference>
          <reference field="6" count="1" selected="0">
            <x v="1"/>
          </reference>
          <reference field="10" count="1" selected="0">
            <x v="18"/>
          </reference>
        </references>
      </pivotArea>
    </format>
    <format dxfId="625">
      <pivotArea dataOnly="0" labelOnly="1" outline="0" fieldPosition="0">
        <references count="5">
          <reference field="0" count="1">
            <x v="22"/>
          </reference>
          <reference field="2" count="1" selected="0">
            <x v="8"/>
          </reference>
          <reference field="3" count="1" selected="0">
            <x v="101"/>
          </reference>
          <reference field="6" count="1" selected="0">
            <x v="1"/>
          </reference>
          <reference field="10" count="1" selected="0">
            <x v="18"/>
          </reference>
        </references>
      </pivotArea>
    </format>
    <format dxfId="624">
      <pivotArea dataOnly="0" labelOnly="1" outline="0" fieldPosition="0">
        <references count="5">
          <reference field="0" count="1">
            <x v="78"/>
          </reference>
          <reference field="2" count="1" selected="0">
            <x v="8"/>
          </reference>
          <reference field="3" count="1" selected="0">
            <x v="62"/>
          </reference>
          <reference field="6" count="1" selected="0">
            <x v="1"/>
          </reference>
          <reference field="10" count="1" selected="0">
            <x v="19"/>
          </reference>
        </references>
      </pivotArea>
    </format>
    <format dxfId="623">
      <pivotArea dataOnly="0" labelOnly="1" outline="0" fieldPosition="0">
        <references count="5">
          <reference field="0" count="1">
            <x v="21"/>
          </reference>
          <reference field="2" count="1" selected="0">
            <x v="8"/>
          </reference>
          <reference field="3" count="1" selected="0">
            <x v="63"/>
          </reference>
          <reference field="6" count="1" selected="0">
            <x v="1"/>
          </reference>
          <reference field="10" count="1" selected="0">
            <x v="19"/>
          </reference>
        </references>
      </pivotArea>
    </format>
    <format dxfId="622">
      <pivotArea dataOnly="0" labelOnly="1" outline="0" fieldPosition="0">
        <references count="5">
          <reference field="0" count="1">
            <x v="21"/>
          </reference>
          <reference field="2" count="1" selected="0">
            <x v="8"/>
          </reference>
          <reference field="3" count="1" selected="0">
            <x v="79"/>
          </reference>
          <reference field="6" count="1" selected="0">
            <x v="1"/>
          </reference>
          <reference field="10" count="1" selected="0">
            <x v="19"/>
          </reference>
        </references>
      </pivotArea>
    </format>
    <format dxfId="621">
      <pivotArea dataOnly="0" labelOnly="1" outline="0" fieldPosition="0">
        <references count="5">
          <reference field="0" count="1">
            <x v="19"/>
          </reference>
          <reference field="2" count="1" selected="0">
            <x v="8"/>
          </reference>
          <reference field="3" count="1" selected="0">
            <x v="82"/>
          </reference>
          <reference field="6" count="1" selected="0">
            <x v="1"/>
          </reference>
          <reference field="10" count="1" selected="0">
            <x v="19"/>
          </reference>
        </references>
      </pivotArea>
    </format>
    <format dxfId="620">
      <pivotArea dataOnly="0" labelOnly="1" outline="0" fieldPosition="0">
        <references count="5">
          <reference field="0" count="2">
            <x v="21"/>
            <x v="92"/>
          </reference>
          <reference field="2" count="1" selected="0">
            <x v="8"/>
          </reference>
          <reference field="3" count="1" selected="0">
            <x v="84"/>
          </reference>
          <reference field="6" count="1" selected="0">
            <x v="1"/>
          </reference>
          <reference field="10" count="1" selected="0">
            <x v="19"/>
          </reference>
        </references>
      </pivotArea>
    </format>
    <format dxfId="619">
      <pivotArea dataOnly="0" labelOnly="1" outline="0" fieldPosition="0">
        <references count="5">
          <reference field="0" count="1">
            <x v="21"/>
          </reference>
          <reference field="2" count="1" selected="0">
            <x v="8"/>
          </reference>
          <reference field="3" count="1" selected="0">
            <x v="86"/>
          </reference>
          <reference field="6" count="1" selected="0">
            <x v="1"/>
          </reference>
          <reference field="10" count="1" selected="0">
            <x v="19"/>
          </reference>
        </references>
      </pivotArea>
    </format>
    <format dxfId="618">
      <pivotArea dataOnly="0" labelOnly="1" outline="0" fieldPosition="0">
        <references count="5">
          <reference field="0" count="1">
            <x v="20"/>
          </reference>
          <reference field="2" count="1" selected="0">
            <x v="8"/>
          </reference>
          <reference field="3" count="1" selected="0">
            <x v="88"/>
          </reference>
          <reference field="6" count="1" selected="0">
            <x v="1"/>
          </reference>
          <reference field="10" count="1" selected="0">
            <x v="19"/>
          </reference>
        </references>
      </pivotArea>
    </format>
    <format dxfId="617">
      <pivotArea dataOnly="0" labelOnly="1" outline="0" fieldPosition="0">
        <references count="5">
          <reference field="0" count="2">
            <x v="25"/>
            <x v="167"/>
          </reference>
          <reference field="2" count="1" selected="0">
            <x v="8"/>
          </reference>
          <reference field="3" count="1" selected="0">
            <x v="91"/>
          </reference>
          <reference field="6" count="1" selected="0">
            <x v="1"/>
          </reference>
          <reference field="10" count="1" selected="0">
            <x v="19"/>
          </reference>
        </references>
      </pivotArea>
    </format>
    <format dxfId="616">
      <pivotArea dataOnly="0" labelOnly="1" outline="0" fieldPosition="0">
        <references count="5">
          <reference field="0" count="1">
            <x v="52"/>
          </reference>
          <reference field="2" count="1" selected="0">
            <x v="8"/>
          </reference>
          <reference field="3" count="1" selected="0">
            <x v="96"/>
          </reference>
          <reference field="6" count="1" selected="0">
            <x v="1"/>
          </reference>
          <reference field="10" count="1" selected="0">
            <x v="19"/>
          </reference>
        </references>
      </pivotArea>
    </format>
    <format dxfId="615">
      <pivotArea dataOnly="0" labelOnly="1" outline="0" fieldPosition="0">
        <references count="5">
          <reference field="0" count="2">
            <x v="74"/>
            <x v="149"/>
          </reference>
          <reference field="2" count="1" selected="0">
            <x v="8"/>
          </reference>
          <reference field="3" count="1" selected="0">
            <x v="75"/>
          </reference>
          <reference field="6" count="1" selected="0">
            <x v="1"/>
          </reference>
          <reference field="10" count="1" selected="0">
            <x v="20"/>
          </reference>
        </references>
      </pivotArea>
    </format>
    <format dxfId="614">
      <pivotArea dataOnly="0" labelOnly="1" outline="0" fieldPosition="0">
        <references count="5">
          <reference field="0" count="1">
            <x v="102"/>
          </reference>
          <reference field="2" count="1" selected="0">
            <x v="8"/>
          </reference>
          <reference field="3" count="1" selected="0">
            <x v="84"/>
          </reference>
          <reference field="6" count="1" selected="0">
            <x v="1"/>
          </reference>
          <reference field="10" count="1" selected="0">
            <x v="20"/>
          </reference>
        </references>
      </pivotArea>
    </format>
    <format dxfId="613">
      <pivotArea dataOnly="0" labelOnly="1" outline="0" fieldPosition="0">
        <references count="5">
          <reference field="0" count="1">
            <x v="139"/>
          </reference>
          <reference field="2" count="1" selected="0">
            <x v="8"/>
          </reference>
          <reference field="3" count="1" selected="0">
            <x v="89"/>
          </reference>
          <reference field="6" count="1" selected="0">
            <x v="1"/>
          </reference>
          <reference field="10" count="1" selected="0">
            <x v="21"/>
          </reference>
        </references>
      </pivotArea>
    </format>
    <format dxfId="612">
      <pivotArea dataOnly="0" labelOnly="1" outline="0" fieldPosition="0">
        <references count="5">
          <reference field="0" count="3">
            <x v="63"/>
            <x v="174"/>
            <x v="208"/>
          </reference>
          <reference field="2" count="1" selected="0">
            <x v="8"/>
          </reference>
          <reference field="3" count="1" selected="0">
            <x v="96"/>
          </reference>
          <reference field="6" count="1" selected="0">
            <x v="1"/>
          </reference>
          <reference field="10" count="1" selected="0">
            <x v="21"/>
          </reference>
        </references>
      </pivotArea>
    </format>
    <format dxfId="611">
      <pivotArea dataOnly="0" labelOnly="1" outline="0" fieldPosition="0">
        <references count="5">
          <reference field="0" count="1">
            <x v="116"/>
          </reference>
          <reference field="2" count="1" selected="0">
            <x v="8"/>
          </reference>
          <reference field="3" count="1" selected="0">
            <x v="91"/>
          </reference>
          <reference field="6" count="1" selected="0">
            <x v="1"/>
          </reference>
          <reference field="10" count="1" selected="0">
            <x v="23"/>
          </reference>
        </references>
      </pivotArea>
    </format>
    <format dxfId="610">
      <pivotArea dataOnly="0" labelOnly="1" outline="0" fieldPosition="0">
        <references count="5">
          <reference field="0" count="1">
            <x v="71"/>
          </reference>
          <reference field="2" count="1" selected="0">
            <x v="8"/>
          </reference>
          <reference field="3" count="1" selected="0">
            <x v="96"/>
          </reference>
          <reference field="6" count="1" selected="0">
            <x v="1"/>
          </reference>
          <reference field="10" count="1" selected="0">
            <x v="23"/>
          </reference>
        </references>
      </pivotArea>
    </format>
    <format dxfId="609">
      <pivotArea dataOnly="0" labelOnly="1" outline="0" fieldPosition="0">
        <references count="5">
          <reference field="0" count="1">
            <x v="58"/>
          </reference>
          <reference field="2" count="1" selected="0">
            <x v="8"/>
          </reference>
          <reference field="3" count="1" selected="0">
            <x v="67"/>
          </reference>
          <reference field="6" count="1" selected="0">
            <x v="1"/>
          </reference>
          <reference field="10" count="1" selected="0">
            <x v="24"/>
          </reference>
        </references>
      </pivotArea>
    </format>
    <format dxfId="608">
      <pivotArea dataOnly="0" labelOnly="1" outline="0" fieldPosition="0">
        <references count="5">
          <reference field="0" count="1">
            <x v="186"/>
          </reference>
          <reference field="2" count="1" selected="0">
            <x v="8"/>
          </reference>
          <reference field="3" count="1" selected="0">
            <x v="85"/>
          </reference>
          <reference field="6" count="1" selected="0">
            <x v="1"/>
          </reference>
          <reference field="10" count="1" selected="0">
            <x v="24"/>
          </reference>
        </references>
      </pivotArea>
    </format>
    <format dxfId="607">
      <pivotArea dataOnly="0" labelOnly="1" outline="0" fieldPosition="0">
        <references count="5">
          <reference field="0" count="2">
            <x v="178"/>
            <x v="179"/>
          </reference>
          <reference field="2" count="1" selected="0">
            <x v="8"/>
          </reference>
          <reference field="3" count="1" selected="0">
            <x v="96"/>
          </reference>
          <reference field="6" count="1" selected="0">
            <x v="1"/>
          </reference>
          <reference field="10" count="1" selected="0">
            <x v="24"/>
          </reference>
        </references>
      </pivotArea>
    </format>
    <format dxfId="606">
      <pivotArea dataOnly="0" labelOnly="1" outline="0" fieldPosition="0">
        <references count="5">
          <reference field="0" count="1">
            <x v="104"/>
          </reference>
          <reference field="2" count="1" selected="0">
            <x v="8"/>
          </reference>
          <reference field="3" count="1" selected="0">
            <x v="92"/>
          </reference>
          <reference field="6" count="1" selected="0">
            <x v="1"/>
          </reference>
          <reference field="10" count="1" selected="0">
            <x v="25"/>
          </reference>
        </references>
      </pivotArea>
    </format>
    <format dxfId="605">
      <pivotArea dataOnly="0" labelOnly="1" outline="0" fieldPosition="0">
        <references count="5">
          <reference field="0" count="2">
            <x v="72"/>
            <x v="115"/>
          </reference>
          <reference field="2" count="1" selected="0">
            <x v="8"/>
          </reference>
          <reference field="3" count="1" selected="0">
            <x v="70"/>
          </reference>
          <reference field="6" count="1" selected="0">
            <x v="1"/>
          </reference>
          <reference field="10" count="1" selected="0">
            <x v="26"/>
          </reference>
        </references>
      </pivotArea>
    </format>
    <format dxfId="604">
      <pivotArea dataOnly="0" labelOnly="1" outline="0" fieldPosition="0">
        <references count="5">
          <reference field="0" count="1">
            <x v="59"/>
          </reference>
          <reference field="2" count="1" selected="0">
            <x v="8"/>
          </reference>
          <reference field="3" count="1" selected="0">
            <x v="96"/>
          </reference>
          <reference field="6" count="1" selected="0">
            <x v="1"/>
          </reference>
          <reference field="10" count="1" selected="0">
            <x v="26"/>
          </reference>
        </references>
      </pivotArea>
    </format>
    <format dxfId="603">
      <pivotArea dataOnly="0" labelOnly="1" outline="0" fieldPosition="0">
        <references count="5">
          <reference field="0" count="3">
            <x v="1"/>
            <x v="3"/>
            <x v="114"/>
          </reference>
          <reference field="2" count="1" selected="0">
            <x v="9"/>
          </reference>
          <reference field="3" count="1" selected="0">
            <x v="102"/>
          </reference>
          <reference field="6" count="1" selected="0">
            <x v="1"/>
          </reference>
          <reference field="10" count="1" selected="0">
            <x v="22"/>
          </reference>
        </references>
      </pivotArea>
    </format>
    <format dxfId="602">
      <pivotArea dataOnly="0" labelOnly="1" outline="0" fieldPosition="0">
        <references count="5">
          <reference field="0" count="2">
            <x v="193"/>
            <x v="194"/>
          </reference>
          <reference field="2" count="1" selected="0">
            <x v="3"/>
          </reference>
          <reference field="3" count="1" selected="0">
            <x v="21"/>
          </reference>
          <reference field="6" count="1" selected="0">
            <x v="2"/>
          </reference>
          <reference field="10" count="1" selected="0">
            <x v="0"/>
          </reference>
        </references>
      </pivotArea>
    </format>
    <format dxfId="601">
      <pivotArea dataOnly="0" labelOnly="1" outline="0" fieldPosition="0">
        <references count="5">
          <reference field="0" count="1">
            <x v="191"/>
          </reference>
          <reference field="2" count="1" selected="0">
            <x v="3"/>
          </reference>
          <reference field="3" count="1" selected="0">
            <x v="21"/>
          </reference>
          <reference field="6" count="1" selected="0">
            <x v="2"/>
          </reference>
          <reference field="10" count="1" selected="0">
            <x v="2"/>
          </reference>
        </references>
      </pivotArea>
    </format>
    <format dxfId="600">
      <pivotArea dataOnly="0" labelOnly="1" outline="0" fieldPosition="0">
        <references count="5">
          <reference field="0" count="1">
            <x v="192"/>
          </reference>
          <reference field="2" count="1" selected="0">
            <x v="3"/>
          </reference>
          <reference field="3" count="1" selected="0">
            <x v="22"/>
          </reference>
          <reference field="6" count="1" selected="0">
            <x v="2"/>
          </reference>
          <reference field="10" count="1" selected="0">
            <x v="2"/>
          </reference>
        </references>
      </pivotArea>
    </format>
    <format dxfId="599">
      <pivotArea dataOnly="0" labelOnly="1" outline="0" fieldPosition="0">
        <references count="5">
          <reference field="0" count="1">
            <x v="192"/>
          </reference>
          <reference field="2" count="1" selected="0">
            <x v="3"/>
          </reference>
          <reference field="3" count="1" selected="0">
            <x v="23"/>
          </reference>
          <reference field="6" count="1" selected="0">
            <x v="2"/>
          </reference>
          <reference field="10" count="1" selected="0">
            <x v="2"/>
          </reference>
        </references>
      </pivotArea>
    </format>
    <format dxfId="598">
      <pivotArea dataOnly="0" labelOnly="1" outline="0" fieldPosition="0">
        <references count="5">
          <reference field="0" count="2">
            <x v="53"/>
            <x v="117"/>
          </reference>
          <reference field="2" count="1" selected="0">
            <x v="3"/>
          </reference>
          <reference field="3" count="1" selected="0">
            <x v="21"/>
          </reference>
          <reference field="6" count="1" selected="0">
            <x v="2"/>
          </reference>
          <reference field="10" count="1" selected="0">
            <x v="11"/>
          </reference>
        </references>
      </pivotArea>
    </format>
    <format dxfId="597">
      <pivotArea dataOnly="0" labelOnly="1" outline="0" fieldPosition="0">
        <references count="5">
          <reference field="0" count="1">
            <x v="66"/>
          </reference>
          <reference field="2" count="1" selected="0">
            <x v="3"/>
          </reference>
          <reference field="3" count="1" selected="0">
            <x v="21"/>
          </reference>
          <reference field="6" count="1" selected="0">
            <x v="2"/>
          </reference>
          <reference field="10" count="1" selected="0">
            <x v="26"/>
          </reference>
        </references>
      </pivotArea>
    </format>
    <format dxfId="596">
      <pivotArea dataOnly="0" labelOnly="1" outline="0" fieldPosition="0">
        <references count="5">
          <reference field="0" count="1">
            <x v="157"/>
          </reference>
          <reference field="2" count="1" selected="0">
            <x v="4"/>
          </reference>
          <reference field="3" count="1" selected="0">
            <x v="26"/>
          </reference>
          <reference field="6" count="1" selected="0">
            <x v="2"/>
          </reference>
          <reference field="10" count="1" selected="0">
            <x v="0"/>
          </reference>
        </references>
      </pivotArea>
    </format>
    <format dxfId="595">
      <pivotArea dataOnly="0" labelOnly="1" outline="0" fieldPosition="0">
        <references count="5">
          <reference field="0" count="1">
            <x v="158"/>
          </reference>
          <reference field="2" count="1" selected="0">
            <x v="4"/>
          </reference>
          <reference field="3" count="1" selected="0">
            <x v="27"/>
          </reference>
          <reference field="6" count="1" selected="0">
            <x v="2"/>
          </reference>
          <reference field="10" count="1" selected="0">
            <x v="0"/>
          </reference>
        </references>
      </pivotArea>
    </format>
    <format dxfId="594">
      <pivotArea dataOnly="0" labelOnly="1" outline="0" fieldPosition="0">
        <references count="5">
          <reference field="0" count="1">
            <x v="118"/>
          </reference>
          <reference field="2" count="1" selected="0">
            <x v="4"/>
          </reference>
          <reference field="3" count="1" selected="0">
            <x v="28"/>
          </reference>
          <reference field="6" count="1" selected="0">
            <x v="2"/>
          </reference>
          <reference field="10" count="1" selected="0">
            <x v="20"/>
          </reference>
        </references>
      </pivotArea>
    </format>
    <format dxfId="593">
      <pivotArea dataOnly="0" labelOnly="1" outline="0" fieldPosition="0">
        <references count="5">
          <reference field="0" count="1">
            <x v="44"/>
          </reference>
          <reference field="2" count="1" selected="0">
            <x v="10"/>
          </reference>
          <reference field="3" count="1" selected="0">
            <x v="104"/>
          </reference>
          <reference field="6" count="1" selected="0">
            <x v="2"/>
          </reference>
          <reference field="10" count="1" selected="0">
            <x v="5"/>
          </reference>
        </references>
      </pivotArea>
    </format>
    <format dxfId="592">
      <pivotArea dataOnly="0" labelOnly="1" outline="0" fieldPosition="0">
        <references count="5">
          <reference field="0" count="1">
            <x v="207"/>
          </reference>
          <reference field="2" count="1" selected="0">
            <x v="0"/>
          </reference>
          <reference field="3" count="1" selected="0">
            <x v="0"/>
          </reference>
          <reference field="6" count="1" selected="0">
            <x v="3"/>
          </reference>
          <reference field="10" count="1" selected="0">
            <x v="0"/>
          </reference>
        </references>
      </pivotArea>
    </format>
    <format dxfId="591">
      <pivotArea dataOnly="0" labelOnly="1" outline="0" fieldPosition="0">
        <references count="5">
          <reference field="0" count="8">
            <x v="41"/>
            <x v="45"/>
            <x v="49"/>
            <x v="112"/>
            <x v="193"/>
            <x v="205"/>
            <x v="206"/>
            <x v="207"/>
          </reference>
          <reference field="2" count="1" selected="0">
            <x v="0"/>
          </reference>
          <reference field="3" count="1" selected="0">
            <x v="1"/>
          </reference>
          <reference field="6" count="1" selected="0">
            <x v="3"/>
          </reference>
          <reference field="10" count="1" selected="0">
            <x v="0"/>
          </reference>
        </references>
      </pivotArea>
    </format>
    <format dxfId="590">
      <pivotArea dataOnly="0" labelOnly="1" outline="0" fieldPosition="0">
        <references count="5">
          <reference field="0" count="3">
            <x v="53"/>
            <x v="117"/>
            <x v="212"/>
          </reference>
          <reference field="2" count="1" selected="0">
            <x v="0"/>
          </reference>
          <reference field="3" count="1" selected="0">
            <x v="1"/>
          </reference>
          <reference field="6" count="1" selected="0">
            <x v="3"/>
          </reference>
          <reference field="10" count="1" selected="0">
            <x v="11"/>
          </reference>
        </references>
      </pivotArea>
    </format>
    <format dxfId="589">
      <pivotArea dataOnly="0" labelOnly="1" outline="0" fieldPosition="0">
        <references count="5">
          <reference field="0" count="2">
            <x v="199"/>
            <x v="200"/>
          </reference>
          <reference field="2" count="1" selected="0">
            <x v="0"/>
          </reference>
          <reference field="3" count="1" selected="0">
            <x v="1"/>
          </reference>
          <reference field="6" count="1" selected="0">
            <x v="3"/>
          </reference>
          <reference field="10" count="1" selected="0">
            <x v="13"/>
          </reference>
        </references>
      </pivotArea>
    </format>
    <format dxfId="588">
      <pivotArea dataOnly="0" labelOnly="1" outline="0" fieldPosition="0">
        <references count="5">
          <reference field="0" count="2">
            <x v="101"/>
            <x v="102"/>
          </reference>
          <reference field="2" count="1" selected="0">
            <x v="0"/>
          </reference>
          <reference field="3" count="1" selected="0">
            <x v="2"/>
          </reference>
          <reference field="6" count="1" selected="0">
            <x v="3"/>
          </reference>
          <reference field="10" count="1" selected="0">
            <x v="20"/>
          </reference>
        </references>
      </pivotArea>
    </format>
    <format dxfId="587">
      <pivotArea dataOnly="0" labelOnly="1" outline="0" fieldPosition="0">
        <references count="5">
          <reference field="0" count="1">
            <x v="66"/>
          </reference>
          <reference field="2" count="1" selected="0">
            <x v="0"/>
          </reference>
          <reference field="3" count="1" selected="0">
            <x v="1"/>
          </reference>
          <reference field="6" count="1" selected="0">
            <x v="3"/>
          </reference>
          <reference field="10" count="1" selected="0">
            <x v="26"/>
          </reference>
        </references>
      </pivotArea>
    </format>
    <format dxfId="586">
      <pivotArea dataOnly="0" labelOnly="1" outline="0" fieldPosition="0">
        <references count="5">
          <reference field="0" count="1">
            <x v="48"/>
          </reference>
          <reference field="2" count="1" selected="0">
            <x v="6"/>
          </reference>
          <reference field="3" count="1" selected="0">
            <x v="39"/>
          </reference>
          <reference field="6" count="1" selected="0">
            <x v="3"/>
          </reference>
          <reference field="10" count="1" selected="0">
            <x v="0"/>
          </reference>
        </references>
      </pivotArea>
    </format>
    <format dxfId="585">
      <pivotArea dataOnly="0" labelOnly="1" outline="0" fieldPosition="0">
        <references count="5">
          <reference field="0" count="1">
            <x v="43"/>
          </reference>
          <reference field="2" count="1" selected="0">
            <x v="10"/>
          </reference>
          <reference field="3" count="1" selected="0">
            <x v="103"/>
          </reference>
          <reference field="6" count="1" selected="0">
            <x v="3"/>
          </reference>
          <reference field="10" count="1" selected="0">
            <x v="5"/>
          </reference>
        </references>
      </pivotArea>
    </format>
    <format dxfId="584">
      <pivotArea dataOnly="0" labelOnly="1" outline="0" fieldPosition="0">
        <references count="1">
          <reference field="16" count="0"/>
        </references>
      </pivotArea>
    </format>
    <format dxfId="583">
      <pivotArea dataOnly="0" labelOnly="1" grandCol="1" outline="0" fieldPosition="0"/>
    </format>
    <format dxfId="582">
      <pivotArea dataOnly="0" labelOnly="1" outline="0" fieldPosition="0">
        <references count="1">
          <reference field="16" count="0"/>
        </references>
      </pivotArea>
    </format>
    <format dxfId="581">
      <pivotArea dataOnly="0" labelOnly="1" grandCol="1" outline="0" fieldPosition="0"/>
    </format>
    <format dxfId="580">
      <pivotArea dataOnly="0" labelOnly="1" grandCol="1" outline="0" fieldPosition="0"/>
    </format>
    <format dxfId="579">
      <pivotArea dataOnly="0" labelOnly="1" outline="0" fieldPosition="0">
        <references count="1">
          <reference field="6" count="1" defaultSubtotal="1">
            <x v="0"/>
          </reference>
        </references>
      </pivotArea>
    </format>
    <format dxfId="578">
      <pivotArea dataOnly="0" labelOnly="1" outline="0" fieldPosition="0">
        <references count="1">
          <reference field="6" count="1" defaultSubtotal="1">
            <x v="1"/>
          </reference>
        </references>
      </pivotArea>
    </format>
    <format dxfId="577">
      <pivotArea dataOnly="0" labelOnly="1" outline="0" fieldPosition="0">
        <references count="1">
          <reference field="6" count="1" defaultSubtotal="1">
            <x v="2"/>
          </reference>
        </references>
      </pivotArea>
    </format>
    <format dxfId="576">
      <pivotArea dataOnly="0" labelOnly="1" outline="0" fieldPosition="0">
        <references count="1">
          <reference field="6" count="1" defaultSubtotal="1">
            <x v="3"/>
          </reference>
        </references>
      </pivotArea>
    </format>
    <format dxfId="575">
      <pivotArea dataOnly="0" labelOnly="1" grandRow="1" outline="0" fieldPosition="0"/>
    </format>
    <format dxfId="574">
      <pivotArea dataOnly="0" labelOnly="1" outline="0" fieldPosition="0">
        <references count="2">
          <reference field="2" count="1" defaultSubtotal="1">
            <x v="12"/>
          </reference>
          <reference field="6" count="1" selected="0">
            <x v="0"/>
          </reference>
        </references>
      </pivotArea>
    </format>
    <format dxfId="573">
      <pivotArea dataOnly="0" labelOnly="1" outline="0" fieldPosition="0">
        <references count="2">
          <reference field="2" count="1" defaultSubtotal="1">
            <x v="14"/>
          </reference>
          <reference field="6" count="1" selected="0">
            <x v="0"/>
          </reference>
        </references>
      </pivotArea>
    </format>
    <format dxfId="572">
      <pivotArea dataOnly="0" labelOnly="1" outline="0" fieldPosition="0">
        <references count="2">
          <reference field="2" count="1" defaultSubtotal="1">
            <x v="17"/>
          </reference>
          <reference field="6" count="1" selected="0">
            <x v="0"/>
          </reference>
        </references>
      </pivotArea>
    </format>
    <format dxfId="571">
      <pivotArea dataOnly="0" labelOnly="1" outline="0" fieldPosition="0">
        <references count="2">
          <reference field="2" count="1" defaultSubtotal="1">
            <x v="20"/>
          </reference>
          <reference field="6" count="1" selected="0">
            <x v="0"/>
          </reference>
        </references>
      </pivotArea>
    </format>
    <format dxfId="570">
      <pivotArea dataOnly="0" labelOnly="1" outline="0" fieldPosition="0">
        <references count="2">
          <reference field="2" count="1" defaultSubtotal="1">
            <x v="13"/>
          </reference>
          <reference field="6" count="1" selected="0">
            <x v="1"/>
          </reference>
        </references>
      </pivotArea>
    </format>
    <format dxfId="569">
      <pivotArea dataOnly="0" labelOnly="1" outline="0" fieldPosition="0">
        <references count="2">
          <reference field="2" count="1" defaultSubtotal="1">
            <x v="15"/>
          </reference>
          <reference field="6" count="1" selected="0">
            <x v="1"/>
          </reference>
        </references>
      </pivotArea>
    </format>
    <format dxfId="568">
      <pivotArea dataOnly="0" labelOnly="1" outline="0" fieldPosition="0">
        <references count="2">
          <reference field="2" count="1" defaultSubtotal="1">
            <x v="16"/>
          </reference>
          <reference field="6" count="1" selected="0">
            <x v="1"/>
          </reference>
        </references>
      </pivotArea>
    </format>
    <format dxfId="567">
      <pivotArea dataOnly="0" labelOnly="1" outline="0" fieldPosition="0">
        <references count="2">
          <reference field="2" count="1" defaultSubtotal="1">
            <x v="18"/>
          </reference>
          <reference field="6" count="1" selected="0">
            <x v="1"/>
          </reference>
        </references>
      </pivotArea>
    </format>
    <format dxfId="566">
      <pivotArea dataOnly="0" labelOnly="1" outline="0" fieldPosition="0">
        <references count="2">
          <reference field="2" count="1" defaultSubtotal="1">
            <x v="21"/>
          </reference>
          <reference field="6" count="1" selected="0">
            <x v="1"/>
          </reference>
        </references>
      </pivotArea>
    </format>
    <format dxfId="565">
      <pivotArea dataOnly="0" labelOnly="1" outline="0" fieldPosition="0">
        <references count="2">
          <reference field="2" count="1" defaultSubtotal="1">
            <x v="17"/>
          </reference>
          <reference field="6" count="1" selected="0">
            <x v="2"/>
          </reference>
        </references>
      </pivotArea>
    </format>
    <format dxfId="564">
      <pivotArea dataOnly="0" labelOnly="1" outline="0" fieldPosition="0">
        <references count="2">
          <reference field="2" count="1" defaultSubtotal="1">
            <x v="19"/>
          </reference>
          <reference field="6" count="1" selected="0">
            <x v="2"/>
          </reference>
        </references>
      </pivotArea>
    </format>
    <format dxfId="563">
      <pivotArea dataOnly="0" labelOnly="1" outline="0" fieldPosition="0">
        <references count="2">
          <reference field="2" count="1" defaultSubtotal="1">
            <x v="20"/>
          </reference>
          <reference field="6" count="1" selected="0">
            <x v="2"/>
          </reference>
        </references>
      </pivotArea>
    </format>
    <format dxfId="562">
      <pivotArea dataOnly="0" labelOnly="1" outline="0" fieldPosition="0">
        <references count="2">
          <reference field="2" count="1" defaultSubtotal="1">
            <x v="11"/>
          </reference>
          <reference field="6" count="1" selected="0">
            <x v="3"/>
          </reference>
        </references>
      </pivotArea>
    </format>
    <format dxfId="561">
      <pivotArea dataOnly="0" labelOnly="1" outline="0" fieldPosition="0">
        <references count="2">
          <reference field="2" count="1" defaultSubtotal="1">
            <x v="18"/>
          </reference>
          <reference field="6" count="1" selected="0">
            <x v="3"/>
          </reference>
        </references>
      </pivotArea>
    </format>
    <format dxfId="560">
      <pivotArea dataOnly="0" labelOnly="1" outline="0" fieldPosition="0">
        <references count="2">
          <reference field="2" count="1" defaultSubtotal="1">
            <x v="19"/>
          </reference>
          <reference field="6" count="1" selected="0">
            <x v="3"/>
          </reference>
        </references>
      </pivotArea>
    </format>
    <format dxfId="559">
      <pivotArea dataOnly="0" labelOnly="1" outline="0" fieldPosition="0">
        <references count="5">
          <reference field="0" count="2">
            <x v="137"/>
            <x v="138"/>
          </reference>
          <reference field="2" count="1" selected="0">
            <x v="12"/>
          </reference>
          <reference field="3" count="1" selected="0">
            <x v="4"/>
          </reference>
          <reference field="6" count="1" selected="0">
            <x v="0"/>
          </reference>
          <reference field="10" count="1" selected="0">
            <x v="0"/>
          </reference>
        </references>
      </pivotArea>
    </format>
    <format dxfId="558">
      <pivotArea dataOnly="0" labelOnly="1" outline="0" fieldPosition="0">
        <references count="5">
          <reference field="0" count="1">
            <x v="32"/>
          </reference>
          <reference field="2" count="1" selected="0">
            <x v="12"/>
          </reference>
          <reference field="3" count="1" selected="0">
            <x v="3"/>
          </reference>
          <reference field="6" count="1" selected="0">
            <x v="0"/>
          </reference>
          <reference field="10" count="1" selected="0">
            <x v="5"/>
          </reference>
        </references>
      </pivotArea>
    </format>
    <format dxfId="557">
      <pivotArea dataOnly="0" labelOnly="1" outline="0" fieldPosition="0">
        <references count="5">
          <reference field="0" count="1">
            <x v="121"/>
          </reference>
          <reference field="2" count="1" selected="0">
            <x v="14"/>
          </reference>
          <reference field="3" count="1" selected="0">
            <x v="9"/>
          </reference>
          <reference field="6" count="1" selected="0">
            <x v="0"/>
          </reference>
          <reference field="10" count="1" selected="0">
            <x v="0"/>
          </reference>
        </references>
      </pivotArea>
    </format>
    <format dxfId="556">
      <pivotArea dataOnly="0" labelOnly="1" outline="0" fieldPosition="0">
        <references count="5">
          <reference field="0" count="1">
            <x v="162"/>
          </reference>
          <reference field="2" count="1" selected="0">
            <x v="14"/>
          </reference>
          <reference field="3" count="1" selected="0">
            <x v="10"/>
          </reference>
          <reference field="6" count="1" selected="0">
            <x v="0"/>
          </reference>
          <reference field="10" count="1" selected="0">
            <x v="0"/>
          </reference>
        </references>
      </pivotArea>
    </format>
    <format dxfId="555">
      <pivotArea dataOnly="0" labelOnly="1" outline="0" fieldPosition="0">
        <references count="5">
          <reference field="0" count="1">
            <x v="161"/>
          </reference>
          <reference field="2" count="1" selected="0">
            <x v="14"/>
          </reference>
          <reference field="3" count="1" selected="0">
            <x v="11"/>
          </reference>
          <reference field="6" count="1" selected="0">
            <x v="0"/>
          </reference>
          <reference field="10" count="1" selected="0">
            <x v="0"/>
          </reference>
        </references>
      </pivotArea>
    </format>
    <format dxfId="554">
      <pivotArea dataOnly="0" labelOnly="1" outline="0" fieldPosition="0">
        <references count="5">
          <reference field="0" count="1">
            <x v="163"/>
          </reference>
          <reference field="2" count="1" selected="0">
            <x v="14"/>
          </reference>
          <reference field="3" count="1" selected="0">
            <x v="12"/>
          </reference>
          <reference field="6" count="1" selected="0">
            <x v="0"/>
          </reference>
          <reference field="10" count="1" selected="0">
            <x v="0"/>
          </reference>
        </references>
      </pivotArea>
    </format>
    <format dxfId="553">
      <pivotArea dataOnly="0" labelOnly="1" outline="0" fieldPosition="0">
        <references count="5">
          <reference field="0" count="1">
            <x v="163"/>
          </reference>
          <reference field="2" count="1" selected="0">
            <x v="14"/>
          </reference>
          <reference field="3" count="1" selected="0">
            <x v="13"/>
          </reference>
          <reference field="6" count="1" selected="0">
            <x v="0"/>
          </reference>
          <reference field="10" count="1" selected="0">
            <x v="0"/>
          </reference>
        </references>
      </pivotArea>
    </format>
    <format dxfId="552">
      <pivotArea dataOnly="0" labelOnly="1" outline="0" fieldPosition="0">
        <references count="5">
          <reference field="0" count="2">
            <x v="55"/>
            <x v="156"/>
          </reference>
          <reference field="2" count="1" selected="0">
            <x v="14"/>
          </reference>
          <reference field="3" count="1" selected="0">
            <x v="14"/>
          </reference>
          <reference field="6" count="1" selected="0">
            <x v="0"/>
          </reference>
          <reference field="10" count="1" selected="0">
            <x v="0"/>
          </reference>
        </references>
      </pivotArea>
    </format>
    <format dxfId="551">
      <pivotArea dataOnly="0" labelOnly="1" outline="0" fieldPosition="0">
        <references count="5">
          <reference field="0" count="1">
            <x v="122"/>
          </reference>
          <reference field="2" count="1" selected="0">
            <x v="14"/>
          </reference>
          <reference field="3" count="1" selected="0">
            <x v="10"/>
          </reference>
          <reference field="6" count="1" selected="0">
            <x v="0"/>
          </reference>
          <reference field="10" count="1" selected="0">
            <x v="5"/>
          </reference>
        </references>
      </pivotArea>
    </format>
    <format dxfId="550">
      <pivotArea dataOnly="0" labelOnly="1" outline="0" fieldPosition="0">
        <references count="5">
          <reference field="0" count="2">
            <x v="46"/>
            <x v="113"/>
          </reference>
          <reference field="2" count="1" selected="0">
            <x v="14"/>
          </reference>
          <reference field="3" count="1" selected="0">
            <x v="7"/>
          </reference>
          <reference field="6" count="1" selected="0">
            <x v="0"/>
          </reference>
          <reference field="10" count="1" selected="0">
            <x v="9"/>
          </reference>
        </references>
      </pivotArea>
    </format>
    <format dxfId="549">
      <pivotArea dataOnly="0" labelOnly="1" outline="0" fieldPosition="0">
        <references count="5">
          <reference field="0" count="1">
            <x v="143"/>
          </reference>
          <reference field="2" count="1" selected="0">
            <x v="14"/>
          </reference>
          <reference field="3" count="1" selected="0">
            <x v="8"/>
          </reference>
          <reference field="6" count="1" selected="0">
            <x v="0"/>
          </reference>
          <reference field="10" count="1" selected="0">
            <x v="9"/>
          </reference>
        </references>
      </pivotArea>
    </format>
    <format dxfId="548">
      <pivotArea dataOnly="0" labelOnly="1" outline="0" fieldPosition="0">
        <references count="5">
          <reference field="0" count="1">
            <x v="120"/>
          </reference>
          <reference field="2" count="1" selected="0">
            <x v="14"/>
          </reference>
          <reference field="3" count="1" selected="0">
            <x v="5"/>
          </reference>
          <reference field="6" count="1" selected="0">
            <x v="0"/>
          </reference>
          <reference field="10" count="1" selected="0">
            <x v="16"/>
          </reference>
        </references>
      </pivotArea>
    </format>
    <format dxfId="547">
      <pivotArea dataOnly="0" labelOnly="1" outline="0" fieldPosition="0">
        <references count="5">
          <reference field="0" count="1">
            <x v="12"/>
          </reference>
          <reference field="2" count="1" selected="0">
            <x v="14"/>
          </reference>
          <reference field="3" count="1" selected="0">
            <x v="6"/>
          </reference>
          <reference field="6" count="1" selected="0">
            <x v="0"/>
          </reference>
          <reference field="10" count="1" selected="0">
            <x v="16"/>
          </reference>
        </references>
      </pivotArea>
    </format>
    <format dxfId="546">
      <pivotArea dataOnly="0" labelOnly="1" outline="0" fieldPosition="0">
        <references count="5">
          <reference field="0" count="1">
            <x v="189"/>
          </reference>
          <reference field="2" count="1" selected="0">
            <x v="17"/>
          </reference>
          <reference field="3" count="1" selected="0">
            <x v="29"/>
          </reference>
          <reference field="6" count="1" selected="0">
            <x v="0"/>
          </reference>
          <reference field="10" count="1" selected="0">
            <x v="0"/>
          </reference>
        </references>
      </pivotArea>
    </format>
    <format dxfId="545">
      <pivotArea dataOnly="0" labelOnly="1" outline="0" fieldPosition="0">
        <references count="5">
          <reference field="0" count="1">
            <x v="83"/>
          </reference>
          <reference field="2" count="1" selected="0">
            <x v="17"/>
          </reference>
          <reference field="3" count="1" selected="0">
            <x v="30"/>
          </reference>
          <reference field="6" count="1" selected="0">
            <x v="0"/>
          </reference>
          <reference field="10" count="1" selected="0">
            <x v="0"/>
          </reference>
        </references>
      </pivotArea>
    </format>
    <format dxfId="544">
      <pivotArea dataOnly="0" labelOnly="1" outline="0" fieldPosition="0">
        <references count="5">
          <reference field="0" count="1">
            <x v="82"/>
          </reference>
          <reference field="2" count="1" selected="0">
            <x v="17"/>
          </reference>
          <reference field="3" count="1" selected="0">
            <x v="33"/>
          </reference>
          <reference field="6" count="1" selected="0">
            <x v="0"/>
          </reference>
          <reference field="10" count="1" selected="0">
            <x v="0"/>
          </reference>
        </references>
      </pivotArea>
    </format>
    <format dxfId="543">
      <pivotArea dataOnly="0" labelOnly="1" outline="0" fieldPosition="0">
        <references count="5">
          <reference field="0" count="1">
            <x v="35"/>
          </reference>
          <reference field="2" count="1" selected="0">
            <x v="17"/>
          </reference>
          <reference field="3" count="1" selected="0">
            <x v="31"/>
          </reference>
          <reference field="6" count="1" selected="0">
            <x v="0"/>
          </reference>
          <reference field="10" count="1" selected="0">
            <x v="3"/>
          </reference>
        </references>
      </pivotArea>
    </format>
    <format dxfId="542">
      <pivotArea dataOnly="0" labelOnly="1" outline="0" fieldPosition="0">
        <references count="5">
          <reference field="0" count="1">
            <x v="50"/>
          </reference>
          <reference field="2" count="1" selected="0">
            <x v="17"/>
          </reference>
          <reference field="3" count="1" selected="0">
            <x v="33"/>
          </reference>
          <reference field="6" count="1" selected="0">
            <x v="0"/>
          </reference>
          <reference field="10" count="1" selected="0">
            <x v="5"/>
          </reference>
        </references>
      </pivotArea>
    </format>
    <format dxfId="541">
      <pivotArea dataOnly="0" labelOnly="1" outline="0" fieldPosition="0">
        <references count="5">
          <reference field="0" count="1">
            <x v="22"/>
          </reference>
          <reference field="2" count="1" selected="0">
            <x v="17"/>
          </reference>
          <reference field="3" count="1" selected="0">
            <x v="29"/>
          </reference>
          <reference field="6" count="1" selected="0">
            <x v="0"/>
          </reference>
          <reference field="10" count="1" selected="0">
            <x v="20"/>
          </reference>
        </references>
      </pivotArea>
    </format>
    <format dxfId="540">
      <pivotArea dataOnly="0" labelOnly="1" outline="0" fieldPosition="0">
        <references count="5">
          <reference field="0" count="1">
            <x v="22"/>
          </reference>
          <reference field="2" count="1" selected="0">
            <x v="17"/>
          </reference>
          <reference field="3" count="1" selected="0">
            <x v="32"/>
          </reference>
          <reference field="6" count="1" selected="0">
            <x v="0"/>
          </reference>
          <reference field="10" count="1" selected="0">
            <x v="20"/>
          </reference>
        </references>
      </pivotArea>
    </format>
    <format dxfId="539">
      <pivotArea dataOnly="0" labelOnly="1" outline="0" fieldPosition="0">
        <references count="5">
          <reference field="0" count="2">
            <x v="18"/>
            <x v="107"/>
          </reference>
          <reference field="2" count="1" selected="0">
            <x v="20"/>
          </reference>
          <reference field="3" count="1" selected="0">
            <x v="15"/>
          </reference>
          <reference field="6" count="1" selected="0">
            <x v="0"/>
          </reference>
          <reference field="10" count="1" selected="0">
            <x v="0"/>
          </reference>
        </references>
      </pivotArea>
    </format>
    <format dxfId="538">
      <pivotArea dataOnly="0" labelOnly="1" outline="0" fieldPosition="0">
        <references count="5">
          <reference field="0" count="2">
            <x v="145"/>
            <x v="146"/>
          </reference>
          <reference field="2" count="1" selected="0">
            <x v="20"/>
          </reference>
          <reference field="3" count="1" selected="0">
            <x v="25"/>
          </reference>
          <reference field="6" count="1" selected="0">
            <x v="0"/>
          </reference>
          <reference field="10" count="1" selected="0">
            <x v="0"/>
          </reference>
        </references>
      </pivotArea>
    </format>
    <format dxfId="537">
      <pivotArea dataOnly="0" labelOnly="1" outline="0" fieldPosition="0">
        <references count="5">
          <reference field="0" count="6">
            <x v="6"/>
            <x v="7"/>
            <x v="84"/>
            <x v="160"/>
            <x v="165"/>
            <x v="167"/>
          </reference>
          <reference field="2" count="1" selected="0">
            <x v="20"/>
          </reference>
          <reference field="3" count="1" selected="0">
            <x v="15"/>
          </reference>
          <reference field="6" count="1" selected="0">
            <x v="0"/>
          </reference>
          <reference field="10" count="1" selected="0">
            <x v="1"/>
          </reference>
        </references>
      </pivotArea>
    </format>
    <format dxfId="536">
      <pivotArea dataOnly="0" labelOnly="1" outline="0" fieldPosition="0">
        <references count="5">
          <reference field="0" count="1">
            <x v="149"/>
          </reference>
          <reference field="2" count="1" selected="0">
            <x v="20"/>
          </reference>
          <reference field="3" count="1" selected="0">
            <x v="25"/>
          </reference>
          <reference field="6" count="1" selected="0">
            <x v="0"/>
          </reference>
          <reference field="10" count="1" selected="0">
            <x v="1"/>
          </reference>
        </references>
      </pivotArea>
    </format>
    <format dxfId="535">
      <pivotArea dataOnly="0" labelOnly="1" outline="0" fieldPosition="0">
        <references count="5">
          <reference field="0" count="1">
            <x v="195"/>
          </reference>
          <reference field="2" count="1" selected="0">
            <x v="20"/>
          </reference>
          <reference field="3" count="1" selected="0">
            <x v="15"/>
          </reference>
          <reference field="6" count="1" selected="0">
            <x v="0"/>
          </reference>
          <reference field="10" count="1" selected="0">
            <x v="3"/>
          </reference>
        </references>
      </pivotArea>
    </format>
    <format dxfId="534">
      <pivotArea dataOnly="0" labelOnly="1" outline="0" fieldPosition="0">
        <references count="5">
          <reference field="0" count="1">
            <x v="149"/>
          </reference>
          <reference field="2" count="1" selected="0">
            <x v="20"/>
          </reference>
          <reference field="3" count="1" selected="0">
            <x v="25"/>
          </reference>
          <reference field="6" count="1" selected="0">
            <x v="0"/>
          </reference>
          <reference field="10" count="1" selected="0">
            <x v="3"/>
          </reference>
        </references>
      </pivotArea>
    </format>
    <format dxfId="533">
      <pivotArea dataOnly="0" labelOnly="1" outline="0" fieldPosition="0">
        <references count="5">
          <reference field="0" count="1">
            <x v="159"/>
          </reference>
          <reference field="2" count="1" selected="0">
            <x v="20"/>
          </reference>
          <reference field="3" count="1" selected="0">
            <x v="18"/>
          </reference>
          <reference field="6" count="1" selected="0">
            <x v="0"/>
          </reference>
          <reference field="10" count="1" selected="0">
            <x v="4"/>
          </reference>
        </references>
      </pivotArea>
    </format>
    <format dxfId="532">
      <pivotArea dataOnly="0" labelOnly="1" outline="0" fieldPosition="0">
        <references count="5">
          <reference field="0" count="1">
            <x v="136"/>
          </reference>
          <reference field="2" count="1" selected="0">
            <x v="20"/>
          </reference>
          <reference field="3" count="1" selected="0">
            <x v="24"/>
          </reference>
          <reference field="6" count="1" selected="0">
            <x v="0"/>
          </reference>
          <reference field="10" count="1" selected="0">
            <x v="5"/>
          </reference>
        </references>
      </pivotArea>
    </format>
    <format dxfId="531">
      <pivotArea dataOnly="0" labelOnly="1" outline="0" fieldPosition="0">
        <references count="5">
          <reference field="0" count="1">
            <x v="62"/>
          </reference>
          <reference field="2" count="1" selected="0">
            <x v="20"/>
          </reference>
          <reference field="3" count="1" selected="0">
            <x v="16"/>
          </reference>
          <reference field="6" count="1" selected="0">
            <x v="0"/>
          </reference>
          <reference field="10" count="1" selected="0">
            <x v="6"/>
          </reference>
        </references>
      </pivotArea>
    </format>
    <format dxfId="530">
      <pivotArea dataOnly="0" labelOnly="1" outline="0" fieldPosition="0">
        <references count="5">
          <reference field="0" count="1">
            <x v="28"/>
          </reference>
          <reference field="2" count="1" selected="0">
            <x v="20"/>
          </reference>
          <reference field="3" count="1" selected="0">
            <x v="20"/>
          </reference>
          <reference field="6" count="1" selected="0">
            <x v="0"/>
          </reference>
          <reference field="10" count="1" selected="0">
            <x v="6"/>
          </reference>
        </references>
      </pivotArea>
    </format>
    <format dxfId="529">
      <pivotArea dataOnly="0" labelOnly="1" outline="0" fieldPosition="0">
        <references count="5">
          <reference field="0" count="1">
            <x v="60"/>
          </reference>
          <reference field="2" count="1" selected="0">
            <x v="20"/>
          </reference>
          <reference field="3" count="1" selected="0">
            <x v="16"/>
          </reference>
          <reference field="6" count="1" selected="0">
            <x v="0"/>
          </reference>
          <reference field="10" count="1" selected="0">
            <x v="7"/>
          </reference>
        </references>
      </pivotArea>
    </format>
    <format dxfId="528">
      <pivotArea dataOnly="0" labelOnly="1" outline="0" fieldPosition="0">
        <references count="5">
          <reference field="0" count="2">
            <x v="100"/>
            <x v="108"/>
          </reference>
          <reference field="2" count="1" selected="0">
            <x v="20"/>
          </reference>
          <reference field="3" count="1" selected="0">
            <x v="15"/>
          </reference>
          <reference field="6" count="1" selected="0">
            <x v="0"/>
          </reference>
          <reference field="10" count="1" selected="0">
            <x v="9"/>
          </reference>
        </references>
      </pivotArea>
    </format>
    <format dxfId="527">
      <pivotArea dataOnly="0" labelOnly="1" outline="0" fieldPosition="0">
        <references count="5">
          <reference field="0" count="4">
            <x v="37"/>
            <x v="146"/>
            <x v="150"/>
            <x v="151"/>
          </reference>
          <reference field="2" count="1" selected="0">
            <x v="20"/>
          </reference>
          <reference field="3" count="1" selected="0">
            <x v="25"/>
          </reference>
          <reference field="6" count="1" selected="0">
            <x v="0"/>
          </reference>
          <reference field="10" count="1" selected="0">
            <x v="9"/>
          </reference>
        </references>
      </pivotArea>
    </format>
    <format dxfId="526">
      <pivotArea dataOnly="0" labelOnly="1" outline="0" fieldPosition="0">
        <references count="5">
          <reference field="0" count="3">
            <x v="126"/>
            <x v="128"/>
            <x v="142"/>
          </reference>
          <reference field="2" count="1" selected="0">
            <x v="20"/>
          </reference>
          <reference field="3" count="1" selected="0">
            <x v="15"/>
          </reference>
          <reference field="6" count="1" selected="0">
            <x v="0"/>
          </reference>
          <reference field="10" count="1" selected="0">
            <x v="10"/>
          </reference>
        </references>
      </pivotArea>
    </format>
    <format dxfId="525">
      <pivotArea dataOnly="0" labelOnly="1" outline="0" fieldPosition="0">
        <references count="5">
          <reference field="0" count="1">
            <x v="62"/>
          </reference>
          <reference field="2" count="1" selected="0">
            <x v="20"/>
          </reference>
          <reference field="3" count="1" selected="0">
            <x v="16"/>
          </reference>
          <reference field="6" count="1" selected="0">
            <x v="0"/>
          </reference>
          <reference field="10" count="1" selected="0">
            <x v="11"/>
          </reference>
        </references>
      </pivotArea>
    </format>
    <format dxfId="524">
      <pivotArea dataOnly="0" labelOnly="1" outline="0" fieldPosition="0">
        <references count="5">
          <reference field="0" count="4">
            <x v="29"/>
            <x v="65"/>
            <x v="85"/>
            <x v="190"/>
          </reference>
          <reference field="2" count="1" selected="0">
            <x v="20"/>
          </reference>
          <reference field="3" count="1" selected="0">
            <x v="15"/>
          </reference>
          <reference field="6" count="1" selected="0">
            <x v="0"/>
          </reference>
          <reference field="10" count="1" selected="0">
            <x v="12"/>
          </reference>
        </references>
      </pivotArea>
    </format>
    <format dxfId="523">
      <pivotArea dataOnly="0" labelOnly="1" outline="0" fieldPosition="0">
        <references count="5">
          <reference field="0" count="2">
            <x v="68"/>
            <x v="69"/>
          </reference>
          <reference field="2" count="1" selected="0">
            <x v="20"/>
          </reference>
          <reference field="3" count="1" selected="0">
            <x v="16"/>
          </reference>
          <reference field="6" count="1" selected="0">
            <x v="0"/>
          </reference>
          <reference field="10" count="1" selected="0">
            <x v="12"/>
          </reference>
        </references>
      </pivotArea>
    </format>
    <format dxfId="522">
      <pivotArea dataOnly="0" labelOnly="1" outline="0" fieldPosition="0">
        <references count="5">
          <reference field="0" count="1">
            <x v="30"/>
          </reference>
          <reference field="2" count="1" selected="0">
            <x v="20"/>
          </reference>
          <reference field="3" count="1" selected="0">
            <x v="20"/>
          </reference>
          <reference field="6" count="1" selected="0">
            <x v="0"/>
          </reference>
          <reference field="10" count="1" selected="0">
            <x v="13"/>
          </reference>
        </references>
      </pivotArea>
    </format>
    <format dxfId="521">
      <pivotArea dataOnly="0" labelOnly="1" outline="0" fieldPosition="0">
        <references count="5">
          <reference field="0" count="1">
            <x v="24"/>
          </reference>
          <reference field="2" count="1" selected="0">
            <x v="20"/>
          </reference>
          <reference field="3" count="1" selected="0">
            <x v="15"/>
          </reference>
          <reference field="6" count="1" selected="0">
            <x v="0"/>
          </reference>
          <reference field="10" count="1" selected="0">
            <x v="14"/>
          </reference>
        </references>
      </pivotArea>
    </format>
    <format dxfId="520">
      <pivotArea dataOnly="0" labelOnly="1" outline="0" fieldPosition="0">
        <references count="5">
          <reference field="0" count="1">
            <x v="140"/>
          </reference>
          <reference field="2" count="1" selected="0">
            <x v="20"/>
          </reference>
          <reference field="3" count="1" selected="0">
            <x v="18"/>
          </reference>
          <reference field="6" count="1" selected="0">
            <x v="0"/>
          </reference>
          <reference field="10" count="1" selected="0">
            <x v="14"/>
          </reference>
        </references>
      </pivotArea>
    </format>
    <format dxfId="519">
      <pivotArea dataOnly="0" labelOnly="1" outline="0" fieldPosition="0">
        <references count="5">
          <reference field="0" count="1">
            <x v="125"/>
          </reference>
          <reference field="2" count="1" selected="0">
            <x v="20"/>
          </reference>
          <reference field="3" count="1" selected="0">
            <x v="19"/>
          </reference>
          <reference field="6" count="1" selected="0">
            <x v="0"/>
          </reference>
          <reference field="10" count="1" selected="0">
            <x v="14"/>
          </reference>
        </references>
      </pivotArea>
    </format>
    <format dxfId="518">
      <pivotArea dataOnly="0" labelOnly="1" outline="0" fieldPosition="0">
        <references count="5">
          <reference field="0" count="1">
            <x v="13"/>
          </reference>
          <reference field="2" count="1" selected="0">
            <x v="20"/>
          </reference>
          <reference field="3" count="1" selected="0">
            <x v="18"/>
          </reference>
          <reference field="6" count="1" selected="0">
            <x v="0"/>
          </reference>
          <reference field="10" count="1" selected="0">
            <x v="17"/>
          </reference>
        </references>
      </pivotArea>
    </format>
    <format dxfId="517">
      <pivotArea dataOnly="0" labelOnly="1" outline="0" fieldPosition="0">
        <references count="5">
          <reference field="0" count="1">
            <x v="52"/>
          </reference>
          <reference field="2" count="1" selected="0">
            <x v="20"/>
          </reference>
          <reference field="3" count="1" selected="0">
            <x v="17"/>
          </reference>
          <reference field="6" count="1" selected="0">
            <x v="0"/>
          </reference>
          <reference field="10" count="1" selected="0">
            <x v="19"/>
          </reference>
        </references>
      </pivotArea>
    </format>
    <format dxfId="516">
      <pivotArea dataOnly="0" labelOnly="1" outline="0" fieldPosition="0">
        <references count="5">
          <reference field="0" count="1">
            <x v="139"/>
          </reference>
          <reference field="2" count="1" selected="0">
            <x v="20"/>
          </reference>
          <reference field="3" count="1" selected="0">
            <x v="15"/>
          </reference>
          <reference field="6" count="1" selected="0">
            <x v="0"/>
          </reference>
          <reference field="10" count="1" selected="0">
            <x v="21"/>
          </reference>
        </references>
      </pivotArea>
    </format>
    <format dxfId="515">
      <pivotArea dataOnly="0" labelOnly="1" outline="0" fieldPosition="0">
        <references count="5">
          <reference field="0" count="1">
            <x v="63"/>
          </reference>
          <reference field="2" count="1" selected="0">
            <x v="20"/>
          </reference>
          <reference field="3" count="1" selected="0">
            <x v="16"/>
          </reference>
          <reference field="6" count="1" selected="0">
            <x v="0"/>
          </reference>
          <reference field="10" count="1" selected="0">
            <x v="21"/>
          </reference>
        </references>
      </pivotArea>
    </format>
    <format dxfId="514">
      <pivotArea dataOnly="0" labelOnly="1" outline="0" fieldPosition="0">
        <references count="5">
          <reference field="0" count="1">
            <x v="208"/>
          </reference>
          <reference field="2" count="1" selected="0">
            <x v="20"/>
          </reference>
          <reference field="3" count="1" selected="0">
            <x v="17"/>
          </reference>
          <reference field="6" count="1" selected="0">
            <x v="0"/>
          </reference>
          <reference field="10" count="1" selected="0">
            <x v="21"/>
          </reference>
        </references>
      </pivotArea>
    </format>
    <format dxfId="513">
      <pivotArea dataOnly="0" labelOnly="1" outline="0" fieldPosition="0">
        <references count="5">
          <reference field="0" count="2">
            <x v="67"/>
            <x v="116"/>
          </reference>
          <reference field="2" count="1" selected="0">
            <x v="20"/>
          </reference>
          <reference field="3" count="1" selected="0">
            <x v="15"/>
          </reference>
          <reference field="6" count="1" selected="0">
            <x v="0"/>
          </reference>
          <reference field="10" count="1" selected="0">
            <x v="23"/>
          </reference>
        </references>
      </pivotArea>
    </format>
    <format dxfId="512">
      <pivotArea dataOnly="0" labelOnly="1" outline="0" fieldPosition="0">
        <references count="5">
          <reference field="0" count="1">
            <x v="71"/>
          </reference>
          <reference field="2" count="1" selected="0">
            <x v="20"/>
          </reference>
          <reference field="3" count="1" selected="0">
            <x v="16"/>
          </reference>
          <reference field="6" count="1" selected="0">
            <x v="0"/>
          </reference>
          <reference field="10" count="1" selected="0">
            <x v="23"/>
          </reference>
        </references>
      </pivotArea>
    </format>
    <format dxfId="511">
      <pivotArea dataOnly="0" labelOnly="1" outline="0" fieldPosition="0">
        <references count="5">
          <reference field="0" count="1">
            <x v="25"/>
          </reference>
          <reference field="2" count="1" selected="0">
            <x v="20"/>
          </reference>
          <reference field="3" count="1" selected="0">
            <x v="15"/>
          </reference>
          <reference field="6" count="1" selected="0">
            <x v="0"/>
          </reference>
          <reference field="10" count="1" selected="0">
            <x v="24"/>
          </reference>
        </references>
      </pivotArea>
    </format>
    <format dxfId="510">
      <pivotArea dataOnly="0" labelOnly="1" outline="0" fieldPosition="0">
        <references count="5">
          <reference field="0" count="1">
            <x v="144"/>
          </reference>
          <reference field="2" count="1" selected="0">
            <x v="20"/>
          </reference>
          <reference field="3" count="1" selected="0">
            <x v="15"/>
          </reference>
          <reference field="6" count="1" selected="0">
            <x v="0"/>
          </reference>
          <reference field="10" count="1" selected="0">
            <x v="25"/>
          </reference>
        </references>
      </pivotArea>
    </format>
    <format dxfId="509">
      <pivotArea dataOnly="0" labelOnly="1" outline="0" fieldPosition="0">
        <references count="5">
          <reference field="0" count="1">
            <x v="104"/>
          </reference>
          <reference field="2" count="1" selected="0">
            <x v="20"/>
          </reference>
          <reference field="3" count="1" selected="0">
            <x v="16"/>
          </reference>
          <reference field="6" count="1" selected="0">
            <x v="0"/>
          </reference>
          <reference field="10" count="1" selected="0">
            <x v="25"/>
          </reference>
        </references>
      </pivotArea>
    </format>
    <format dxfId="508">
      <pivotArea dataOnly="0" labelOnly="1" outline="0" fieldPosition="0">
        <references count="5">
          <reference field="0" count="1">
            <x v="59"/>
          </reference>
          <reference field="2" count="1" selected="0">
            <x v="20"/>
          </reference>
          <reference field="3" count="1" selected="0">
            <x v="16"/>
          </reference>
          <reference field="6" count="1" selected="0">
            <x v="0"/>
          </reference>
          <reference field="10" count="1" selected="0">
            <x v="26"/>
          </reference>
        </references>
      </pivotArea>
    </format>
    <format dxfId="507">
      <pivotArea dataOnly="0" labelOnly="1" outline="0" fieldPosition="0">
        <references count="5">
          <reference field="0" count="6">
            <x v="16"/>
            <x v="17"/>
            <x v="18"/>
            <x v="89"/>
            <x v="90"/>
            <x v="106"/>
          </reference>
          <reference field="2" count="1" selected="0">
            <x v="13"/>
          </reference>
          <reference field="3" count="1" selected="0">
            <x v="73"/>
          </reference>
          <reference field="6" count="1" selected="0">
            <x v="1"/>
          </reference>
          <reference field="10" count="1" selected="0">
            <x v="0"/>
          </reference>
        </references>
      </pivotArea>
    </format>
    <format dxfId="506">
      <pivotArea dataOnly="0" labelOnly="1" outline="0" fieldPosition="0">
        <references count="5">
          <reference field="0" count="1">
            <x v="147"/>
          </reference>
          <reference field="2" count="1" selected="0">
            <x v="13"/>
          </reference>
          <reference field="3" count="1" selected="0">
            <x v="74"/>
          </reference>
          <reference field="6" count="1" selected="0">
            <x v="1"/>
          </reference>
          <reference field="10" count="1" selected="0">
            <x v="0"/>
          </reference>
        </references>
      </pivotArea>
    </format>
    <format dxfId="505">
      <pivotArea dataOnly="0" labelOnly="1" outline="0" fieldPosition="0">
        <references count="5">
          <reference field="0" count="1">
            <x v="155"/>
          </reference>
          <reference field="2" count="1" selected="0">
            <x v="13"/>
          </reference>
          <reference field="3" count="1" selected="0">
            <x v="76"/>
          </reference>
          <reference field="6" count="1" selected="0">
            <x v="1"/>
          </reference>
          <reference field="10" count="1" selected="0">
            <x v="0"/>
          </reference>
        </references>
      </pivotArea>
    </format>
    <format dxfId="504">
      <pivotArea dataOnly="0" labelOnly="1" outline="0" fieldPosition="0">
        <references count="5">
          <reference field="0" count="1">
            <x v="129"/>
          </reference>
          <reference field="2" count="1" selected="0">
            <x v="13"/>
          </reference>
          <reference field="3" count="1" selected="0">
            <x v="79"/>
          </reference>
          <reference field="6" count="1" selected="0">
            <x v="1"/>
          </reference>
          <reference field="10" count="1" selected="0">
            <x v="0"/>
          </reference>
        </references>
      </pivotArea>
    </format>
    <format dxfId="503">
      <pivotArea dataOnly="0" labelOnly="1" outline="0" fieldPosition="0">
        <references count="5">
          <reference field="0" count="2">
            <x v="79"/>
            <x v="98"/>
          </reference>
          <reference field="2" count="1" selected="0">
            <x v="13"/>
          </reference>
          <reference field="3" count="1" selected="0">
            <x v="63"/>
          </reference>
          <reference field="6" count="1" selected="0">
            <x v="1"/>
          </reference>
          <reference field="10" count="1" selected="0">
            <x v="1"/>
          </reference>
        </references>
      </pivotArea>
    </format>
    <format dxfId="502">
      <pivotArea dataOnly="0" labelOnly="1" outline="0" fieldPosition="0">
        <references count="5">
          <reference field="0" count="1">
            <x v="79"/>
          </reference>
          <reference field="2" count="1" selected="0">
            <x v="13"/>
          </reference>
          <reference field="3" count="1" selected="0">
            <x v="64"/>
          </reference>
          <reference field="6" count="1" selected="0">
            <x v="1"/>
          </reference>
          <reference field="10" count="1" selected="0">
            <x v="1"/>
          </reference>
        </references>
      </pivotArea>
    </format>
    <format dxfId="501">
      <pivotArea dataOnly="0" labelOnly="1" outline="0" fieldPosition="0">
        <references count="5">
          <reference field="0" count="1">
            <x v="54"/>
          </reference>
          <reference field="2" count="1" selected="0">
            <x v="13"/>
          </reference>
          <reference field="3" count="1" selected="0">
            <x v="65"/>
          </reference>
          <reference field="6" count="1" selected="0">
            <x v="1"/>
          </reference>
          <reference field="10" count="1" selected="0">
            <x v="1"/>
          </reference>
        </references>
      </pivotArea>
    </format>
    <format dxfId="500">
      <pivotArea dataOnly="0" labelOnly="1" outline="0" fieldPosition="0">
        <references count="5">
          <reference field="0" count="1">
            <x v="131"/>
          </reference>
          <reference field="2" count="1" selected="0">
            <x v="13"/>
          </reference>
          <reference field="3" count="1" selected="0">
            <x v="81"/>
          </reference>
          <reference field="6" count="1" selected="0">
            <x v="1"/>
          </reference>
          <reference field="10" count="1" selected="0">
            <x v="1"/>
          </reference>
        </references>
      </pivotArea>
    </format>
    <format dxfId="499">
      <pivotArea dataOnly="0" labelOnly="1" outline="0" fieldPosition="0">
        <references count="5">
          <reference field="0" count="7">
            <x v="94"/>
            <x v="96"/>
            <x v="198"/>
            <x v="201"/>
            <x v="202"/>
            <x v="203"/>
            <x v="204"/>
          </reference>
          <reference field="2" count="1" selected="0">
            <x v="13"/>
          </reference>
          <reference field="3" count="1" selected="0">
            <x v="90"/>
          </reference>
          <reference field="6" count="1" selected="0">
            <x v="1"/>
          </reference>
          <reference field="10" count="1" selected="0">
            <x v="1"/>
          </reference>
        </references>
      </pivotArea>
    </format>
    <format dxfId="498">
      <pivotArea dataOnly="0" labelOnly="1" outline="0" fieldPosition="0">
        <references count="5">
          <reference field="0" count="18">
            <x v="6"/>
            <x v="7"/>
            <x v="8"/>
            <x v="9"/>
            <x v="51"/>
            <x v="56"/>
            <x v="73"/>
            <x v="77"/>
            <x v="168"/>
            <x v="171"/>
            <x v="172"/>
            <x v="173"/>
            <x v="174"/>
            <x v="175"/>
            <x v="176"/>
            <x v="180"/>
            <x v="181"/>
            <x v="209"/>
          </reference>
          <reference field="2" count="1" selected="0">
            <x v="13"/>
          </reference>
          <reference field="3" count="1" selected="0">
            <x v="92"/>
          </reference>
          <reference field="6" count="1" selected="0">
            <x v="1"/>
          </reference>
          <reference field="10" count="1" selected="0">
            <x v="1"/>
          </reference>
        </references>
      </pivotArea>
    </format>
    <format dxfId="497">
      <pivotArea dataOnly="0" labelOnly="1" outline="0" fieldPosition="0">
        <references count="5">
          <reference field="0" count="3">
            <x v="33"/>
            <x v="34"/>
            <x v="132"/>
          </reference>
          <reference field="2" count="1" selected="0">
            <x v="13"/>
          </reference>
          <reference field="3" count="1" selected="0">
            <x v="93"/>
          </reference>
          <reference field="6" count="1" selected="0">
            <x v="1"/>
          </reference>
          <reference field="10" count="1" selected="0">
            <x v="1"/>
          </reference>
        </references>
      </pivotArea>
    </format>
    <format dxfId="496">
      <pivotArea dataOnly="0" labelOnly="1" outline="0" fieldPosition="0">
        <references count="5">
          <reference field="0" count="1">
            <x v="95"/>
          </reference>
          <reference field="2" count="1" selected="0">
            <x v="13"/>
          </reference>
          <reference field="3" count="1" selected="0">
            <x v="94"/>
          </reference>
          <reference field="6" count="1" selected="0">
            <x v="1"/>
          </reference>
          <reference field="10" count="1" selected="0">
            <x v="1"/>
          </reference>
        </references>
      </pivotArea>
    </format>
    <format dxfId="495">
      <pivotArea dataOnly="0" labelOnly="1" outline="0" fieldPosition="0">
        <references count="5">
          <reference field="0" count="3">
            <x v="130"/>
            <x v="133"/>
            <x v="134"/>
          </reference>
          <reference field="2" count="1" selected="0">
            <x v="13"/>
          </reference>
          <reference field="3" count="1" selected="0">
            <x v="95"/>
          </reference>
          <reference field="6" count="1" selected="0">
            <x v="1"/>
          </reference>
          <reference field="10" count="1" selected="0">
            <x v="1"/>
          </reference>
        </references>
      </pivotArea>
    </format>
    <format dxfId="494">
      <pivotArea dataOnly="0" labelOnly="1" outline="0" fieldPosition="0">
        <references count="5">
          <reference field="0" count="1">
            <x v="149"/>
          </reference>
          <reference field="2" count="1" selected="0">
            <x v="13"/>
          </reference>
          <reference field="3" count="1" selected="0">
            <x v="97"/>
          </reference>
          <reference field="6" count="1" selected="0">
            <x v="1"/>
          </reference>
          <reference field="10" count="1" selected="0">
            <x v="1"/>
          </reference>
        </references>
      </pivotArea>
    </format>
    <format dxfId="493">
      <pivotArea dataOnly="0" labelOnly="1" outline="0" fieldPosition="0">
        <references count="5">
          <reference field="0" count="2">
            <x v="196"/>
            <x v="197"/>
          </reference>
          <reference field="2" count="1" selected="0">
            <x v="13"/>
          </reference>
          <reference field="3" count="1" selected="0">
            <x v="60"/>
          </reference>
          <reference field="6" count="1" selected="0">
            <x v="1"/>
          </reference>
          <reference field="10" count="1" selected="0">
            <x v="3"/>
          </reference>
        </references>
      </pivotArea>
    </format>
    <format dxfId="492">
      <pivotArea dataOnly="0" labelOnly="1" outline="0" fieldPosition="0">
        <references count="5">
          <reference field="0" count="1">
            <x v="197"/>
          </reference>
          <reference field="2" count="1" selected="0">
            <x v="13"/>
          </reference>
          <reference field="3" count="1" selected="0">
            <x v="63"/>
          </reference>
          <reference field="6" count="1" selected="0">
            <x v="1"/>
          </reference>
          <reference field="10" count="1" selected="0">
            <x v="3"/>
          </reference>
        </references>
      </pivotArea>
    </format>
    <format dxfId="491">
      <pivotArea dataOnly="0" labelOnly="1" outline="0" fieldPosition="0">
        <references count="5">
          <reference field="0" count="1">
            <x v="196"/>
          </reference>
          <reference field="2" count="1" selected="0">
            <x v="13"/>
          </reference>
          <reference field="3" count="1" selected="0">
            <x v="71"/>
          </reference>
          <reference field="6" count="1" selected="0">
            <x v="1"/>
          </reference>
          <reference field="10" count="1" selected="0">
            <x v="3"/>
          </reference>
        </references>
      </pivotArea>
    </format>
    <format dxfId="490">
      <pivotArea dataOnly="0" labelOnly="1" outline="0" fieldPosition="0">
        <references count="5">
          <reference field="0" count="1">
            <x v="76"/>
          </reference>
          <reference field="2" count="1" selected="0">
            <x v="13"/>
          </reference>
          <reference field="3" count="1" selected="0">
            <x v="73"/>
          </reference>
          <reference field="6" count="1" selected="0">
            <x v="1"/>
          </reference>
          <reference field="10" count="1" selected="0">
            <x v="4"/>
          </reference>
        </references>
      </pivotArea>
    </format>
    <format dxfId="489">
      <pivotArea dataOnly="0" labelOnly="1" outline="0" fieldPosition="0">
        <references count="5">
          <reference field="0" count="1">
            <x v="31"/>
          </reference>
          <reference field="2" count="1" selected="0">
            <x v="13"/>
          </reference>
          <reference field="3" count="1" selected="0">
            <x v="63"/>
          </reference>
          <reference field="6" count="1" selected="0">
            <x v="1"/>
          </reference>
          <reference field="10" count="1" selected="0">
            <x v="5"/>
          </reference>
        </references>
      </pivotArea>
    </format>
    <format dxfId="488">
      <pivotArea dataOnly="0" labelOnly="1" outline="0" fieldPosition="0">
        <references count="5">
          <reference field="0" count="1">
            <x v="42"/>
          </reference>
          <reference field="2" count="1" selected="0">
            <x v="13"/>
          </reference>
          <reference field="3" count="1" selected="0">
            <x v="79"/>
          </reference>
          <reference field="6" count="1" selected="0">
            <x v="1"/>
          </reference>
          <reference field="10" count="1" selected="0">
            <x v="5"/>
          </reference>
        </references>
      </pivotArea>
    </format>
    <format dxfId="487">
      <pivotArea dataOnly="0" labelOnly="1" outline="0" fieldPosition="0">
        <references count="5">
          <reference field="0" count="1">
            <x v="28"/>
          </reference>
          <reference field="2" count="1" selected="0">
            <x v="13"/>
          </reference>
          <reference field="3" count="1" selected="0">
            <x v="66"/>
          </reference>
          <reference field="6" count="1" selected="0">
            <x v="1"/>
          </reference>
          <reference field="10" count="1" selected="0">
            <x v="6"/>
          </reference>
        </references>
      </pivotArea>
    </format>
    <format dxfId="486">
      <pivotArea dataOnly="0" labelOnly="1" outline="0" fieldPosition="0">
        <references count="5">
          <reference field="0" count="1">
            <x v="62"/>
          </reference>
          <reference field="2" count="1" selected="0">
            <x v="13"/>
          </reference>
          <reference field="3" count="1" selected="0">
            <x v="96"/>
          </reference>
          <reference field="6" count="1" selected="0">
            <x v="1"/>
          </reference>
          <reference field="10" count="1" selected="0">
            <x v="6"/>
          </reference>
        </references>
      </pivotArea>
    </format>
    <format dxfId="485">
      <pivotArea dataOnly="0" labelOnly="1" outline="0" fieldPosition="0">
        <references count="5">
          <reference field="0" count="1">
            <x v="61"/>
          </reference>
          <reference field="2" count="1" selected="0">
            <x v="13"/>
          </reference>
          <reference field="3" count="1" selected="0">
            <x v="96"/>
          </reference>
          <reference field="6" count="1" selected="0">
            <x v="1"/>
          </reference>
          <reference field="10" count="1" selected="0">
            <x v="7"/>
          </reference>
        </references>
      </pivotArea>
    </format>
    <format dxfId="484">
      <pivotArea dataOnly="0" labelOnly="1" outline="0" fieldPosition="0">
        <references count="5">
          <reference field="0" count="1">
            <x v="2"/>
          </reference>
          <reference field="2" count="1" selected="0">
            <x v="13"/>
          </reference>
          <reference field="3" count="1" selected="0">
            <x v="69"/>
          </reference>
          <reference field="6" count="1" selected="0">
            <x v="1"/>
          </reference>
          <reference field="10" count="1" selected="0">
            <x v="8"/>
          </reference>
        </references>
      </pivotArea>
    </format>
    <format dxfId="483">
      <pivotArea dataOnly="0" labelOnly="1" outline="0" fieldPosition="0">
        <references count="5">
          <reference field="0" count="1">
            <x v="109"/>
          </reference>
          <reference field="2" count="1" selected="0">
            <x v="13"/>
          </reference>
          <reference field="3" count="1" selected="0">
            <x v="59"/>
          </reference>
          <reference field="6" count="1" selected="0">
            <x v="1"/>
          </reference>
          <reference field="10" count="1" selected="0">
            <x v="9"/>
          </reference>
        </references>
      </pivotArea>
    </format>
    <format dxfId="482">
      <pivotArea dataOnly="0" labelOnly="1" outline="0" fieldPosition="0">
        <references count="5">
          <reference field="0" count="1">
            <x v="100"/>
          </reference>
          <reference field="2" count="1" selected="0">
            <x v="13"/>
          </reference>
          <reference field="3" count="1" selected="0">
            <x v="62"/>
          </reference>
          <reference field="6" count="1" selected="0">
            <x v="1"/>
          </reference>
          <reference field="10" count="1" selected="0">
            <x v="9"/>
          </reference>
        </references>
      </pivotArea>
    </format>
    <format dxfId="481">
      <pivotArea dataOnly="0" labelOnly="1" outline="0" fieldPosition="0">
        <references count="5">
          <reference field="0" count="1">
            <x v="27"/>
          </reference>
          <reference field="2" count="1" selected="0">
            <x v="13"/>
          </reference>
          <reference field="3" count="1" selected="0">
            <x v="77"/>
          </reference>
          <reference field="6" count="1" selected="0">
            <x v="1"/>
          </reference>
          <reference field="10" count="1" selected="0">
            <x v="9"/>
          </reference>
        </references>
      </pivotArea>
    </format>
    <format dxfId="480">
      <pivotArea dataOnly="0" labelOnly="1" outline="0" fieldPosition="0">
        <references count="5">
          <reference field="0" count="1">
            <x v="27"/>
          </reference>
          <reference field="2" count="1" selected="0">
            <x v="13"/>
          </reference>
          <reference field="3" count="1" selected="0">
            <x v="78"/>
          </reference>
          <reference field="6" count="1" selected="0">
            <x v="1"/>
          </reference>
          <reference field="10" count="1" selected="0">
            <x v="9"/>
          </reference>
        </references>
      </pivotArea>
    </format>
    <format dxfId="479">
      <pivotArea dataOnly="0" labelOnly="1" outline="0" fieldPosition="0">
        <references count="5">
          <reference field="0" count="2">
            <x v="110"/>
            <x v="111"/>
          </reference>
          <reference field="2" count="1" selected="0">
            <x v="13"/>
          </reference>
          <reference field="3" count="1" selected="0">
            <x v="98"/>
          </reference>
          <reference field="6" count="1" selected="0">
            <x v="1"/>
          </reference>
          <reference field="10" count="1" selected="0">
            <x v="9"/>
          </reference>
        </references>
      </pivotArea>
    </format>
    <format dxfId="478">
      <pivotArea dataOnly="0" labelOnly="1" outline="0" fieldPosition="0">
        <references count="5">
          <reference field="0" count="1">
            <x v="47"/>
          </reference>
          <reference field="2" count="1" selected="0">
            <x v="13"/>
          </reference>
          <reference field="3" count="1" selected="0">
            <x v="99"/>
          </reference>
          <reference field="6" count="1" selected="0">
            <x v="1"/>
          </reference>
          <reference field="10" count="1" selected="0">
            <x v="9"/>
          </reference>
        </references>
      </pivotArea>
    </format>
    <format dxfId="477">
      <pivotArea dataOnly="0" labelOnly="1" outline="0" fieldPosition="0">
        <references count="5">
          <reference field="0" count="2">
            <x v="105"/>
            <x v="152"/>
          </reference>
          <reference field="2" count="1" selected="0">
            <x v="13"/>
          </reference>
          <reference field="3" count="1" selected="0">
            <x v="100"/>
          </reference>
          <reference field="6" count="1" selected="0">
            <x v="1"/>
          </reference>
          <reference field="10" count="1" selected="0">
            <x v="9"/>
          </reference>
        </references>
      </pivotArea>
    </format>
    <format dxfId="476">
      <pivotArea dataOnly="0" labelOnly="1" outline="0" fieldPosition="0">
        <references count="5">
          <reference field="0" count="1">
            <x v="127"/>
          </reference>
          <reference field="2" count="1" selected="0">
            <x v="13"/>
          </reference>
          <reference field="3" count="1" selected="0">
            <x v="72"/>
          </reference>
          <reference field="6" count="1" selected="0">
            <x v="1"/>
          </reference>
          <reference field="10" count="1" selected="0">
            <x v="10"/>
          </reference>
        </references>
      </pivotArea>
    </format>
    <format dxfId="475">
      <pivotArea dataOnly="0" labelOnly="1" outline="0" fieldPosition="0">
        <references count="5">
          <reference field="0" count="1">
            <x v="22"/>
          </reference>
          <reference field="2" count="1" selected="0">
            <x v="13"/>
          </reference>
          <reference field="3" count="1" selected="0">
            <x v="82"/>
          </reference>
          <reference field="6" count="1" selected="0">
            <x v="1"/>
          </reference>
          <reference field="10" count="1" selected="0">
            <x v="10"/>
          </reference>
        </references>
      </pivotArea>
    </format>
    <format dxfId="474">
      <pivotArea dataOnly="0" labelOnly="1" outline="0" fieldPosition="0">
        <references count="5">
          <reference field="0" count="1">
            <x v="22"/>
          </reference>
          <reference field="2" count="1" selected="0">
            <x v="13"/>
          </reference>
          <reference field="3" count="1" selected="0">
            <x v="83"/>
          </reference>
          <reference field="6" count="1" selected="0">
            <x v="1"/>
          </reference>
          <reference field="10" count="1" selected="0">
            <x v="10"/>
          </reference>
        </references>
      </pivotArea>
    </format>
    <format dxfId="473">
      <pivotArea dataOnly="0" labelOnly="1" outline="0" fieldPosition="0">
        <references count="5">
          <reference field="0" count="1">
            <x v="128"/>
          </reference>
          <reference field="2" count="1" selected="0">
            <x v="13"/>
          </reference>
          <reference field="3" count="1" selected="0">
            <x v="84"/>
          </reference>
          <reference field="6" count="1" selected="0">
            <x v="1"/>
          </reference>
          <reference field="10" count="1" selected="0">
            <x v="10"/>
          </reference>
        </references>
      </pivotArea>
    </format>
    <format dxfId="472">
      <pivotArea dataOnly="0" labelOnly="1" outline="0" fieldPosition="0">
        <references count="5">
          <reference field="0" count="1">
            <x v="142"/>
          </reference>
          <reference field="2" count="1" selected="0">
            <x v="13"/>
          </reference>
          <reference field="3" count="1" selected="0">
            <x v="96"/>
          </reference>
          <reference field="6" count="1" selected="0">
            <x v="1"/>
          </reference>
          <reference field="10" count="1" selected="0">
            <x v="10"/>
          </reference>
        </references>
      </pivotArea>
    </format>
    <format dxfId="471">
      <pivotArea dataOnly="0" labelOnly="1" outline="0" fieldPosition="0">
        <references count="5">
          <reference field="0" count="1">
            <x v="64"/>
          </reference>
          <reference field="2" count="1" selected="0">
            <x v="13"/>
          </reference>
          <reference field="3" count="1" selected="0">
            <x v="96"/>
          </reference>
          <reference field="6" count="1" selected="0">
            <x v="1"/>
          </reference>
          <reference field="10" count="1" selected="0">
            <x v="11"/>
          </reference>
        </references>
      </pivotArea>
    </format>
    <format dxfId="470">
      <pivotArea dataOnly="0" labelOnly="1" outline="0" fieldPosition="0">
        <references count="5">
          <reference field="0" count="1">
            <x v="0"/>
          </reference>
          <reference field="2" count="1" selected="0">
            <x v="13"/>
          </reference>
          <reference field="3" count="1" selected="0">
            <x v="66"/>
          </reference>
          <reference field="6" count="1" selected="0">
            <x v="1"/>
          </reference>
          <reference field="10" count="1" selected="0">
            <x v="12"/>
          </reference>
        </references>
      </pivotArea>
    </format>
    <format dxfId="469">
      <pivotArea dataOnly="0" labelOnly="1" outline="0" fieldPosition="0">
        <references count="5">
          <reference field="0" count="1">
            <x v="91"/>
          </reference>
          <reference field="2" count="1" selected="0">
            <x v="13"/>
          </reference>
          <reference field="3" count="1" selected="0">
            <x v="67"/>
          </reference>
          <reference field="6" count="1" selected="0">
            <x v="1"/>
          </reference>
          <reference field="10" count="1" selected="0">
            <x v="12"/>
          </reference>
        </references>
      </pivotArea>
    </format>
    <format dxfId="468">
      <pivotArea dataOnly="0" labelOnly="1" outline="0" fieldPosition="0">
        <references count="5">
          <reference field="0" count="1">
            <x v="4"/>
          </reference>
          <reference field="2" count="1" selected="0">
            <x v="13"/>
          </reference>
          <reference field="3" count="1" selected="0">
            <x v="70"/>
          </reference>
          <reference field="6" count="1" selected="0">
            <x v="1"/>
          </reference>
          <reference field="10" count="1" selected="0">
            <x v="12"/>
          </reference>
        </references>
      </pivotArea>
    </format>
    <format dxfId="467">
      <pivotArea dataOnly="0" labelOnly="1" outline="0" fieldPosition="0">
        <references count="5">
          <reference field="0" count="1">
            <x v="4"/>
          </reference>
          <reference field="2" count="1" selected="0">
            <x v="13"/>
          </reference>
          <reference field="3" count="1" selected="0">
            <x v="80"/>
          </reference>
          <reference field="6" count="1" selected="0">
            <x v="1"/>
          </reference>
          <reference field="10" count="1" selected="0">
            <x v="12"/>
          </reference>
        </references>
      </pivotArea>
    </format>
    <format dxfId="466">
      <pivotArea dataOnly="0" labelOnly="1" outline="0" fieldPosition="0">
        <references count="5">
          <reference field="0" count="1">
            <x v="4"/>
          </reference>
          <reference field="2" count="1" selected="0">
            <x v="13"/>
          </reference>
          <reference field="3" count="1" selected="0">
            <x v="82"/>
          </reference>
          <reference field="6" count="1" selected="0">
            <x v="1"/>
          </reference>
          <reference field="10" count="1" selected="0">
            <x v="12"/>
          </reference>
        </references>
      </pivotArea>
    </format>
    <format dxfId="465">
      <pivotArea dataOnly="0" labelOnly="1" outline="0" fieldPosition="0">
        <references count="5">
          <reference field="0" count="1">
            <x v="184"/>
          </reference>
          <reference field="2" count="1" selected="0">
            <x v="13"/>
          </reference>
          <reference field="3" count="1" selected="0">
            <x v="85"/>
          </reference>
          <reference field="6" count="1" selected="0">
            <x v="1"/>
          </reference>
          <reference field="10" count="1" selected="0">
            <x v="12"/>
          </reference>
        </references>
      </pivotArea>
    </format>
    <format dxfId="464">
      <pivotArea dataOnly="0" labelOnly="1" outline="0" fieldPosition="0">
        <references count="5">
          <reference field="0" count="1">
            <x v="22"/>
          </reference>
          <reference field="2" count="1" selected="0">
            <x v="13"/>
          </reference>
          <reference field="3" count="1" selected="0">
            <x v="92"/>
          </reference>
          <reference field="6" count="1" selected="0">
            <x v="1"/>
          </reference>
          <reference field="10" count="1" selected="0">
            <x v="12"/>
          </reference>
        </references>
      </pivotArea>
    </format>
    <format dxfId="463">
      <pivotArea dataOnly="0" labelOnly="1" outline="0" fieldPosition="0">
        <references count="5">
          <reference field="0" count="3">
            <x v="22"/>
            <x v="65"/>
            <x v="70"/>
          </reference>
          <reference field="2" count="1" selected="0">
            <x v="13"/>
          </reference>
          <reference field="3" count="1" selected="0">
            <x v="96"/>
          </reference>
          <reference field="6" count="1" selected="0">
            <x v="1"/>
          </reference>
          <reference field="10" count="1" selected="0">
            <x v="12"/>
          </reference>
        </references>
      </pivotArea>
    </format>
    <format dxfId="462">
      <pivotArea dataOnly="0" labelOnly="1" outline="0" fieldPosition="0">
        <references count="5">
          <reference field="0" count="1">
            <x v="30"/>
          </reference>
          <reference field="2" count="1" selected="0">
            <x v="13"/>
          </reference>
          <reference field="3" count="1" selected="0">
            <x v="68"/>
          </reference>
          <reference field="6" count="1" selected="0">
            <x v="1"/>
          </reference>
          <reference field="10" count="1" selected="0">
            <x v="13"/>
          </reference>
        </references>
      </pivotArea>
    </format>
    <format dxfId="461">
      <pivotArea dataOnly="0" labelOnly="1" outline="0" fieldPosition="0">
        <references count="5">
          <reference field="0" count="1">
            <x v="123"/>
          </reference>
          <reference field="2" count="1" selected="0">
            <x v="13"/>
          </reference>
          <reference field="3" count="1" selected="0">
            <x v="80"/>
          </reference>
          <reference field="6" count="1" selected="0">
            <x v="1"/>
          </reference>
          <reference field="10" count="1" selected="0">
            <x v="13"/>
          </reference>
        </references>
      </pivotArea>
    </format>
    <format dxfId="460">
      <pivotArea dataOnly="0" labelOnly="1" outline="0" fieldPosition="0">
        <references count="5">
          <reference field="0" count="1">
            <x v="169"/>
          </reference>
          <reference field="2" count="1" selected="0">
            <x v="13"/>
          </reference>
          <reference field="3" count="1" selected="0">
            <x v="82"/>
          </reference>
          <reference field="6" count="1" selected="0">
            <x v="1"/>
          </reference>
          <reference field="10" count="1" selected="0">
            <x v="13"/>
          </reference>
        </references>
      </pivotArea>
    </format>
    <format dxfId="459">
      <pivotArea dataOnly="0" labelOnly="1" outline="0" fieldPosition="0">
        <references count="5">
          <reference field="0" count="1">
            <x v="202"/>
          </reference>
          <reference field="2" count="1" selected="0">
            <x v="13"/>
          </reference>
          <reference field="3" count="1" selected="0">
            <x v="91"/>
          </reference>
          <reference field="6" count="1" selected="0">
            <x v="1"/>
          </reference>
          <reference field="10" count="1" selected="0">
            <x v="13"/>
          </reference>
        </references>
      </pivotArea>
    </format>
    <format dxfId="458">
      <pivotArea dataOnly="0" labelOnly="1" outline="0" fieldPosition="0">
        <references count="5">
          <reference field="0" count="1">
            <x v="185"/>
          </reference>
          <reference field="2" count="1" selected="0">
            <x v="13"/>
          </reference>
          <reference field="3" count="1" selected="0">
            <x v="85"/>
          </reference>
          <reference field="6" count="1" selected="0">
            <x v="1"/>
          </reference>
          <reference field="10" count="1" selected="0">
            <x v="14"/>
          </reference>
        </references>
      </pivotArea>
    </format>
    <format dxfId="457">
      <pivotArea dataOnly="0" labelOnly="1" outline="0" fieldPosition="0">
        <references count="5">
          <reference field="0" count="1">
            <x v="125"/>
          </reference>
          <reference field="2" count="1" selected="0">
            <x v="13"/>
          </reference>
          <reference field="3" count="1" selected="0">
            <x v="91"/>
          </reference>
          <reference field="6" count="1" selected="0">
            <x v="1"/>
          </reference>
          <reference field="10" count="1" selected="0">
            <x v="14"/>
          </reference>
        </references>
      </pivotArea>
    </format>
    <format dxfId="456">
      <pivotArea dataOnly="0" labelOnly="1" outline="0" fieldPosition="0">
        <references count="5">
          <reference field="0" count="2">
            <x v="10"/>
            <x v="183"/>
          </reference>
          <reference field="2" count="1" selected="0">
            <x v="13"/>
          </reference>
          <reference field="3" count="1" selected="0">
            <x v="96"/>
          </reference>
          <reference field="6" count="1" selected="0">
            <x v="1"/>
          </reference>
          <reference field="10" count="1" selected="0">
            <x v="14"/>
          </reference>
        </references>
      </pivotArea>
    </format>
    <format dxfId="455">
      <pivotArea dataOnly="0" labelOnly="1" outline="0" fieldPosition="0">
        <references count="5">
          <reference field="0" count="2">
            <x v="23"/>
            <x v="167"/>
          </reference>
          <reference field="2" count="1" selected="0">
            <x v="13"/>
          </reference>
          <reference field="3" count="1" selected="0">
            <x v="91"/>
          </reference>
          <reference field="6" count="1" selected="0">
            <x v="1"/>
          </reference>
          <reference field="10" count="1" selected="0">
            <x v="15"/>
          </reference>
        </references>
      </pivotArea>
    </format>
    <format dxfId="454">
      <pivotArea dataOnly="0" labelOnly="1" outline="0" fieldPosition="0">
        <references count="5">
          <reference field="0" count="1">
            <x v="81"/>
          </reference>
          <reference field="2" count="1" selected="0">
            <x v="13"/>
          </reference>
          <reference field="3" count="1" selected="0">
            <x v="62"/>
          </reference>
          <reference field="6" count="1" selected="0">
            <x v="1"/>
          </reference>
          <reference field="10" count="1" selected="0">
            <x v="17"/>
          </reference>
        </references>
      </pivotArea>
    </format>
    <format dxfId="453">
      <pivotArea dataOnly="0" labelOnly="1" outline="0" fieldPosition="0">
        <references count="5">
          <reference field="0" count="3">
            <x v="80"/>
            <x v="88"/>
            <x v="170"/>
          </reference>
          <reference field="2" count="1" selected="0">
            <x v="13"/>
          </reference>
          <reference field="3" count="1" selected="0">
            <x v="68"/>
          </reference>
          <reference field="6" count="1" selected="0">
            <x v="1"/>
          </reference>
          <reference field="10" count="1" selected="0">
            <x v="17"/>
          </reference>
        </references>
      </pivotArea>
    </format>
    <format dxfId="452">
      <pivotArea dataOnly="0" labelOnly="1" outline="0" fieldPosition="0">
        <references count="5">
          <reference field="0" count="1">
            <x v="170"/>
          </reference>
          <reference field="2" count="1" selected="0">
            <x v="13"/>
          </reference>
          <reference field="3" count="1" selected="0">
            <x v="87"/>
          </reference>
          <reference field="6" count="1" selected="0">
            <x v="1"/>
          </reference>
          <reference field="10" count="1" selected="0">
            <x v="17"/>
          </reference>
        </references>
      </pivotArea>
    </format>
    <format dxfId="451">
      <pivotArea dataOnly="0" labelOnly="1" outline="0" fieldPosition="0">
        <references count="5">
          <reference field="0" count="3">
            <x v="25"/>
            <x v="75"/>
            <x v="141"/>
          </reference>
          <reference field="2" count="1" selected="0">
            <x v="13"/>
          </reference>
          <reference field="3" count="1" selected="0">
            <x v="91"/>
          </reference>
          <reference field="6" count="1" selected="0">
            <x v="1"/>
          </reference>
          <reference field="10" count="1" selected="0">
            <x v="17"/>
          </reference>
        </references>
      </pivotArea>
    </format>
    <format dxfId="450">
      <pivotArea dataOnly="0" labelOnly="1" outline="0" fieldPosition="0">
        <references count="5">
          <reference field="0" count="1">
            <x v="22"/>
          </reference>
          <reference field="2" count="1" selected="0">
            <x v="13"/>
          </reference>
          <reference field="3" count="1" selected="0">
            <x v="61"/>
          </reference>
          <reference field="6" count="1" selected="0">
            <x v="1"/>
          </reference>
          <reference field="10" count="1" selected="0">
            <x v="18"/>
          </reference>
        </references>
      </pivotArea>
    </format>
    <format dxfId="449">
      <pivotArea dataOnly="0" labelOnly="1" outline="0" fieldPosition="0">
        <references count="5">
          <reference field="0" count="1">
            <x v="11"/>
          </reference>
          <reference field="2" count="1" selected="0">
            <x v="13"/>
          </reference>
          <reference field="3" count="1" selected="0">
            <x v="83"/>
          </reference>
          <reference field="6" count="1" selected="0">
            <x v="1"/>
          </reference>
          <reference field="10" count="1" selected="0">
            <x v="18"/>
          </reference>
        </references>
      </pivotArea>
    </format>
    <format dxfId="448">
      <pivotArea dataOnly="0" labelOnly="1" outline="0" fieldPosition="0">
        <references count="5">
          <reference field="0" count="4">
            <x v="11"/>
            <x v="23"/>
            <x v="167"/>
            <x v="188"/>
          </reference>
          <reference field="2" count="1" selected="0">
            <x v="13"/>
          </reference>
          <reference field="3" count="1" selected="0">
            <x v="91"/>
          </reference>
          <reference field="6" count="1" selected="0">
            <x v="1"/>
          </reference>
          <reference field="10" count="1" selected="0">
            <x v="18"/>
          </reference>
        </references>
      </pivotArea>
    </format>
    <format dxfId="447">
      <pivotArea dataOnly="0" labelOnly="1" outline="0" fieldPosition="0">
        <references count="5">
          <reference field="0" count="1">
            <x v="188"/>
          </reference>
          <reference field="2" count="1" selected="0">
            <x v="13"/>
          </reference>
          <reference field="3" count="1" selected="0">
            <x v="96"/>
          </reference>
          <reference field="6" count="1" selected="0">
            <x v="1"/>
          </reference>
          <reference field="10" count="1" selected="0">
            <x v="18"/>
          </reference>
        </references>
      </pivotArea>
    </format>
    <format dxfId="446">
      <pivotArea dataOnly="0" labelOnly="1" outline="0" fieldPosition="0">
        <references count="5">
          <reference field="0" count="1">
            <x v="22"/>
          </reference>
          <reference field="2" count="1" selected="0">
            <x v="13"/>
          </reference>
          <reference field="3" count="1" selected="0">
            <x v="101"/>
          </reference>
          <reference field="6" count="1" selected="0">
            <x v="1"/>
          </reference>
          <reference field="10" count="1" selected="0">
            <x v="18"/>
          </reference>
        </references>
      </pivotArea>
    </format>
    <format dxfId="445">
      <pivotArea dataOnly="0" labelOnly="1" outline="0" fieldPosition="0">
        <references count="5">
          <reference field="0" count="1">
            <x v="78"/>
          </reference>
          <reference field="2" count="1" selected="0">
            <x v="13"/>
          </reference>
          <reference field="3" count="1" selected="0">
            <x v="62"/>
          </reference>
          <reference field="6" count="1" selected="0">
            <x v="1"/>
          </reference>
          <reference field="10" count="1" selected="0">
            <x v="19"/>
          </reference>
        </references>
      </pivotArea>
    </format>
    <format dxfId="444">
      <pivotArea dataOnly="0" labelOnly="1" outline="0" fieldPosition="0">
        <references count="5">
          <reference field="0" count="1">
            <x v="21"/>
          </reference>
          <reference field="2" count="1" selected="0">
            <x v="13"/>
          </reference>
          <reference field="3" count="1" selected="0">
            <x v="63"/>
          </reference>
          <reference field="6" count="1" selected="0">
            <x v="1"/>
          </reference>
          <reference field="10" count="1" selected="0">
            <x v="19"/>
          </reference>
        </references>
      </pivotArea>
    </format>
    <format dxfId="443">
      <pivotArea dataOnly="0" labelOnly="1" outline="0" fieldPosition="0">
        <references count="5">
          <reference field="0" count="1">
            <x v="21"/>
          </reference>
          <reference field="2" count="1" selected="0">
            <x v="13"/>
          </reference>
          <reference field="3" count="1" selected="0">
            <x v="79"/>
          </reference>
          <reference field="6" count="1" selected="0">
            <x v="1"/>
          </reference>
          <reference field="10" count="1" selected="0">
            <x v="19"/>
          </reference>
        </references>
      </pivotArea>
    </format>
    <format dxfId="442">
      <pivotArea dataOnly="0" labelOnly="1" outline="0" fieldPosition="0">
        <references count="5">
          <reference field="0" count="1">
            <x v="19"/>
          </reference>
          <reference field="2" count="1" selected="0">
            <x v="13"/>
          </reference>
          <reference field="3" count="1" selected="0">
            <x v="82"/>
          </reference>
          <reference field="6" count="1" selected="0">
            <x v="1"/>
          </reference>
          <reference field="10" count="1" selected="0">
            <x v="19"/>
          </reference>
        </references>
      </pivotArea>
    </format>
    <format dxfId="441">
      <pivotArea dataOnly="0" labelOnly="1" outline="0" fieldPosition="0">
        <references count="5">
          <reference field="0" count="2">
            <x v="21"/>
            <x v="92"/>
          </reference>
          <reference field="2" count="1" selected="0">
            <x v="13"/>
          </reference>
          <reference field="3" count="1" selected="0">
            <x v="84"/>
          </reference>
          <reference field="6" count="1" selected="0">
            <x v="1"/>
          </reference>
          <reference field="10" count="1" selected="0">
            <x v="19"/>
          </reference>
        </references>
      </pivotArea>
    </format>
    <format dxfId="440">
      <pivotArea dataOnly="0" labelOnly="1" outline="0" fieldPosition="0">
        <references count="5">
          <reference field="0" count="1">
            <x v="21"/>
          </reference>
          <reference field="2" count="1" selected="0">
            <x v="13"/>
          </reference>
          <reference field="3" count="1" selected="0">
            <x v="86"/>
          </reference>
          <reference field="6" count="1" selected="0">
            <x v="1"/>
          </reference>
          <reference field="10" count="1" selected="0">
            <x v="19"/>
          </reference>
        </references>
      </pivotArea>
    </format>
    <format dxfId="439">
      <pivotArea dataOnly="0" labelOnly="1" outline="0" fieldPosition="0">
        <references count="5">
          <reference field="0" count="1">
            <x v="20"/>
          </reference>
          <reference field="2" count="1" selected="0">
            <x v="13"/>
          </reference>
          <reference field="3" count="1" selected="0">
            <x v="88"/>
          </reference>
          <reference field="6" count="1" selected="0">
            <x v="1"/>
          </reference>
          <reference field="10" count="1" selected="0">
            <x v="19"/>
          </reference>
        </references>
      </pivotArea>
    </format>
    <format dxfId="438">
      <pivotArea dataOnly="0" labelOnly="1" outline="0" fieldPosition="0">
        <references count="5">
          <reference field="0" count="2">
            <x v="25"/>
            <x v="167"/>
          </reference>
          <reference field="2" count="1" selected="0">
            <x v="13"/>
          </reference>
          <reference field="3" count="1" selected="0">
            <x v="91"/>
          </reference>
          <reference field="6" count="1" selected="0">
            <x v="1"/>
          </reference>
          <reference field="10" count="1" selected="0">
            <x v="19"/>
          </reference>
        </references>
      </pivotArea>
    </format>
    <format dxfId="437">
      <pivotArea dataOnly="0" labelOnly="1" outline="0" fieldPosition="0">
        <references count="5">
          <reference field="0" count="1">
            <x v="52"/>
          </reference>
          <reference field="2" count="1" selected="0">
            <x v="13"/>
          </reference>
          <reference field="3" count="1" selected="0">
            <x v="96"/>
          </reference>
          <reference field="6" count="1" selected="0">
            <x v="1"/>
          </reference>
          <reference field="10" count="1" selected="0">
            <x v="19"/>
          </reference>
        </references>
      </pivotArea>
    </format>
    <format dxfId="436">
      <pivotArea dataOnly="0" labelOnly="1" outline="0" fieldPosition="0">
        <references count="5">
          <reference field="0" count="2">
            <x v="74"/>
            <x v="149"/>
          </reference>
          <reference field="2" count="1" selected="0">
            <x v="13"/>
          </reference>
          <reference field="3" count="1" selected="0">
            <x v="75"/>
          </reference>
          <reference field="6" count="1" selected="0">
            <x v="1"/>
          </reference>
          <reference field="10" count="1" selected="0">
            <x v="20"/>
          </reference>
        </references>
      </pivotArea>
    </format>
    <format dxfId="435">
      <pivotArea dataOnly="0" labelOnly="1" outline="0" fieldPosition="0">
        <references count="5">
          <reference field="0" count="1">
            <x v="102"/>
          </reference>
          <reference field="2" count="1" selected="0">
            <x v="13"/>
          </reference>
          <reference field="3" count="1" selected="0">
            <x v="84"/>
          </reference>
          <reference field="6" count="1" selected="0">
            <x v="1"/>
          </reference>
          <reference field="10" count="1" selected="0">
            <x v="20"/>
          </reference>
        </references>
      </pivotArea>
    </format>
    <format dxfId="434">
      <pivotArea dataOnly="0" labelOnly="1" outline="0" fieldPosition="0">
        <references count="5">
          <reference field="0" count="1">
            <x v="139"/>
          </reference>
          <reference field="2" count="1" selected="0">
            <x v="13"/>
          </reference>
          <reference field="3" count="1" selected="0">
            <x v="89"/>
          </reference>
          <reference field="6" count="1" selected="0">
            <x v="1"/>
          </reference>
          <reference field="10" count="1" selected="0">
            <x v="21"/>
          </reference>
        </references>
      </pivotArea>
    </format>
    <format dxfId="433">
      <pivotArea dataOnly="0" labelOnly="1" outline="0" fieldPosition="0">
        <references count="5">
          <reference field="0" count="3">
            <x v="63"/>
            <x v="174"/>
            <x v="208"/>
          </reference>
          <reference field="2" count="1" selected="0">
            <x v="13"/>
          </reference>
          <reference field="3" count="1" selected="0">
            <x v="96"/>
          </reference>
          <reference field="6" count="1" selected="0">
            <x v="1"/>
          </reference>
          <reference field="10" count="1" selected="0">
            <x v="21"/>
          </reference>
        </references>
      </pivotArea>
    </format>
    <format dxfId="432">
      <pivotArea dataOnly="0" labelOnly="1" outline="0" fieldPosition="0">
        <references count="5">
          <reference field="0" count="1">
            <x v="116"/>
          </reference>
          <reference field="2" count="1" selected="0">
            <x v="13"/>
          </reference>
          <reference field="3" count="1" selected="0">
            <x v="91"/>
          </reference>
          <reference field="6" count="1" selected="0">
            <x v="1"/>
          </reference>
          <reference field="10" count="1" selected="0">
            <x v="23"/>
          </reference>
        </references>
      </pivotArea>
    </format>
    <format dxfId="431">
      <pivotArea dataOnly="0" labelOnly="1" outline="0" fieldPosition="0">
        <references count="5">
          <reference field="0" count="1">
            <x v="71"/>
          </reference>
          <reference field="2" count="1" selected="0">
            <x v="13"/>
          </reference>
          <reference field="3" count="1" selected="0">
            <x v="96"/>
          </reference>
          <reference field="6" count="1" selected="0">
            <x v="1"/>
          </reference>
          <reference field="10" count="1" selected="0">
            <x v="23"/>
          </reference>
        </references>
      </pivotArea>
    </format>
    <format dxfId="430">
      <pivotArea dataOnly="0" labelOnly="1" outline="0" fieldPosition="0">
        <references count="5">
          <reference field="0" count="1">
            <x v="58"/>
          </reference>
          <reference field="2" count="1" selected="0">
            <x v="13"/>
          </reference>
          <reference field="3" count="1" selected="0">
            <x v="67"/>
          </reference>
          <reference field="6" count="1" selected="0">
            <x v="1"/>
          </reference>
          <reference field="10" count="1" selected="0">
            <x v="24"/>
          </reference>
        </references>
      </pivotArea>
    </format>
    <format dxfId="429">
      <pivotArea dataOnly="0" labelOnly="1" outline="0" fieldPosition="0">
        <references count="5">
          <reference field="0" count="1">
            <x v="186"/>
          </reference>
          <reference field="2" count="1" selected="0">
            <x v="13"/>
          </reference>
          <reference field="3" count="1" selected="0">
            <x v="85"/>
          </reference>
          <reference field="6" count="1" selected="0">
            <x v="1"/>
          </reference>
          <reference field="10" count="1" selected="0">
            <x v="24"/>
          </reference>
        </references>
      </pivotArea>
    </format>
    <format dxfId="428">
      <pivotArea dataOnly="0" labelOnly="1" outline="0" fieldPosition="0">
        <references count="5">
          <reference field="0" count="2">
            <x v="178"/>
            <x v="179"/>
          </reference>
          <reference field="2" count="1" selected="0">
            <x v="13"/>
          </reference>
          <reference field="3" count="1" selected="0">
            <x v="96"/>
          </reference>
          <reference field="6" count="1" selected="0">
            <x v="1"/>
          </reference>
          <reference field="10" count="1" selected="0">
            <x v="24"/>
          </reference>
        </references>
      </pivotArea>
    </format>
    <format dxfId="427">
      <pivotArea dataOnly="0" labelOnly="1" outline="0" fieldPosition="0">
        <references count="5">
          <reference field="0" count="1">
            <x v="104"/>
          </reference>
          <reference field="2" count="1" selected="0">
            <x v="13"/>
          </reference>
          <reference field="3" count="1" selected="0">
            <x v="92"/>
          </reference>
          <reference field="6" count="1" selected="0">
            <x v="1"/>
          </reference>
          <reference field="10" count="1" selected="0">
            <x v="25"/>
          </reference>
        </references>
      </pivotArea>
    </format>
    <format dxfId="426">
      <pivotArea dataOnly="0" labelOnly="1" outline="0" fieldPosition="0">
        <references count="5">
          <reference field="0" count="2">
            <x v="72"/>
            <x v="115"/>
          </reference>
          <reference field="2" count="1" selected="0">
            <x v="13"/>
          </reference>
          <reference field="3" count="1" selected="0">
            <x v="70"/>
          </reference>
          <reference field="6" count="1" selected="0">
            <x v="1"/>
          </reference>
          <reference field="10" count="1" selected="0">
            <x v="26"/>
          </reference>
        </references>
      </pivotArea>
    </format>
    <format dxfId="425">
      <pivotArea dataOnly="0" labelOnly="1" outline="0" fieldPosition="0">
        <references count="5">
          <reference field="0" count="1">
            <x v="59"/>
          </reference>
          <reference field="2" count="1" selected="0">
            <x v="13"/>
          </reference>
          <reference field="3" count="1" selected="0">
            <x v="96"/>
          </reference>
          <reference field="6" count="1" selected="0">
            <x v="1"/>
          </reference>
          <reference field="10" count="1" selected="0">
            <x v="26"/>
          </reference>
        </references>
      </pivotArea>
    </format>
    <format dxfId="424">
      <pivotArea dataOnly="0" labelOnly="1" outline="0" fieldPosition="0">
        <references count="5">
          <reference field="0" count="1">
            <x v="15"/>
          </reference>
          <reference field="2" count="1" selected="0">
            <x v="15"/>
          </reference>
          <reference field="3" count="1" selected="0">
            <x v="43"/>
          </reference>
          <reference field="6" count="1" selected="0">
            <x v="1"/>
          </reference>
          <reference field="10" count="1" selected="0">
            <x v="0"/>
          </reference>
        </references>
      </pivotArea>
    </format>
    <format dxfId="423">
      <pivotArea dataOnly="0" labelOnly="1" outline="0" fieldPosition="0">
        <references count="5">
          <reference field="0" count="1">
            <x v="15"/>
          </reference>
          <reference field="2" count="1" selected="0">
            <x v="15"/>
          </reference>
          <reference field="3" count="1" selected="0">
            <x v="51"/>
          </reference>
          <reference field="6" count="1" selected="0">
            <x v="1"/>
          </reference>
          <reference field="10" count="1" selected="0">
            <x v="0"/>
          </reference>
        </references>
      </pivotArea>
    </format>
    <format dxfId="422">
      <pivotArea dataOnly="0" labelOnly="1" outline="0" fieldPosition="0">
        <references count="5">
          <reference field="0" count="1">
            <x v="15"/>
          </reference>
          <reference field="2" count="1" selected="0">
            <x v="15"/>
          </reference>
          <reference field="3" count="1" selected="0">
            <x v="55"/>
          </reference>
          <reference field="6" count="1" selected="0">
            <x v="1"/>
          </reference>
          <reference field="10" count="1" selected="0">
            <x v="0"/>
          </reference>
        </references>
      </pivotArea>
    </format>
    <format dxfId="421">
      <pivotArea dataOnly="0" labelOnly="1" outline="0" fieldPosition="0">
        <references count="5">
          <reference field="0" count="1">
            <x v="93"/>
          </reference>
          <reference field="2" count="1" selected="0">
            <x v="15"/>
          </reference>
          <reference field="3" count="1" selected="0">
            <x v="47"/>
          </reference>
          <reference field="6" count="1" selected="0">
            <x v="1"/>
          </reference>
          <reference field="10" count="1" selected="0">
            <x v="1"/>
          </reference>
        </references>
      </pivotArea>
    </format>
    <format dxfId="420">
      <pivotArea dataOnly="0" labelOnly="1" outline="0" fieldPosition="0">
        <references count="5">
          <reference field="0" count="1">
            <x v="93"/>
          </reference>
          <reference field="2" count="1" selected="0">
            <x v="15"/>
          </reference>
          <reference field="3" count="1" selected="0">
            <x v="51"/>
          </reference>
          <reference field="6" count="1" selected="0">
            <x v="1"/>
          </reference>
          <reference field="10" count="1" selected="0">
            <x v="1"/>
          </reference>
        </references>
      </pivotArea>
    </format>
    <format dxfId="419">
      <pivotArea dataOnly="0" labelOnly="1" outline="0" fieldPosition="0">
        <references count="5">
          <reference field="0" count="1">
            <x v="93"/>
          </reference>
          <reference field="2" count="1" selected="0">
            <x v="15"/>
          </reference>
          <reference field="3" count="1" selected="0">
            <x v="55"/>
          </reference>
          <reference field="6" count="1" selected="0">
            <x v="1"/>
          </reference>
          <reference field="10" count="1" selected="0">
            <x v="1"/>
          </reference>
        </references>
      </pivotArea>
    </format>
    <format dxfId="418">
      <pivotArea dataOnly="0" labelOnly="1" outline="0" fieldPosition="0">
        <references count="5">
          <reference field="0" count="1">
            <x v="148"/>
          </reference>
          <reference field="2" count="1" selected="0">
            <x v="15"/>
          </reference>
          <reference field="3" count="1" selected="0">
            <x v="47"/>
          </reference>
          <reference field="6" count="1" selected="0">
            <x v="1"/>
          </reference>
          <reference field="10" count="1" selected="0">
            <x v="2"/>
          </reference>
        </references>
      </pivotArea>
    </format>
    <format dxfId="417">
      <pivotArea dataOnly="0" labelOnly="1" outline="0" fieldPosition="0">
        <references count="5">
          <reference field="0" count="1">
            <x v="148"/>
          </reference>
          <reference field="2" count="1" selected="0">
            <x v="15"/>
          </reference>
          <reference field="3" count="1" selected="0">
            <x v="51"/>
          </reference>
          <reference field="6" count="1" selected="0">
            <x v="1"/>
          </reference>
          <reference field="10" count="1" selected="0">
            <x v="2"/>
          </reference>
        </references>
      </pivotArea>
    </format>
    <format dxfId="416">
      <pivotArea dataOnly="0" labelOnly="1" outline="0" fieldPosition="0">
        <references count="5">
          <reference field="0" count="1">
            <x v="148"/>
          </reference>
          <reference field="2" count="1" selected="0">
            <x v="15"/>
          </reference>
          <reference field="3" count="1" selected="0">
            <x v="55"/>
          </reference>
          <reference field="6" count="1" selected="0">
            <x v="1"/>
          </reference>
          <reference field="10" count="1" selected="0">
            <x v="2"/>
          </reference>
        </references>
      </pivotArea>
    </format>
    <format dxfId="415">
      <pivotArea dataOnly="0" labelOnly="1" outline="0" fieldPosition="0">
        <references count="5">
          <reference field="0" count="1">
            <x v="146"/>
          </reference>
          <reference field="2" count="1" selected="0">
            <x v="15"/>
          </reference>
          <reference field="3" count="1" selected="0">
            <x v="41"/>
          </reference>
          <reference field="6" count="1" selected="0">
            <x v="1"/>
          </reference>
          <reference field="10" count="1" selected="0">
            <x v="3"/>
          </reference>
        </references>
      </pivotArea>
    </format>
    <format dxfId="414">
      <pivotArea dataOnly="0" labelOnly="1" outline="0" fieldPosition="0">
        <references count="5">
          <reference field="0" count="1">
            <x v="14"/>
          </reference>
          <reference field="2" count="1" selected="0">
            <x v="15"/>
          </reference>
          <reference field="3" count="1" selected="0">
            <x v="43"/>
          </reference>
          <reference field="6" count="1" selected="0">
            <x v="1"/>
          </reference>
          <reference field="10" count="1" selected="0">
            <x v="3"/>
          </reference>
        </references>
      </pivotArea>
    </format>
    <format dxfId="413">
      <pivotArea dataOnly="0" labelOnly="1" outline="0" fieldPosition="0">
        <references count="5">
          <reference field="0" count="1">
            <x v="197"/>
          </reference>
          <reference field="2" count="1" selected="0">
            <x v="15"/>
          </reference>
          <reference field="3" count="1" selected="0">
            <x v="47"/>
          </reference>
          <reference field="6" count="1" selected="0">
            <x v="1"/>
          </reference>
          <reference field="10" count="1" selected="0">
            <x v="3"/>
          </reference>
        </references>
      </pivotArea>
    </format>
    <format dxfId="412">
      <pivotArea dataOnly="0" labelOnly="1" outline="0" fieldPosition="0">
        <references count="5">
          <reference field="0" count="2">
            <x v="14"/>
            <x v="149"/>
          </reference>
          <reference field="2" count="1" selected="0">
            <x v="15"/>
          </reference>
          <reference field="3" count="1" selected="0">
            <x v="51"/>
          </reference>
          <reference field="6" count="1" selected="0">
            <x v="1"/>
          </reference>
          <reference field="10" count="1" selected="0">
            <x v="3"/>
          </reference>
        </references>
      </pivotArea>
    </format>
    <format dxfId="411">
      <pivotArea dataOnly="0" labelOnly="1" outline="0" fieldPosition="0">
        <references count="5">
          <reference field="0" count="2">
            <x v="14"/>
            <x v="149"/>
          </reference>
          <reference field="2" count="1" selected="0">
            <x v="15"/>
          </reference>
          <reference field="3" count="1" selected="0">
            <x v="55"/>
          </reference>
          <reference field="6" count="1" selected="0">
            <x v="1"/>
          </reference>
          <reference field="10" count="1" selected="0">
            <x v="3"/>
          </reference>
        </references>
      </pivotArea>
    </format>
    <format dxfId="410">
      <pivotArea dataOnly="0" labelOnly="1" outline="0" fieldPosition="0">
        <references count="5">
          <reference field="0" count="2">
            <x v="40"/>
            <x v="100"/>
          </reference>
          <reference field="2" count="1" selected="0">
            <x v="15"/>
          </reference>
          <reference field="3" count="1" selected="0">
            <x v="41"/>
          </reference>
          <reference field="6" count="1" selected="0">
            <x v="1"/>
          </reference>
          <reference field="10" count="1" selected="0">
            <x v="9"/>
          </reference>
        </references>
      </pivotArea>
    </format>
    <format dxfId="409">
      <pivotArea dataOnly="0" labelOnly="1" outline="0" fieldPosition="0">
        <references count="5">
          <reference field="0" count="2">
            <x v="39"/>
            <x v="105"/>
          </reference>
          <reference field="2" count="1" selected="0">
            <x v="15"/>
          </reference>
          <reference field="3" count="1" selected="0">
            <x v="47"/>
          </reference>
          <reference field="6" count="1" selected="0">
            <x v="1"/>
          </reference>
          <reference field="10" count="1" selected="0">
            <x v="9"/>
          </reference>
        </references>
      </pivotArea>
    </format>
    <format dxfId="408">
      <pivotArea dataOnly="0" labelOnly="1" outline="0" fieldPosition="0">
        <references count="5">
          <reference field="0" count="4">
            <x v="39"/>
            <x v="40"/>
            <x v="100"/>
            <x v="105"/>
          </reference>
          <reference field="2" count="1" selected="0">
            <x v="15"/>
          </reference>
          <reference field="3" count="1" selected="0">
            <x v="51"/>
          </reference>
          <reference field="6" count="1" selected="0">
            <x v="1"/>
          </reference>
          <reference field="10" count="1" selected="0">
            <x v="9"/>
          </reference>
        </references>
      </pivotArea>
    </format>
    <format dxfId="407">
      <pivotArea dataOnly="0" labelOnly="1" outline="0" fieldPosition="0">
        <references count="5">
          <reference field="0" count="4">
            <x v="39"/>
            <x v="40"/>
            <x v="100"/>
            <x v="105"/>
          </reference>
          <reference field="2" count="1" selected="0">
            <x v="15"/>
          </reference>
          <reference field="3" count="1" selected="0">
            <x v="55"/>
          </reference>
          <reference field="6" count="1" selected="0">
            <x v="1"/>
          </reference>
          <reference field="10" count="1" selected="0">
            <x v="9"/>
          </reference>
        </references>
      </pivotArea>
    </format>
    <format dxfId="406">
      <pivotArea dataOnly="0" labelOnly="1" outline="0" fieldPosition="0">
        <references count="5">
          <reference field="0" count="1">
            <x v="22"/>
          </reference>
          <reference field="2" count="1" selected="0">
            <x v="15"/>
          </reference>
          <reference field="3" count="1" selected="0">
            <x v="43"/>
          </reference>
          <reference field="6" count="1" selected="0">
            <x v="1"/>
          </reference>
          <reference field="10" count="1" selected="0">
            <x v="10"/>
          </reference>
        </references>
      </pivotArea>
    </format>
    <format dxfId="405">
      <pivotArea dataOnly="0" labelOnly="1" outline="0" fieldPosition="0">
        <references count="5">
          <reference field="0" count="1">
            <x v="22"/>
          </reference>
          <reference field="2" count="1" selected="0">
            <x v="15"/>
          </reference>
          <reference field="3" count="1" selected="0">
            <x v="44"/>
          </reference>
          <reference field="6" count="1" selected="0">
            <x v="1"/>
          </reference>
          <reference field="10" count="1" selected="0">
            <x v="10"/>
          </reference>
        </references>
      </pivotArea>
    </format>
    <format dxfId="404">
      <pivotArea dataOnly="0" labelOnly="1" outline="0" fieldPosition="0">
        <references count="5">
          <reference field="0" count="1">
            <x v="22"/>
          </reference>
          <reference field="2" count="1" selected="0">
            <x v="15"/>
          </reference>
          <reference field="3" count="1" selected="0">
            <x v="48"/>
          </reference>
          <reference field="6" count="1" selected="0">
            <x v="1"/>
          </reference>
          <reference field="10" count="1" selected="0">
            <x v="10"/>
          </reference>
        </references>
      </pivotArea>
    </format>
    <format dxfId="403">
      <pivotArea dataOnly="0" labelOnly="1" outline="0" fieldPosition="0">
        <references count="5">
          <reference field="0" count="1">
            <x v="22"/>
          </reference>
          <reference field="2" count="1" selected="0">
            <x v="15"/>
          </reference>
          <reference field="3" count="1" selected="0">
            <x v="49"/>
          </reference>
          <reference field="6" count="1" selected="0">
            <x v="1"/>
          </reference>
          <reference field="10" count="1" selected="0">
            <x v="10"/>
          </reference>
        </references>
      </pivotArea>
    </format>
    <format dxfId="402">
      <pivotArea dataOnly="0" labelOnly="1" outline="0" fieldPosition="0">
        <references count="5">
          <reference field="0" count="1">
            <x v="22"/>
          </reference>
          <reference field="2" count="1" selected="0">
            <x v="15"/>
          </reference>
          <reference field="3" count="1" selected="0">
            <x v="50"/>
          </reference>
          <reference field="6" count="1" selected="0">
            <x v="1"/>
          </reference>
          <reference field="10" count="1" selected="0">
            <x v="10"/>
          </reference>
        </references>
      </pivotArea>
    </format>
    <format dxfId="401">
      <pivotArea dataOnly="0" labelOnly="1" outline="0" fieldPosition="0">
        <references count="5">
          <reference field="0" count="1">
            <x v="190"/>
          </reference>
          <reference field="2" count="1" selected="0">
            <x v="15"/>
          </reference>
          <reference field="3" count="1" selected="0">
            <x v="42"/>
          </reference>
          <reference field="6" count="1" selected="0">
            <x v="1"/>
          </reference>
          <reference field="10" count="1" selected="0">
            <x v="12"/>
          </reference>
        </references>
      </pivotArea>
    </format>
    <format dxfId="400">
      <pivotArea dataOnly="0" labelOnly="1" outline="0" fieldPosition="0">
        <references count="5">
          <reference field="0" count="2">
            <x v="5"/>
            <x v="86"/>
          </reference>
          <reference field="2" count="1" selected="0">
            <x v="15"/>
          </reference>
          <reference field="3" count="1" selected="0">
            <x v="43"/>
          </reference>
          <reference field="6" count="1" selected="0">
            <x v="1"/>
          </reference>
          <reference field="10" count="1" selected="0">
            <x v="12"/>
          </reference>
        </references>
      </pivotArea>
    </format>
    <format dxfId="399">
      <pivotArea dataOnly="0" labelOnly="1" outline="0" fieldPosition="0">
        <references count="5">
          <reference field="0" count="1">
            <x v="190"/>
          </reference>
          <reference field="2" count="1" selected="0">
            <x v="15"/>
          </reference>
          <reference field="3" count="1" selected="0">
            <x v="52"/>
          </reference>
          <reference field="6" count="1" selected="0">
            <x v="1"/>
          </reference>
          <reference field="10" count="1" selected="0">
            <x v="12"/>
          </reference>
        </references>
      </pivotArea>
    </format>
    <format dxfId="398">
      <pivotArea dataOnly="0" labelOnly="1" outline="0" fieldPosition="0">
        <references count="5">
          <reference field="0" count="2">
            <x v="4"/>
            <x v="86"/>
          </reference>
          <reference field="2" count="1" selected="0">
            <x v="15"/>
          </reference>
          <reference field="3" count="1" selected="0">
            <x v="53"/>
          </reference>
          <reference field="6" count="1" selected="0">
            <x v="1"/>
          </reference>
          <reference field="10" count="1" selected="0">
            <x v="12"/>
          </reference>
        </references>
      </pivotArea>
    </format>
    <format dxfId="397">
      <pivotArea dataOnly="0" labelOnly="1" outline="0" fieldPosition="0">
        <references count="5">
          <reference field="0" count="1">
            <x v="190"/>
          </reference>
          <reference field="2" count="1" selected="0">
            <x v="15"/>
          </reference>
          <reference field="3" count="1" selected="0">
            <x v="56"/>
          </reference>
          <reference field="6" count="1" selected="0">
            <x v="1"/>
          </reference>
          <reference field="10" count="1" selected="0">
            <x v="12"/>
          </reference>
        </references>
      </pivotArea>
    </format>
    <format dxfId="396">
      <pivotArea dataOnly="0" labelOnly="1" outline="0" fieldPosition="0">
        <references count="5">
          <reference field="0" count="2">
            <x v="4"/>
            <x v="86"/>
          </reference>
          <reference field="2" count="1" selected="0">
            <x v="15"/>
          </reference>
          <reference field="3" count="1" selected="0">
            <x v="57"/>
          </reference>
          <reference field="6" count="1" selected="0">
            <x v="1"/>
          </reference>
          <reference field="10" count="1" selected="0">
            <x v="12"/>
          </reference>
        </references>
      </pivotArea>
    </format>
    <format dxfId="395">
      <pivotArea dataOnly="0" labelOnly="1" outline="0" fieldPosition="0">
        <references count="5">
          <reference field="0" count="2">
            <x v="25"/>
            <x v="164"/>
          </reference>
          <reference field="2" count="1" selected="0">
            <x v="15"/>
          </reference>
          <reference field="3" count="1" selected="0">
            <x v="42"/>
          </reference>
          <reference field="6" count="1" selected="0">
            <x v="1"/>
          </reference>
          <reference field="10" count="1" selected="0">
            <x v="14"/>
          </reference>
        </references>
      </pivotArea>
    </format>
    <format dxfId="394">
      <pivotArea dataOnly="0" labelOnly="1" outline="0" fieldPosition="0">
        <references count="5">
          <reference field="0" count="2">
            <x v="25"/>
            <x v="166"/>
          </reference>
          <reference field="2" count="1" selected="0">
            <x v="15"/>
          </reference>
          <reference field="3" count="1" selected="0">
            <x v="52"/>
          </reference>
          <reference field="6" count="1" selected="0">
            <x v="1"/>
          </reference>
          <reference field="10" count="1" selected="0">
            <x v="14"/>
          </reference>
        </references>
      </pivotArea>
    </format>
    <format dxfId="393">
      <pivotArea dataOnly="0" labelOnly="1" outline="0" fieldPosition="0">
        <references count="5">
          <reference field="0" count="2">
            <x v="25"/>
            <x v="166"/>
          </reference>
          <reference field="2" count="1" selected="0">
            <x v="15"/>
          </reference>
          <reference field="3" count="1" selected="0">
            <x v="56"/>
          </reference>
          <reference field="6" count="1" selected="0">
            <x v="1"/>
          </reference>
          <reference field="10" count="1" selected="0">
            <x v="14"/>
          </reference>
        </references>
      </pivotArea>
    </format>
    <format dxfId="392">
      <pivotArea dataOnly="0" labelOnly="1" outline="0" fieldPosition="0">
        <references count="5">
          <reference field="0" count="1">
            <x v="211"/>
          </reference>
          <reference field="2" count="1" selected="0">
            <x v="15"/>
          </reference>
          <reference field="3" count="1" selected="0">
            <x v="42"/>
          </reference>
          <reference field="6" count="1" selected="0">
            <x v="1"/>
          </reference>
          <reference field="10" count="1" selected="0">
            <x v="16"/>
          </reference>
        </references>
      </pivotArea>
    </format>
    <format dxfId="391">
      <pivotArea dataOnly="0" labelOnly="1" outline="0" fieldPosition="0">
        <references count="5">
          <reference field="0" count="1">
            <x v="211"/>
          </reference>
          <reference field="2" count="1" selected="0">
            <x v="15"/>
          </reference>
          <reference field="3" count="1" selected="0">
            <x v="52"/>
          </reference>
          <reference field="6" count="1" selected="0">
            <x v="1"/>
          </reference>
          <reference field="10" count="1" selected="0">
            <x v="16"/>
          </reference>
        </references>
      </pivotArea>
    </format>
    <format dxfId="390">
      <pivotArea dataOnly="0" labelOnly="1" outline="0" fieldPosition="0">
        <references count="5">
          <reference field="0" count="1">
            <x v="211"/>
          </reference>
          <reference field="2" count="1" selected="0">
            <x v="15"/>
          </reference>
          <reference field="3" count="1" selected="0">
            <x v="56"/>
          </reference>
          <reference field="6" count="1" selected="0">
            <x v="1"/>
          </reference>
          <reference field="10" count="1" selected="0">
            <x v="16"/>
          </reference>
        </references>
      </pivotArea>
    </format>
    <format dxfId="389">
      <pivotArea dataOnly="0" labelOnly="1" outline="0" fieldPosition="0">
        <references count="5">
          <reference field="0" count="1">
            <x v="210"/>
          </reference>
          <reference field="2" count="1" selected="0">
            <x v="15"/>
          </reference>
          <reference field="3" count="1" selected="0">
            <x v="42"/>
          </reference>
          <reference field="6" count="1" selected="0">
            <x v="1"/>
          </reference>
          <reference field="10" count="1" selected="0">
            <x v="17"/>
          </reference>
        </references>
      </pivotArea>
    </format>
    <format dxfId="388">
      <pivotArea dataOnly="0" labelOnly="1" outline="0" fieldPosition="0">
        <references count="5">
          <reference field="0" count="1">
            <x v="119"/>
          </reference>
          <reference field="2" count="1" selected="0">
            <x v="15"/>
          </reference>
          <reference field="3" count="1" selected="0">
            <x v="45"/>
          </reference>
          <reference field="6" count="1" selected="0">
            <x v="1"/>
          </reference>
          <reference field="10" count="1" selected="0">
            <x v="17"/>
          </reference>
        </references>
      </pivotArea>
    </format>
    <format dxfId="387">
      <pivotArea dataOnly="0" labelOnly="1" outline="0" fieldPosition="0">
        <references count="5">
          <reference field="0" count="2">
            <x v="11"/>
            <x v="187"/>
          </reference>
          <reference field="2" count="1" selected="0">
            <x v="15"/>
          </reference>
          <reference field="3" count="1" selected="0">
            <x v="42"/>
          </reference>
          <reference field="6" count="1" selected="0">
            <x v="1"/>
          </reference>
          <reference field="10" count="1" selected="0">
            <x v="18"/>
          </reference>
        </references>
      </pivotArea>
    </format>
    <format dxfId="386">
      <pivotArea dataOnly="0" labelOnly="1" outline="0" fieldPosition="0">
        <references count="5">
          <reference field="0" count="1">
            <x v="11"/>
          </reference>
          <reference field="2" count="1" selected="0">
            <x v="15"/>
          </reference>
          <reference field="3" count="1" selected="0">
            <x v="43"/>
          </reference>
          <reference field="6" count="1" selected="0">
            <x v="1"/>
          </reference>
          <reference field="10" count="1" selected="0">
            <x v="18"/>
          </reference>
        </references>
      </pivotArea>
    </format>
    <format dxfId="385">
      <pivotArea dataOnly="0" labelOnly="1" outline="0" fieldPosition="0">
        <references count="5">
          <reference field="0" count="2">
            <x v="11"/>
            <x v="188"/>
          </reference>
          <reference field="2" count="1" selected="0">
            <x v="15"/>
          </reference>
          <reference field="3" count="1" selected="0">
            <x v="52"/>
          </reference>
          <reference field="6" count="1" selected="0">
            <x v="1"/>
          </reference>
          <reference field="10" count="1" selected="0">
            <x v="18"/>
          </reference>
        </references>
      </pivotArea>
    </format>
    <format dxfId="384">
      <pivotArea dataOnly="0" labelOnly="1" outline="0" fieldPosition="0">
        <references count="5">
          <reference field="0" count="1">
            <x v="11"/>
          </reference>
          <reference field="2" count="1" selected="0">
            <x v="15"/>
          </reference>
          <reference field="3" count="1" selected="0">
            <x v="53"/>
          </reference>
          <reference field="6" count="1" selected="0">
            <x v="1"/>
          </reference>
          <reference field="10" count="1" selected="0">
            <x v="18"/>
          </reference>
        </references>
      </pivotArea>
    </format>
    <format dxfId="383">
      <pivotArea dataOnly="0" labelOnly="1" outline="0" fieldPosition="0">
        <references count="5">
          <reference field="0" count="2">
            <x v="11"/>
            <x v="188"/>
          </reference>
          <reference field="2" count="1" selected="0">
            <x v="15"/>
          </reference>
          <reference field="3" count="1" selected="0">
            <x v="56"/>
          </reference>
          <reference field="6" count="1" selected="0">
            <x v="1"/>
          </reference>
          <reference field="10" count="1" selected="0">
            <x v="18"/>
          </reference>
        </references>
      </pivotArea>
    </format>
    <format dxfId="382">
      <pivotArea dataOnly="0" labelOnly="1" outline="0" fieldPosition="0">
        <references count="5">
          <reference field="0" count="1">
            <x v="11"/>
          </reference>
          <reference field="2" count="1" selected="0">
            <x v="15"/>
          </reference>
          <reference field="3" count="1" selected="0">
            <x v="57"/>
          </reference>
          <reference field="6" count="1" selected="0">
            <x v="1"/>
          </reference>
          <reference field="10" count="1" selected="0">
            <x v="18"/>
          </reference>
        </references>
      </pivotArea>
    </format>
    <format dxfId="381">
      <pivotArea dataOnly="0" labelOnly="1" outline="0" fieldPosition="0">
        <references count="5">
          <reference field="0" count="2">
            <x v="124"/>
            <x v="139"/>
          </reference>
          <reference field="2" count="1" selected="0">
            <x v="15"/>
          </reference>
          <reference field="3" count="1" selected="0">
            <x v="43"/>
          </reference>
          <reference field="6" count="1" selected="0">
            <x v="1"/>
          </reference>
          <reference field="10" count="1" selected="0">
            <x v="21"/>
          </reference>
        </references>
      </pivotArea>
    </format>
    <format dxfId="380">
      <pivotArea dataOnly="0" labelOnly="1" outline="0" fieldPosition="0">
        <references count="5">
          <reference field="0" count="2">
            <x v="124"/>
            <x v="139"/>
          </reference>
          <reference field="2" count="1" selected="0">
            <x v="15"/>
          </reference>
          <reference field="3" count="1" selected="0">
            <x v="53"/>
          </reference>
          <reference field="6" count="1" selected="0">
            <x v="1"/>
          </reference>
          <reference field="10" count="1" selected="0">
            <x v="21"/>
          </reference>
        </references>
      </pivotArea>
    </format>
    <format dxfId="379">
      <pivotArea dataOnly="0" labelOnly="1" outline="0" fieldPosition="0">
        <references count="5">
          <reference field="0" count="2">
            <x v="124"/>
            <x v="139"/>
          </reference>
          <reference field="2" count="1" selected="0">
            <x v="15"/>
          </reference>
          <reference field="3" count="1" selected="0">
            <x v="57"/>
          </reference>
          <reference field="6" count="1" selected="0">
            <x v="1"/>
          </reference>
          <reference field="10" count="1" selected="0">
            <x v="21"/>
          </reference>
        </references>
      </pivotArea>
    </format>
    <format dxfId="378">
      <pivotArea dataOnly="0" labelOnly="1" outline="0" fieldPosition="0">
        <references count="5">
          <reference field="0" count="1">
            <x v="67"/>
          </reference>
          <reference field="2" count="1" selected="0">
            <x v="15"/>
          </reference>
          <reference field="3" count="1" selected="0">
            <x v="42"/>
          </reference>
          <reference field="6" count="1" selected="0">
            <x v="1"/>
          </reference>
          <reference field="10" count="1" selected="0">
            <x v="23"/>
          </reference>
        </references>
      </pivotArea>
    </format>
    <format dxfId="377">
      <pivotArea dataOnly="0" labelOnly="1" outline="0" fieldPosition="0">
        <references count="5">
          <reference field="0" count="1">
            <x v="67"/>
          </reference>
          <reference field="2" count="1" selected="0">
            <x v="15"/>
          </reference>
          <reference field="3" count="1" selected="0">
            <x v="52"/>
          </reference>
          <reference field="6" count="1" selected="0">
            <x v="1"/>
          </reference>
          <reference field="10" count="1" selected="0">
            <x v="23"/>
          </reference>
        </references>
      </pivotArea>
    </format>
    <format dxfId="376">
      <pivotArea dataOnly="0" labelOnly="1" outline="0" fieldPosition="0">
        <references count="5">
          <reference field="0" count="1">
            <x v="67"/>
          </reference>
          <reference field="2" count="1" selected="0">
            <x v="15"/>
          </reference>
          <reference field="3" count="1" selected="0">
            <x v="56"/>
          </reference>
          <reference field="6" count="1" selected="0">
            <x v="1"/>
          </reference>
          <reference field="10" count="1" selected="0">
            <x v="23"/>
          </reference>
        </references>
      </pivotArea>
    </format>
    <format dxfId="375">
      <pivotArea dataOnly="0" labelOnly="1" outline="0" fieldPosition="0">
        <references count="5">
          <reference field="0" count="2">
            <x v="25"/>
            <x v="166"/>
          </reference>
          <reference field="2" count="1" selected="0">
            <x v="15"/>
          </reference>
          <reference field="3" count="1" selected="0">
            <x v="42"/>
          </reference>
          <reference field="6" count="1" selected="0">
            <x v="1"/>
          </reference>
          <reference field="10" count="1" selected="0">
            <x v="24"/>
          </reference>
        </references>
      </pivotArea>
    </format>
    <format dxfId="374">
      <pivotArea dataOnly="0" labelOnly="1" outline="0" fieldPosition="0">
        <references count="5">
          <reference field="0" count="1">
            <x v="177"/>
          </reference>
          <reference field="2" count="1" selected="0">
            <x v="15"/>
          </reference>
          <reference field="3" count="1" selected="0">
            <x v="43"/>
          </reference>
          <reference field="6" count="1" selected="0">
            <x v="1"/>
          </reference>
          <reference field="10" count="1" selected="0">
            <x v="24"/>
          </reference>
        </references>
      </pivotArea>
    </format>
    <format dxfId="373">
      <pivotArea dataOnly="0" labelOnly="1" outline="0" fieldPosition="0">
        <references count="5">
          <reference field="0" count="2">
            <x v="25"/>
            <x v="166"/>
          </reference>
          <reference field="2" count="1" selected="0">
            <x v="15"/>
          </reference>
          <reference field="3" count="1" selected="0">
            <x v="52"/>
          </reference>
          <reference field="6" count="1" selected="0">
            <x v="1"/>
          </reference>
          <reference field="10" count="1" selected="0">
            <x v="24"/>
          </reference>
        </references>
      </pivotArea>
    </format>
    <format dxfId="372">
      <pivotArea dataOnly="0" labelOnly="1" outline="0" fieldPosition="0">
        <references count="5">
          <reference field="0" count="1">
            <x v="177"/>
          </reference>
          <reference field="2" count="1" selected="0">
            <x v="15"/>
          </reference>
          <reference field="3" count="1" selected="0">
            <x v="53"/>
          </reference>
          <reference field="6" count="1" selected="0">
            <x v="1"/>
          </reference>
          <reference field="10" count="1" selected="0">
            <x v="24"/>
          </reference>
        </references>
      </pivotArea>
    </format>
    <format dxfId="371">
      <pivotArea dataOnly="0" labelOnly="1" outline="0" fieldPosition="0">
        <references count="5">
          <reference field="0" count="2">
            <x v="25"/>
            <x v="166"/>
          </reference>
          <reference field="2" count="1" selected="0">
            <x v="15"/>
          </reference>
          <reference field="3" count="1" selected="0">
            <x v="56"/>
          </reference>
          <reference field="6" count="1" selected="0">
            <x v="1"/>
          </reference>
          <reference field="10" count="1" selected="0">
            <x v="24"/>
          </reference>
        </references>
      </pivotArea>
    </format>
    <format dxfId="370">
      <pivotArea dataOnly="0" labelOnly="1" outline="0" fieldPosition="0">
        <references count="5">
          <reference field="0" count="1">
            <x v="177"/>
          </reference>
          <reference field="2" count="1" selected="0">
            <x v="15"/>
          </reference>
          <reference field="3" count="1" selected="0">
            <x v="57"/>
          </reference>
          <reference field="6" count="1" selected="0">
            <x v="1"/>
          </reference>
          <reference field="10" count="1" selected="0">
            <x v="24"/>
          </reference>
        </references>
      </pivotArea>
    </format>
    <format dxfId="369">
      <pivotArea dataOnly="0" labelOnly="1" outline="0" fieldPosition="0">
        <references count="5">
          <reference field="0" count="2">
            <x v="105"/>
            <x v="144"/>
          </reference>
          <reference field="2" count="1" selected="0">
            <x v="15"/>
          </reference>
          <reference field="3" count="1" selected="0">
            <x v="43"/>
          </reference>
          <reference field="6" count="1" selected="0">
            <x v="1"/>
          </reference>
          <reference field="10" count="1" selected="0">
            <x v="25"/>
          </reference>
        </references>
      </pivotArea>
    </format>
    <format dxfId="368">
      <pivotArea dataOnly="0" labelOnly="1" outline="0" fieldPosition="0">
        <references count="5">
          <reference field="0" count="1">
            <x v="182"/>
          </reference>
          <reference field="2" count="1" selected="0">
            <x v="15"/>
          </reference>
          <reference field="3" count="1" selected="0">
            <x v="46"/>
          </reference>
          <reference field="6" count="1" selected="0">
            <x v="1"/>
          </reference>
          <reference field="10" count="1" selected="0">
            <x v="25"/>
          </reference>
        </references>
      </pivotArea>
    </format>
    <format dxfId="367">
      <pivotArea dataOnly="0" labelOnly="1" outline="0" fieldPosition="0">
        <references count="5">
          <reference field="0" count="2">
            <x v="105"/>
            <x v="144"/>
          </reference>
          <reference field="2" count="1" selected="0">
            <x v="15"/>
          </reference>
          <reference field="3" count="1" selected="0">
            <x v="53"/>
          </reference>
          <reference field="6" count="1" selected="0">
            <x v="1"/>
          </reference>
          <reference field="10" count="1" selected="0">
            <x v="25"/>
          </reference>
        </references>
      </pivotArea>
    </format>
    <format dxfId="366">
      <pivotArea dataOnly="0" labelOnly="1" outline="0" fieldPosition="0">
        <references count="5">
          <reference field="0" count="1">
            <x v="182"/>
          </reference>
          <reference field="2" count="1" selected="0">
            <x v="15"/>
          </reference>
          <reference field="3" count="1" selected="0">
            <x v="54"/>
          </reference>
          <reference field="6" count="1" selected="0">
            <x v="1"/>
          </reference>
          <reference field="10" count="1" selected="0">
            <x v="25"/>
          </reference>
        </references>
      </pivotArea>
    </format>
    <format dxfId="365">
      <pivotArea dataOnly="0" labelOnly="1" outline="0" fieldPosition="0">
        <references count="5">
          <reference field="0" count="2">
            <x v="105"/>
            <x v="144"/>
          </reference>
          <reference field="2" count="1" selected="0">
            <x v="15"/>
          </reference>
          <reference field="3" count="1" selected="0">
            <x v="57"/>
          </reference>
          <reference field="6" count="1" selected="0">
            <x v="1"/>
          </reference>
          <reference field="10" count="1" selected="0">
            <x v="25"/>
          </reference>
        </references>
      </pivotArea>
    </format>
    <format dxfId="364">
      <pivotArea dataOnly="0" labelOnly="1" outline="0" fieldPosition="0">
        <references count="5">
          <reference field="0" count="1">
            <x v="182"/>
          </reference>
          <reference field="2" count="1" selected="0">
            <x v="15"/>
          </reference>
          <reference field="3" count="1" selected="0">
            <x v="58"/>
          </reference>
          <reference field="6" count="1" selected="0">
            <x v="1"/>
          </reference>
          <reference field="10" count="1" selected="0">
            <x v="25"/>
          </reference>
        </references>
      </pivotArea>
    </format>
    <format dxfId="363">
      <pivotArea dataOnly="0" labelOnly="1" outline="0" fieldPosition="0">
        <references count="5">
          <reference field="0" count="1">
            <x v="57"/>
          </reference>
          <reference field="2" count="1" selected="0">
            <x v="16"/>
          </reference>
          <reference field="3" count="1" selected="0">
            <x v="36"/>
          </reference>
          <reference field="6" count="1" selected="0">
            <x v="1"/>
          </reference>
          <reference field="10" count="1" selected="0">
            <x v="1"/>
          </reference>
        </references>
      </pivotArea>
    </format>
    <format dxfId="362">
      <pivotArea dataOnly="0" labelOnly="1" outline="0" fieldPosition="0">
        <references count="5">
          <reference field="0" count="1">
            <x v="153"/>
          </reference>
          <reference field="2" count="1" selected="0">
            <x v="16"/>
          </reference>
          <reference field="3" count="1" selected="0">
            <x v="35"/>
          </reference>
          <reference field="6" count="1" selected="0">
            <x v="1"/>
          </reference>
          <reference field="10" count="1" selected="0">
            <x v="3"/>
          </reference>
        </references>
      </pivotArea>
    </format>
    <format dxfId="361">
      <pivotArea dataOnly="0" labelOnly="1" outline="0" fieldPosition="0">
        <references count="5">
          <reference field="0" count="2">
            <x v="149"/>
            <x v="154"/>
          </reference>
          <reference field="2" count="1" selected="0">
            <x v="16"/>
          </reference>
          <reference field="3" count="1" selected="0">
            <x v="34"/>
          </reference>
          <reference field="6" count="1" selected="0">
            <x v="1"/>
          </reference>
          <reference field="10" count="1" selected="0">
            <x v="9"/>
          </reference>
        </references>
      </pivotArea>
    </format>
    <format dxfId="360">
      <pivotArea dataOnly="0" labelOnly="1" outline="0" fieldPosition="0">
        <references count="5">
          <reference field="0" count="6">
            <x v="26"/>
            <x v="36"/>
            <x v="38"/>
            <x v="97"/>
            <x v="103"/>
            <x v="150"/>
          </reference>
          <reference field="2" count="1" selected="0">
            <x v="16"/>
          </reference>
          <reference field="3" count="1" selected="0">
            <x v="35"/>
          </reference>
          <reference field="6" count="1" selected="0">
            <x v="1"/>
          </reference>
          <reference field="10" count="1" selected="0">
            <x v="9"/>
          </reference>
        </references>
      </pivotArea>
    </format>
    <format dxfId="359">
      <pivotArea dataOnly="0" labelOnly="1" outline="0" fieldPosition="0">
        <references count="5">
          <reference field="0" count="2">
            <x v="99"/>
            <x v="135"/>
          </reference>
          <reference field="2" count="1" selected="0">
            <x v="18"/>
          </reference>
          <reference field="3" count="1" selected="0">
            <x v="38"/>
          </reference>
          <reference field="6" count="1" selected="0">
            <x v="1"/>
          </reference>
          <reference field="10" count="1" selected="0">
            <x v="1"/>
          </reference>
        </references>
      </pivotArea>
    </format>
    <format dxfId="358">
      <pivotArea dataOnly="0" labelOnly="1" outline="0" fieldPosition="0">
        <references count="5">
          <reference field="0" count="1">
            <x v="87"/>
          </reference>
          <reference field="2" count="1" selected="0">
            <x v="18"/>
          </reference>
          <reference field="3" count="1" selected="0">
            <x v="40"/>
          </reference>
          <reference field="6" count="1" selected="0">
            <x v="1"/>
          </reference>
          <reference field="10" count="1" selected="0">
            <x v="17"/>
          </reference>
        </references>
      </pivotArea>
    </format>
    <format dxfId="357">
      <pivotArea dataOnly="0" labelOnly="1" outline="0" fieldPosition="0">
        <references count="5">
          <reference field="0" count="1">
            <x v="21"/>
          </reference>
          <reference field="2" count="1" selected="0">
            <x v="18"/>
          </reference>
          <reference field="3" count="1" selected="0">
            <x v="40"/>
          </reference>
          <reference field="6" count="1" selected="0">
            <x v="1"/>
          </reference>
          <reference field="10" count="1" selected="0">
            <x v="19"/>
          </reference>
        </references>
      </pivotArea>
    </format>
    <format dxfId="356">
      <pivotArea dataOnly="0" labelOnly="1" outline="0" fieldPosition="0">
        <references count="5">
          <reference field="0" count="1">
            <x v="139"/>
          </reference>
          <reference field="2" count="1" selected="0">
            <x v="18"/>
          </reference>
          <reference field="3" count="1" selected="0">
            <x v="37"/>
          </reference>
          <reference field="6" count="1" selected="0">
            <x v="1"/>
          </reference>
          <reference field="10" count="1" selected="0">
            <x v="21"/>
          </reference>
        </references>
      </pivotArea>
    </format>
    <format dxfId="355">
      <pivotArea dataOnly="0" labelOnly="1" outline="0" fieldPosition="0">
        <references count="5">
          <reference field="0" count="3">
            <x v="1"/>
            <x v="3"/>
            <x v="114"/>
          </reference>
          <reference field="2" count="1" selected="0">
            <x v="21"/>
          </reference>
          <reference field="3" count="1" selected="0">
            <x v="102"/>
          </reference>
          <reference field="6" count="1" selected="0">
            <x v="1"/>
          </reference>
          <reference field="10" count="1" selected="0">
            <x v="22"/>
          </reference>
        </references>
      </pivotArea>
    </format>
    <format dxfId="354">
      <pivotArea dataOnly="0" labelOnly="1" outline="0" fieldPosition="0">
        <references count="5">
          <reference field="0" count="1">
            <x v="157"/>
          </reference>
          <reference field="2" count="1" selected="0">
            <x v="17"/>
          </reference>
          <reference field="3" count="1" selected="0">
            <x v="26"/>
          </reference>
          <reference field="6" count="1" selected="0">
            <x v="2"/>
          </reference>
          <reference field="10" count="1" selected="0">
            <x v="0"/>
          </reference>
        </references>
      </pivotArea>
    </format>
    <format dxfId="353">
      <pivotArea dataOnly="0" labelOnly="1" outline="0" fieldPosition="0">
        <references count="5">
          <reference field="0" count="1">
            <x v="158"/>
          </reference>
          <reference field="2" count="1" selected="0">
            <x v="17"/>
          </reference>
          <reference field="3" count="1" selected="0">
            <x v="27"/>
          </reference>
          <reference field="6" count="1" selected="0">
            <x v="2"/>
          </reference>
          <reference field="10" count="1" selected="0">
            <x v="0"/>
          </reference>
        </references>
      </pivotArea>
    </format>
    <format dxfId="352">
      <pivotArea dataOnly="0" labelOnly="1" outline="0" fieldPosition="0">
        <references count="5">
          <reference field="0" count="1">
            <x v="118"/>
          </reference>
          <reference field="2" count="1" selected="0">
            <x v="17"/>
          </reference>
          <reference field="3" count="1" selected="0">
            <x v="28"/>
          </reference>
          <reference field="6" count="1" selected="0">
            <x v="2"/>
          </reference>
          <reference field="10" count="1" selected="0">
            <x v="20"/>
          </reference>
        </references>
      </pivotArea>
    </format>
    <format dxfId="351">
      <pivotArea dataOnly="0" labelOnly="1" outline="0" fieldPosition="0">
        <references count="5">
          <reference field="0" count="1">
            <x v="44"/>
          </reference>
          <reference field="2" count="1" selected="0">
            <x v="19"/>
          </reference>
          <reference field="3" count="1" selected="0">
            <x v="104"/>
          </reference>
          <reference field="6" count="1" selected="0">
            <x v="2"/>
          </reference>
          <reference field="10" count="1" selected="0">
            <x v="5"/>
          </reference>
        </references>
      </pivotArea>
    </format>
    <format dxfId="350">
      <pivotArea dataOnly="0" labelOnly="1" outline="0" fieldPosition="0">
        <references count="5">
          <reference field="0" count="2">
            <x v="193"/>
            <x v="194"/>
          </reference>
          <reference field="2" count="1" selected="0">
            <x v="20"/>
          </reference>
          <reference field="3" count="1" selected="0">
            <x v="21"/>
          </reference>
          <reference field="6" count="1" selected="0">
            <x v="2"/>
          </reference>
          <reference field="10" count="1" selected="0">
            <x v="0"/>
          </reference>
        </references>
      </pivotArea>
    </format>
    <format dxfId="349">
      <pivotArea dataOnly="0" labelOnly="1" outline="0" fieldPosition="0">
        <references count="5">
          <reference field="0" count="1">
            <x v="191"/>
          </reference>
          <reference field="2" count="1" selected="0">
            <x v="20"/>
          </reference>
          <reference field="3" count="1" selected="0">
            <x v="21"/>
          </reference>
          <reference field="6" count="1" selected="0">
            <x v="2"/>
          </reference>
          <reference field="10" count="1" selected="0">
            <x v="2"/>
          </reference>
        </references>
      </pivotArea>
    </format>
    <format dxfId="348">
      <pivotArea dataOnly="0" labelOnly="1" outline="0" fieldPosition="0">
        <references count="5">
          <reference field="0" count="1">
            <x v="192"/>
          </reference>
          <reference field="2" count="1" selected="0">
            <x v="20"/>
          </reference>
          <reference field="3" count="1" selected="0">
            <x v="22"/>
          </reference>
          <reference field="6" count="1" selected="0">
            <x v="2"/>
          </reference>
          <reference field="10" count="1" selected="0">
            <x v="2"/>
          </reference>
        </references>
      </pivotArea>
    </format>
    <format dxfId="347">
      <pivotArea dataOnly="0" labelOnly="1" outline="0" fieldPosition="0">
        <references count="5">
          <reference field="0" count="1">
            <x v="192"/>
          </reference>
          <reference field="2" count="1" selected="0">
            <x v="20"/>
          </reference>
          <reference field="3" count="1" selected="0">
            <x v="23"/>
          </reference>
          <reference field="6" count="1" selected="0">
            <x v="2"/>
          </reference>
          <reference field="10" count="1" selected="0">
            <x v="2"/>
          </reference>
        </references>
      </pivotArea>
    </format>
    <format dxfId="346">
      <pivotArea dataOnly="0" labelOnly="1" outline="0" fieldPosition="0">
        <references count="5">
          <reference field="0" count="2">
            <x v="53"/>
            <x v="117"/>
          </reference>
          <reference field="2" count="1" selected="0">
            <x v="20"/>
          </reference>
          <reference field="3" count="1" selected="0">
            <x v="21"/>
          </reference>
          <reference field="6" count="1" selected="0">
            <x v="2"/>
          </reference>
          <reference field="10" count="1" selected="0">
            <x v="11"/>
          </reference>
        </references>
      </pivotArea>
    </format>
    <format dxfId="345">
      <pivotArea dataOnly="0" labelOnly="1" outline="0" fieldPosition="0">
        <references count="5">
          <reference field="0" count="1">
            <x v="66"/>
          </reference>
          <reference field="2" count="1" selected="0">
            <x v="20"/>
          </reference>
          <reference field="3" count="1" selected="0">
            <x v="21"/>
          </reference>
          <reference field="6" count="1" selected="0">
            <x v="2"/>
          </reference>
          <reference field="10" count="1" selected="0">
            <x v="26"/>
          </reference>
        </references>
      </pivotArea>
    </format>
    <format dxfId="344">
      <pivotArea dataOnly="0" labelOnly="1" outline="0" fieldPosition="0">
        <references count="5">
          <reference field="0" count="1">
            <x v="207"/>
          </reference>
          <reference field="2" count="1" selected="0">
            <x v="11"/>
          </reference>
          <reference field="3" count="1" selected="0">
            <x v="0"/>
          </reference>
          <reference field="6" count="1" selected="0">
            <x v="3"/>
          </reference>
          <reference field="10" count="1" selected="0">
            <x v="0"/>
          </reference>
        </references>
      </pivotArea>
    </format>
    <format dxfId="343">
      <pivotArea dataOnly="0" labelOnly="1" outline="0" fieldPosition="0">
        <references count="5">
          <reference field="0" count="8">
            <x v="41"/>
            <x v="45"/>
            <x v="49"/>
            <x v="112"/>
            <x v="193"/>
            <x v="205"/>
            <x v="206"/>
            <x v="207"/>
          </reference>
          <reference field="2" count="1" selected="0">
            <x v="11"/>
          </reference>
          <reference field="3" count="1" selected="0">
            <x v="1"/>
          </reference>
          <reference field="6" count="1" selected="0">
            <x v="3"/>
          </reference>
          <reference field="10" count="1" selected="0">
            <x v="0"/>
          </reference>
        </references>
      </pivotArea>
    </format>
    <format dxfId="342">
      <pivotArea dataOnly="0" labelOnly="1" outline="0" fieldPosition="0">
        <references count="5">
          <reference field="0" count="3">
            <x v="53"/>
            <x v="117"/>
            <x v="212"/>
          </reference>
          <reference field="2" count="1" selected="0">
            <x v="11"/>
          </reference>
          <reference field="3" count="1" selected="0">
            <x v="1"/>
          </reference>
          <reference field="6" count="1" selected="0">
            <x v="3"/>
          </reference>
          <reference field="10" count="1" selected="0">
            <x v="11"/>
          </reference>
        </references>
      </pivotArea>
    </format>
    <format dxfId="341">
      <pivotArea dataOnly="0" labelOnly="1" outline="0" fieldPosition="0">
        <references count="5">
          <reference field="0" count="2">
            <x v="199"/>
            <x v="200"/>
          </reference>
          <reference field="2" count="1" selected="0">
            <x v="11"/>
          </reference>
          <reference field="3" count="1" selected="0">
            <x v="1"/>
          </reference>
          <reference field="6" count="1" selected="0">
            <x v="3"/>
          </reference>
          <reference field="10" count="1" selected="0">
            <x v="13"/>
          </reference>
        </references>
      </pivotArea>
    </format>
    <format dxfId="340">
      <pivotArea dataOnly="0" labelOnly="1" outline="0" fieldPosition="0">
        <references count="5">
          <reference field="0" count="2">
            <x v="101"/>
            <x v="102"/>
          </reference>
          <reference field="2" count="1" selected="0">
            <x v="11"/>
          </reference>
          <reference field="3" count="1" selected="0">
            <x v="2"/>
          </reference>
          <reference field="6" count="1" selected="0">
            <x v="3"/>
          </reference>
          <reference field="10" count="1" selected="0">
            <x v="20"/>
          </reference>
        </references>
      </pivotArea>
    </format>
    <format dxfId="339">
      <pivotArea dataOnly="0" labelOnly="1" outline="0" fieldPosition="0">
        <references count="5">
          <reference field="0" count="1">
            <x v="66"/>
          </reference>
          <reference field="2" count="1" selected="0">
            <x v="11"/>
          </reference>
          <reference field="3" count="1" selected="0">
            <x v="1"/>
          </reference>
          <reference field="6" count="1" selected="0">
            <x v="3"/>
          </reference>
          <reference field="10" count="1" selected="0">
            <x v="26"/>
          </reference>
        </references>
      </pivotArea>
    </format>
    <format dxfId="338">
      <pivotArea dataOnly="0" labelOnly="1" outline="0" fieldPosition="0">
        <references count="5">
          <reference field="0" count="1">
            <x v="48"/>
          </reference>
          <reference field="2" count="1" selected="0">
            <x v="18"/>
          </reference>
          <reference field="3" count="1" selected="0">
            <x v="39"/>
          </reference>
          <reference field="6" count="1" selected="0">
            <x v="3"/>
          </reference>
          <reference field="10" count="1" selected="0">
            <x v="0"/>
          </reference>
        </references>
      </pivotArea>
    </format>
    <format dxfId="337">
      <pivotArea dataOnly="0" labelOnly="1" outline="0" fieldPosition="0">
        <references count="5">
          <reference field="0" count="1">
            <x v="43"/>
          </reference>
          <reference field="2" count="1" selected="0">
            <x v="19"/>
          </reference>
          <reference field="3" count="1" selected="0">
            <x v="103"/>
          </reference>
          <reference field="6" count="1" selected="0">
            <x v="3"/>
          </reference>
          <reference field="10" count="1" selected="0">
            <x v="5"/>
          </reference>
        </references>
      </pivotArea>
    </format>
    <format dxfId="336">
      <pivotArea grandCol="1" outline="0" collapsedLevelsAreSubtotals="1" fieldPosition="0"/>
    </format>
    <format dxfId="335">
      <pivotArea dataOnly="0" labelOnly="1" grandCol="1" outline="0" fieldPosition="0"/>
    </format>
    <format dxfId="334">
      <pivotArea type="all" dataOnly="0" outline="0" fieldPosition="0"/>
    </format>
    <format dxfId="333">
      <pivotArea outline="0" collapsedLevelsAreSubtotals="1" fieldPosition="0"/>
    </format>
    <format dxfId="332">
      <pivotArea dataOnly="0" labelOnly="1" outline="0" fieldPosition="0">
        <references count="1">
          <reference field="6" count="0"/>
        </references>
      </pivotArea>
    </format>
    <format dxfId="331">
      <pivotArea dataOnly="0" labelOnly="1" outline="0" fieldPosition="0">
        <references count="1">
          <reference field="6" count="0" defaultSubtotal="1"/>
        </references>
      </pivotArea>
    </format>
    <format dxfId="330">
      <pivotArea dataOnly="0" labelOnly="1" grandRow="1" outline="0" fieldPosition="0"/>
    </format>
    <format dxfId="329">
      <pivotArea dataOnly="0" labelOnly="1" outline="0" fieldPosition="0">
        <references count="2">
          <reference field="2" count="4">
            <x v="12"/>
            <x v="14"/>
            <x v="17"/>
            <x v="20"/>
          </reference>
          <reference field="6" count="1" selected="0">
            <x v="0"/>
          </reference>
        </references>
      </pivotArea>
    </format>
    <format dxfId="328">
      <pivotArea dataOnly="0" labelOnly="1" outline="0" fieldPosition="0">
        <references count="2">
          <reference field="2" count="4" defaultSubtotal="1">
            <x v="12"/>
            <x v="14"/>
            <x v="17"/>
            <x v="20"/>
          </reference>
          <reference field="6" count="1" selected="0">
            <x v="0"/>
          </reference>
        </references>
      </pivotArea>
    </format>
    <format dxfId="327">
      <pivotArea dataOnly="0" labelOnly="1" outline="0" fieldPosition="0">
        <references count="2">
          <reference field="2" count="5">
            <x v="13"/>
            <x v="15"/>
            <x v="16"/>
            <x v="18"/>
            <x v="21"/>
          </reference>
          <reference field="6" count="1" selected="0">
            <x v="1"/>
          </reference>
        </references>
      </pivotArea>
    </format>
    <format dxfId="326">
      <pivotArea dataOnly="0" labelOnly="1" outline="0" fieldPosition="0">
        <references count="2">
          <reference field="2" count="5" defaultSubtotal="1">
            <x v="13"/>
            <x v="15"/>
            <x v="16"/>
            <x v="18"/>
            <x v="21"/>
          </reference>
          <reference field="6" count="1" selected="0">
            <x v="1"/>
          </reference>
        </references>
      </pivotArea>
    </format>
    <format dxfId="325">
      <pivotArea dataOnly="0" labelOnly="1" outline="0" fieldPosition="0">
        <references count="2">
          <reference field="2" count="3">
            <x v="17"/>
            <x v="19"/>
            <x v="20"/>
          </reference>
          <reference field="6" count="1" selected="0">
            <x v="2"/>
          </reference>
        </references>
      </pivotArea>
    </format>
    <format dxfId="324">
      <pivotArea dataOnly="0" labelOnly="1" outline="0" fieldPosition="0">
        <references count="2">
          <reference field="2" count="3" defaultSubtotal="1">
            <x v="17"/>
            <x v="19"/>
            <x v="20"/>
          </reference>
          <reference field="6" count="1" selected="0">
            <x v="2"/>
          </reference>
        </references>
      </pivotArea>
    </format>
    <format dxfId="323">
      <pivotArea dataOnly="0" labelOnly="1" outline="0" fieldPosition="0">
        <references count="2">
          <reference field="2" count="3">
            <x v="11"/>
            <x v="18"/>
            <x v="19"/>
          </reference>
          <reference field="6" count="1" selected="0">
            <x v="3"/>
          </reference>
        </references>
      </pivotArea>
    </format>
    <format dxfId="322">
      <pivotArea dataOnly="0" labelOnly="1" outline="0" fieldPosition="0">
        <references count="2">
          <reference field="2" count="3" defaultSubtotal="1">
            <x v="11"/>
            <x v="18"/>
            <x v="19"/>
          </reference>
          <reference field="6" count="1" selected="0">
            <x v="3"/>
          </reference>
        </references>
      </pivotArea>
    </format>
    <format dxfId="321">
      <pivotArea dataOnly="0" labelOnly="1" outline="0" fieldPosition="0">
        <references count="3">
          <reference field="2" count="1" selected="0">
            <x v="12"/>
          </reference>
          <reference field="6" count="1" selected="0">
            <x v="0"/>
          </reference>
          <reference field="10" count="2">
            <x v="0"/>
            <x v="5"/>
          </reference>
        </references>
      </pivotArea>
    </format>
    <format dxfId="320">
      <pivotArea dataOnly="0" labelOnly="1" outline="0" fieldPosition="0">
        <references count="3">
          <reference field="2" count="1" selected="0">
            <x v="14"/>
          </reference>
          <reference field="6" count="1" selected="0">
            <x v="0"/>
          </reference>
          <reference field="10" count="4">
            <x v="0"/>
            <x v="5"/>
            <x v="9"/>
            <x v="16"/>
          </reference>
        </references>
      </pivotArea>
    </format>
    <format dxfId="319">
      <pivotArea dataOnly="0" labelOnly="1" outline="0" fieldPosition="0">
        <references count="3">
          <reference field="2" count="1" selected="0">
            <x v="17"/>
          </reference>
          <reference field="6" count="1" selected="0">
            <x v="0"/>
          </reference>
          <reference field="10" count="4">
            <x v="0"/>
            <x v="3"/>
            <x v="5"/>
            <x v="20"/>
          </reference>
        </references>
      </pivotArea>
    </format>
    <format dxfId="318">
      <pivotArea dataOnly="0" labelOnly="1" outline="0" fieldPosition="0">
        <references count="3">
          <reference field="2" count="1" selected="0">
            <x v="20"/>
          </reference>
          <reference field="6" count="1" selected="0">
            <x v="0"/>
          </reference>
          <reference field="10" count="20">
            <x v="0"/>
            <x v="1"/>
            <x v="3"/>
            <x v="4"/>
            <x v="5"/>
            <x v="6"/>
            <x v="7"/>
            <x v="9"/>
            <x v="10"/>
            <x v="11"/>
            <x v="12"/>
            <x v="13"/>
            <x v="14"/>
            <x v="17"/>
            <x v="19"/>
            <x v="21"/>
            <x v="23"/>
            <x v="24"/>
            <x v="25"/>
            <x v="26"/>
          </reference>
        </references>
      </pivotArea>
    </format>
    <format dxfId="317">
      <pivotArea dataOnly="0" labelOnly="1" outline="0" fieldPosition="0">
        <references count="3">
          <reference field="2" count="1" selected="0">
            <x v="13"/>
          </reference>
          <reference field="6" count="1" selected="0">
            <x v="1"/>
          </reference>
          <reference field="10" count="24">
            <x v="0"/>
            <x v="1"/>
            <x v="3"/>
            <x v="4"/>
            <x v="5"/>
            <x v="6"/>
            <x v="7"/>
            <x v="8"/>
            <x v="9"/>
            <x v="10"/>
            <x v="11"/>
            <x v="12"/>
            <x v="13"/>
            <x v="14"/>
            <x v="15"/>
            <x v="17"/>
            <x v="18"/>
            <x v="19"/>
            <x v="20"/>
            <x v="21"/>
            <x v="23"/>
            <x v="24"/>
            <x v="25"/>
            <x v="26"/>
          </reference>
        </references>
      </pivotArea>
    </format>
    <format dxfId="316">
      <pivotArea dataOnly="0" labelOnly="1" outline="0" fieldPosition="0">
        <references count="3">
          <reference field="2" count="1" selected="0">
            <x v="15"/>
          </reference>
          <reference field="6" count="1" selected="0">
            <x v="1"/>
          </reference>
          <reference field="10" count="15">
            <x v="0"/>
            <x v="1"/>
            <x v="2"/>
            <x v="3"/>
            <x v="9"/>
            <x v="10"/>
            <x v="12"/>
            <x v="14"/>
            <x v="16"/>
            <x v="17"/>
            <x v="18"/>
            <x v="21"/>
            <x v="23"/>
            <x v="24"/>
            <x v="25"/>
          </reference>
        </references>
      </pivotArea>
    </format>
    <format dxfId="315">
      <pivotArea dataOnly="0" labelOnly="1" outline="0" fieldPosition="0">
        <references count="3">
          <reference field="2" count="1" selected="0">
            <x v="16"/>
          </reference>
          <reference field="6" count="1" selected="0">
            <x v="1"/>
          </reference>
          <reference field="10" count="3">
            <x v="1"/>
            <x v="3"/>
            <x v="9"/>
          </reference>
        </references>
      </pivotArea>
    </format>
    <format dxfId="314">
      <pivotArea dataOnly="0" labelOnly="1" outline="0" fieldPosition="0">
        <references count="3">
          <reference field="2" count="1" selected="0">
            <x v="18"/>
          </reference>
          <reference field="6" count="1" selected="0">
            <x v="1"/>
          </reference>
          <reference field="10" count="4">
            <x v="1"/>
            <x v="17"/>
            <x v="19"/>
            <x v="21"/>
          </reference>
        </references>
      </pivotArea>
    </format>
    <format dxfId="313">
      <pivotArea dataOnly="0" labelOnly="1" outline="0" fieldPosition="0">
        <references count="3">
          <reference field="2" count="1" selected="0">
            <x v="21"/>
          </reference>
          <reference field="6" count="1" selected="0">
            <x v="1"/>
          </reference>
          <reference field="10" count="1">
            <x v="22"/>
          </reference>
        </references>
      </pivotArea>
    </format>
    <format dxfId="312">
      <pivotArea dataOnly="0" labelOnly="1" outline="0" fieldPosition="0">
        <references count="3">
          <reference field="2" count="1" selected="0">
            <x v="17"/>
          </reference>
          <reference field="6" count="1" selected="0">
            <x v="2"/>
          </reference>
          <reference field="10" count="2">
            <x v="0"/>
            <x v="20"/>
          </reference>
        </references>
      </pivotArea>
    </format>
    <format dxfId="311">
      <pivotArea dataOnly="0" labelOnly="1" outline="0" fieldPosition="0">
        <references count="3">
          <reference field="2" count="1" selected="0">
            <x v="19"/>
          </reference>
          <reference field="6" count="1" selected="0">
            <x v="2"/>
          </reference>
          <reference field="10" count="1">
            <x v="5"/>
          </reference>
        </references>
      </pivotArea>
    </format>
    <format dxfId="310">
      <pivotArea dataOnly="0" labelOnly="1" outline="0" fieldPosition="0">
        <references count="3">
          <reference field="2" count="1" selected="0">
            <x v="20"/>
          </reference>
          <reference field="6" count="1" selected="0">
            <x v="2"/>
          </reference>
          <reference field="10" count="4">
            <x v="0"/>
            <x v="2"/>
            <x v="11"/>
            <x v="26"/>
          </reference>
        </references>
      </pivotArea>
    </format>
    <format dxfId="309">
      <pivotArea dataOnly="0" labelOnly="1" outline="0" fieldPosition="0">
        <references count="3">
          <reference field="2" count="1" selected="0">
            <x v="11"/>
          </reference>
          <reference field="6" count="1" selected="0">
            <x v="3"/>
          </reference>
          <reference field="10" count="5">
            <x v="0"/>
            <x v="11"/>
            <x v="13"/>
            <x v="20"/>
            <x v="26"/>
          </reference>
        </references>
      </pivotArea>
    </format>
    <format dxfId="308">
      <pivotArea dataOnly="0" labelOnly="1" outline="0" fieldPosition="0">
        <references count="3">
          <reference field="2" count="1" selected="0">
            <x v="18"/>
          </reference>
          <reference field="6" count="1" selected="0">
            <x v="3"/>
          </reference>
          <reference field="10" count="1">
            <x v="0"/>
          </reference>
        </references>
      </pivotArea>
    </format>
    <format dxfId="307">
      <pivotArea dataOnly="0" labelOnly="1" outline="0" fieldPosition="0">
        <references count="3">
          <reference field="2" count="1" selected="0">
            <x v="19"/>
          </reference>
          <reference field="6" count="1" selected="0">
            <x v="3"/>
          </reference>
          <reference field="10" count="1">
            <x v="5"/>
          </reference>
        </references>
      </pivotArea>
    </format>
    <format dxfId="306">
      <pivotArea dataOnly="0" labelOnly="1" outline="0" fieldPosition="0">
        <references count="4">
          <reference field="2" count="1" selected="0">
            <x v="12"/>
          </reference>
          <reference field="3" count="1">
            <x v="4"/>
          </reference>
          <reference field="6" count="1" selected="0">
            <x v="0"/>
          </reference>
          <reference field="10" count="1" selected="0">
            <x v="0"/>
          </reference>
        </references>
      </pivotArea>
    </format>
    <format dxfId="305">
      <pivotArea dataOnly="0" labelOnly="1" outline="0" fieldPosition="0">
        <references count="4">
          <reference field="2" count="1" selected="0">
            <x v="12"/>
          </reference>
          <reference field="3" count="1">
            <x v="3"/>
          </reference>
          <reference field="6" count="1" selected="0">
            <x v="0"/>
          </reference>
          <reference field="10" count="1" selected="0">
            <x v="5"/>
          </reference>
        </references>
      </pivotArea>
    </format>
    <format dxfId="304">
      <pivotArea dataOnly="0" labelOnly="1" outline="0" fieldPosition="0">
        <references count="4">
          <reference field="2" count="1" selected="0">
            <x v="14"/>
          </reference>
          <reference field="3" count="6">
            <x v="9"/>
            <x v="10"/>
            <x v="11"/>
            <x v="12"/>
            <x v="13"/>
            <x v="14"/>
          </reference>
          <reference field="6" count="1" selected="0">
            <x v="0"/>
          </reference>
          <reference field="10" count="1" selected="0">
            <x v="0"/>
          </reference>
        </references>
      </pivotArea>
    </format>
    <format dxfId="303">
      <pivotArea dataOnly="0" labelOnly="1" outline="0" fieldPosition="0">
        <references count="4">
          <reference field="2" count="1" selected="0">
            <x v="14"/>
          </reference>
          <reference field="3" count="1">
            <x v="10"/>
          </reference>
          <reference field="6" count="1" selected="0">
            <x v="0"/>
          </reference>
          <reference field="10" count="1" selected="0">
            <x v="5"/>
          </reference>
        </references>
      </pivotArea>
    </format>
    <format dxfId="302">
      <pivotArea dataOnly="0" labelOnly="1" outline="0" fieldPosition="0">
        <references count="4">
          <reference field="2" count="1" selected="0">
            <x v="14"/>
          </reference>
          <reference field="3" count="2">
            <x v="7"/>
            <x v="8"/>
          </reference>
          <reference field="6" count="1" selected="0">
            <x v="0"/>
          </reference>
          <reference field="10" count="1" selected="0">
            <x v="9"/>
          </reference>
        </references>
      </pivotArea>
    </format>
    <format dxfId="301">
      <pivotArea dataOnly="0" labelOnly="1" outline="0" fieldPosition="0">
        <references count="4">
          <reference field="2" count="1" selected="0">
            <x v="14"/>
          </reference>
          <reference field="3" count="2">
            <x v="5"/>
            <x v="6"/>
          </reference>
          <reference field="6" count="1" selected="0">
            <x v="0"/>
          </reference>
          <reference field="10" count="1" selected="0">
            <x v="16"/>
          </reference>
        </references>
      </pivotArea>
    </format>
    <format dxfId="300">
      <pivotArea dataOnly="0" labelOnly="1" outline="0" fieldPosition="0">
        <references count="4">
          <reference field="2" count="1" selected="0">
            <x v="17"/>
          </reference>
          <reference field="3" count="3">
            <x v="29"/>
            <x v="30"/>
            <x v="33"/>
          </reference>
          <reference field="6" count="1" selected="0">
            <x v="0"/>
          </reference>
          <reference field="10" count="1" selected="0">
            <x v="0"/>
          </reference>
        </references>
      </pivotArea>
    </format>
    <format dxfId="299">
      <pivotArea dataOnly="0" labelOnly="1" outline="0" fieldPosition="0">
        <references count="4">
          <reference field="2" count="1" selected="0">
            <x v="17"/>
          </reference>
          <reference field="3" count="1">
            <x v="31"/>
          </reference>
          <reference field="6" count="1" selected="0">
            <x v="0"/>
          </reference>
          <reference field="10" count="1" selected="0">
            <x v="3"/>
          </reference>
        </references>
      </pivotArea>
    </format>
    <format dxfId="298">
      <pivotArea dataOnly="0" labelOnly="1" outline="0" fieldPosition="0">
        <references count="4">
          <reference field="2" count="1" selected="0">
            <x v="17"/>
          </reference>
          <reference field="3" count="1">
            <x v="33"/>
          </reference>
          <reference field="6" count="1" selected="0">
            <x v="0"/>
          </reference>
          <reference field="10" count="1" selected="0">
            <x v="5"/>
          </reference>
        </references>
      </pivotArea>
    </format>
    <format dxfId="297">
      <pivotArea dataOnly="0" labelOnly="1" outline="0" fieldPosition="0">
        <references count="4">
          <reference field="2" count="1" selected="0">
            <x v="17"/>
          </reference>
          <reference field="3" count="2">
            <x v="29"/>
            <x v="32"/>
          </reference>
          <reference field="6" count="1" selected="0">
            <x v="0"/>
          </reference>
          <reference field="10" count="1" selected="0">
            <x v="20"/>
          </reference>
        </references>
      </pivotArea>
    </format>
    <format dxfId="296">
      <pivotArea dataOnly="0" labelOnly="1" outline="0" fieldPosition="0">
        <references count="4">
          <reference field="2" count="1" selected="0">
            <x v="20"/>
          </reference>
          <reference field="3" count="2">
            <x v="15"/>
            <x v="25"/>
          </reference>
          <reference field="6" count="1" selected="0">
            <x v="0"/>
          </reference>
          <reference field="10" count="1" selected="0">
            <x v="0"/>
          </reference>
        </references>
      </pivotArea>
    </format>
    <format dxfId="295">
      <pivotArea dataOnly="0" labelOnly="1" outline="0" fieldPosition="0">
        <references count="4">
          <reference field="2" count="1" selected="0">
            <x v="20"/>
          </reference>
          <reference field="3" count="2">
            <x v="15"/>
            <x v="25"/>
          </reference>
          <reference field="6" count="1" selected="0">
            <x v="0"/>
          </reference>
          <reference field="10" count="1" selected="0">
            <x v="1"/>
          </reference>
        </references>
      </pivotArea>
    </format>
    <format dxfId="294">
      <pivotArea dataOnly="0" labelOnly="1" outline="0" fieldPosition="0">
        <references count="4">
          <reference field="2" count="1" selected="0">
            <x v="20"/>
          </reference>
          <reference field="3" count="2">
            <x v="15"/>
            <x v="25"/>
          </reference>
          <reference field="6" count="1" selected="0">
            <x v="0"/>
          </reference>
          <reference field="10" count="1" selected="0">
            <x v="3"/>
          </reference>
        </references>
      </pivotArea>
    </format>
    <format dxfId="293">
      <pivotArea dataOnly="0" labelOnly="1" outline="0" fieldPosition="0">
        <references count="4">
          <reference field="2" count="1" selected="0">
            <x v="20"/>
          </reference>
          <reference field="3" count="1">
            <x v="18"/>
          </reference>
          <reference field="6" count="1" selected="0">
            <x v="0"/>
          </reference>
          <reference field="10" count="1" selected="0">
            <x v="4"/>
          </reference>
        </references>
      </pivotArea>
    </format>
    <format dxfId="292">
      <pivotArea dataOnly="0" labelOnly="1" outline="0" fieldPosition="0">
        <references count="4">
          <reference field="2" count="1" selected="0">
            <x v="20"/>
          </reference>
          <reference field="3" count="1">
            <x v="24"/>
          </reference>
          <reference field="6" count="1" selected="0">
            <x v="0"/>
          </reference>
          <reference field="10" count="1" selected="0">
            <x v="5"/>
          </reference>
        </references>
      </pivotArea>
    </format>
    <format dxfId="291">
      <pivotArea dataOnly="0" labelOnly="1" outline="0" fieldPosition="0">
        <references count="4">
          <reference field="2" count="1" selected="0">
            <x v="20"/>
          </reference>
          <reference field="3" count="2">
            <x v="16"/>
            <x v="20"/>
          </reference>
          <reference field="6" count="1" selected="0">
            <x v="0"/>
          </reference>
          <reference field="10" count="1" selected="0">
            <x v="6"/>
          </reference>
        </references>
      </pivotArea>
    </format>
    <format dxfId="290">
      <pivotArea dataOnly="0" labelOnly="1" outline="0" fieldPosition="0">
        <references count="4">
          <reference field="2" count="1" selected="0">
            <x v="20"/>
          </reference>
          <reference field="3" count="1">
            <x v="16"/>
          </reference>
          <reference field="6" count="1" selected="0">
            <x v="0"/>
          </reference>
          <reference field="10" count="1" selected="0">
            <x v="7"/>
          </reference>
        </references>
      </pivotArea>
    </format>
    <format dxfId="289">
      <pivotArea dataOnly="0" labelOnly="1" outline="0" fieldPosition="0">
        <references count="4">
          <reference field="2" count="1" selected="0">
            <x v="20"/>
          </reference>
          <reference field="3" count="2">
            <x v="15"/>
            <x v="25"/>
          </reference>
          <reference field="6" count="1" selected="0">
            <x v="0"/>
          </reference>
          <reference field="10" count="1" selected="0">
            <x v="9"/>
          </reference>
        </references>
      </pivotArea>
    </format>
    <format dxfId="288">
      <pivotArea dataOnly="0" labelOnly="1" outline="0" fieldPosition="0">
        <references count="4">
          <reference field="2" count="1" selected="0">
            <x v="20"/>
          </reference>
          <reference field="3" count="1">
            <x v="15"/>
          </reference>
          <reference field="6" count="1" selected="0">
            <x v="0"/>
          </reference>
          <reference field="10" count="1" selected="0">
            <x v="10"/>
          </reference>
        </references>
      </pivotArea>
    </format>
    <format dxfId="287">
      <pivotArea dataOnly="0" labelOnly="1" outline="0" fieldPosition="0">
        <references count="4">
          <reference field="2" count="1" selected="0">
            <x v="20"/>
          </reference>
          <reference field="3" count="1">
            <x v="16"/>
          </reference>
          <reference field="6" count="1" selected="0">
            <x v="0"/>
          </reference>
          <reference field="10" count="1" selected="0">
            <x v="11"/>
          </reference>
        </references>
      </pivotArea>
    </format>
    <format dxfId="286">
      <pivotArea dataOnly="0" labelOnly="1" outline="0" fieldPosition="0">
        <references count="4">
          <reference field="2" count="1" selected="0">
            <x v="20"/>
          </reference>
          <reference field="3" count="2">
            <x v="15"/>
            <x v="16"/>
          </reference>
          <reference field="6" count="1" selected="0">
            <x v="0"/>
          </reference>
          <reference field="10" count="1" selected="0">
            <x v="12"/>
          </reference>
        </references>
      </pivotArea>
    </format>
    <format dxfId="285">
      <pivotArea dataOnly="0" labelOnly="1" outline="0" fieldPosition="0">
        <references count="4">
          <reference field="2" count="1" selected="0">
            <x v="20"/>
          </reference>
          <reference field="3" count="1">
            <x v="20"/>
          </reference>
          <reference field="6" count="1" selected="0">
            <x v="0"/>
          </reference>
          <reference field="10" count="1" selected="0">
            <x v="13"/>
          </reference>
        </references>
      </pivotArea>
    </format>
    <format dxfId="284">
      <pivotArea dataOnly="0" labelOnly="1" outline="0" fieldPosition="0">
        <references count="4">
          <reference field="2" count="1" selected="0">
            <x v="20"/>
          </reference>
          <reference field="3" count="3">
            <x v="15"/>
            <x v="18"/>
            <x v="19"/>
          </reference>
          <reference field="6" count="1" selected="0">
            <x v="0"/>
          </reference>
          <reference field="10" count="1" selected="0">
            <x v="14"/>
          </reference>
        </references>
      </pivotArea>
    </format>
    <format dxfId="283">
      <pivotArea dataOnly="0" labelOnly="1" outline="0" fieldPosition="0">
        <references count="4">
          <reference field="2" count="1" selected="0">
            <x v="20"/>
          </reference>
          <reference field="3" count="1">
            <x v="18"/>
          </reference>
          <reference field="6" count="1" selected="0">
            <x v="0"/>
          </reference>
          <reference field="10" count="1" selected="0">
            <x v="17"/>
          </reference>
        </references>
      </pivotArea>
    </format>
    <format dxfId="282">
      <pivotArea dataOnly="0" labelOnly="1" outline="0" fieldPosition="0">
        <references count="4">
          <reference field="2" count="1" selected="0">
            <x v="20"/>
          </reference>
          <reference field="3" count="1">
            <x v="17"/>
          </reference>
          <reference field="6" count="1" selected="0">
            <x v="0"/>
          </reference>
          <reference field="10" count="1" selected="0">
            <x v="19"/>
          </reference>
        </references>
      </pivotArea>
    </format>
    <format dxfId="281">
      <pivotArea dataOnly="0" labelOnly="1" outline="0" fieldPosition="0">
        <references count="4">
          <reference field="2" count="1" selected="0">
            <x v="20"/>
          </reference>
          <reference field="3" count="3">
            <x v="15"/>
            <x v="16"/>
            <x v="17"/>
          </reference>
          <reference field="6" count="1" selected="0">
            <x v="0"/>
          </reference>
          <reference field="10" count="1" selected="0">
            <x v="21"/>
          </reference>
        </references>
      </pivotArea>
    </format>
    <format dxfId="280">
      <pivotArea dataOnly="0" labelOnly="1" outline="0" fieldPosition="0">
        <references count="4">
          <reference field="2" count="1" selected="0">
            <x v="20"/>
          </reference>
          <reference field="3" count="2">
            <x v="15"/>
            <x v="16"/>
          </reference>
          <reference field="6" count="1" selected="0">
            <x v="0"/>
          </reference>
          <reference field="10" count="1" selected="0">
            <x v="23"/>
          </reference>
        </references>
      </pivotArea>
    </format>
    <format dxfId="279">
      <pivotArea dataOnly="0" labelOnly="1" outline="0" fieldPosition="0">
        <references count="4">
          <reference field="2" count="1" selected="0">
            <x v="20"/>
          </reference>
          <reference field="3" count="2">
            <x v="15"/>
            <x v="16"/>
          </reference>
          <reference field="6" count="1" selected="0">
            <x v="0"/>
          </reference>
          <reference field="10" count="1" selected="0">
            <x v="24"/>
          </reference>
        </references>
      </pivotArea>
    </format>
    <format dxfId="278">
      <pivotArea dataOnly="0" labelOnly="1" outline="0" fieldPosition="0">
        <references count="4">
          <reference field="2" count="1" selected="0">
            <x v="13"/>
          </reference>
          <reference field="3" count="4">
            <x v="73"/>
            <x v="74"/>
            <x v="76"/>
            <x v="79"/>
          </reference>
          <reference field="6" count="1" selected="0">
            <x v="1"/>
          </reference>
          <reference field="10" count="1" selected="0">
            <x v="0"/>
          </reference>
        </references>
      </pivotArea>
    </format>
    <format dxfId="277">
      <pivotArea dataOnly="0" labelOnly="1" outline="0" fieldPosition="0">
        <references count="4">
          <reference field="2" count="1" selected="0">
            <x v="13"/>
          </reference>
          <reference field="3" count="10">
            <x v="63"/>
            <x v="64"/>
            <x v="65"/>
            <x v="81"/>
            <x v="90"/>
            <x v="92"/>
            <x v="93"/>
            <x v="94"/>
            <x v="95"/>
            <x v="97"/>
          </reference>
          <reference field="6" count="1" selected="0">
            <x v="1"/>
          </reference>
          <reference field="10" count="1" selected="0">
            <x v="1"/>
          </reference>
        </references>
      </pivotArea>
    </format>
    <format dxfId="276">
      <pivotArea dataOnly="0" labelOnly="1" outline="0" fieldPosition="0">
        <references count="4">
          <reference field="2" count="1" selected="0">
            <x v="13"/>
          </reference>
          <reference field="3" count="3">
            <x v="60"/>
            <x v="63"/>
            <x v="71"/>
          </reference>
          <reference field="6" count="1" selected="0">
            <x v="1"/>
          </reference>
          <reference field="10" count="1" selected="0">
            <x v="3"/>
          </reference>
        </references>
      </pivotArea>
    </format>
    <format dxfId="275">
      <pivotArea dataOnly="0" labelOnly="1" outline="0" fieldPosition="0">
        <references count="4">
          <reference field="2" count="1" selected="0">
            <x v="13"/>
          </reference>
          <reference field="3" count="1">
            <x v="73"/>
          </reference>
          <reference field="6" count="1" selected="0">
            <x v="1"/>
          </reference>
          <reference field="10" count="1" selected="0">
            <x v="4"/>
          </reference>
        </references>
      </pivotArea>
    </format>
    <format dxfId="274">
      <pivotArea dataOnly="0" labelOnly="1" outline="0" fieldPosition="0">
        <references count="4">
          <reference field="2" count="1" selected="0">
            <x v="13"/>
          </reference>
          <reference field="3" count="2">
            <x v="63"/>
            <x v="79"/>
          </reference>
          <reference field="6" count="1" selected="0">
            <x v="1"/>
          </reference>
          <reference field="10" count="1" selected="0">
            <x v="5"/>
          </reference>
        </references>
      </pivotArea>
    </format>
    <format dxfId="273">
      <pivotArea dataOnly="0" labelOnly="1" outline="0" fieldPosition="0">
        <references count="4">
          <reference field="2" count="1" selected="0">
            <x v="13"/>
          </reference>
          <reference field="3" count="2">
            <x v="66"/>
            <x v="96"/>
          </reference>
          <reference field="6" count="1" selected="0">
            <x v="1"/>
          </reference>
          <reference field="10" count="1" selected="0">
            <x v="6"/>
          </reference>
        </references>
      </pivotArea>
    </format>
    <format dxfId="272">
      <pivotArea dataOnly="0" labelOnly="1" outline="0" fieldPosition="0">
        <references count="4">
          <reference field="2" count="1" selected="0">
            <x v="13"/>
          </reference>
          <reference field="3" count="1">
            <x v="69"/>
          </reference>
          <reference field="6" count="1" selected="0">
            <x v="1"/>
          </reference>
          <reference field="10" count="1" selected="0">
            <x v="8"/>
          </reference>
        </references>
      </pivotArea>
    </format>
    <format dxfId="271">
      <pivotArea dataOnly="0" labelOnly="1" outline="0" fieldPosition="0">
        <references count="4">
          <reference field="2" count="1" selected="0">
            <x v="13"/>
          </reference>
          <reference field="3" count="7">
            <x v="59"/>
            <x v="62"/>
            <x v="77"/>
            <x v="78"/>
            <x v="98"/>
            <x v="99"/>
            <x v="100"/>
          </reference>
          <reference field="6" count="1" selected="0">
            <x v="1"/>
          </reference>
          <reference field="10" count="1" selected="0">
            <x v="9"/>
          </reference>
        </references>
      </pivotArea>
    </format>
    <format dxfId="270">
      <pivotArea dataOnly="0" labelOnly="1" outline="0" fieldPosition="0">
        <references count="4">
          <reference field="2" count="1" selected="0">
            <x v="13"/>
          </reference>
          <reference field="3" count="5">
            <x v="72"/>
            <x v="82"/>
            <x v="83"/>
            <x v="84"/>
            <x v="96"/>
          </reference>
          <reference field="6" count="1" selected="0">
            <x v="1"/>
          </reference>
          <reference field="10" count="1" selected="0">
            <x v="10"/>
          </reference>
        </references>
      </pivotArea>
    </format>
    <format dxfId="269">
      <pivotArea dataOnly="0" labelOnly="1" outline="0" fieldPosition="0">
        <references count="4">
          <reference field="2" count="1" selected="0">
            <x v="13"/>
          </reference>
          <reference field="3" count="8">
            <x v="66"/>
            <x v="67"/>
            <x v="70"/>
            <x v="80"/>
            <x v="82"/>
            <x v="85"/>
            <x v="92"/>
            <x v="96"/>
          </reference>
          <reference field="6" count="1" selected="0">
            <x v="1"/>
          </reference>
          <reference field="10" count="1" selected="0">
            <x v="12"/>
          </reference>
        </references>
      </pivotArea>
    </format>
    <format dxfId="268">
      <pivotArea dataOnly="0" labelOnly="1" outline="0" fieldPosition="0">
        <references count="4">
          <reference field="2" count="1" selected="0">
            <x v="13"/>
          </reference>
          <reference field="3" count="4">
            <x v="68"/>
            <x v="80"/>
            <x v="82"/>
            <x v="91"/>
          </reference>
          <reference field="6" count="1" selected="0">
            <x v="1"/>
          </reference>
          <reference field="10" count="1" selected="0">
            <x v="13"/>
          </reference>
        </references>
      </pivotArea>
    </format>
    <format dxfId="267">
      <pivotArea dataOnly="0" labelOnly="1" outline="0" fieldPosition="0">
        <references count="4">
          <reference field="2" count="1" selected="0">
            <x v="13"/>
          </reference>
          <reference field="3" count="3">
            <x v="85"/>
            <x v="91"/>
            <x v="96"/>
          </reference>
          <reference field="6" count="1" selected="0">
            <x v="1"/>
          </reference>
          <reference field="10" count="1" selected="0">
            <x v="14"/>
          </reference>
        </references>
      </pivotArea>
    </format>
    <format dxfId="266">
      <pivotArea dataOnly="0" labelOnly="1" outline="0" fieldPosition="0">
        <references count="4">
          <reference field="2" count="1" selected="0">
            <x v="13"/>
          </reference>
          <reference field="3" count="1">
            <x v="91"/>
          </reference>
          <reference field="6" count="1" selected="0">
            <x v="1"/>
          </reference>
          <reference field="10" count="1" selected="0">
            <x v="15"/>
          </reference>
        </references>
      </pivotArea>
    </format>
    <format dxfId="265">
      <pivotArea dataOnly="0" labelOnly="1" outline="0" fieldPosition="0">
        <references count="4">
          <reference field="2" count="1" selected="0">
            <x v="13"/>
          </reference>
          <reference field="3" count="4">
            <x v="62"/>
            <x v="68"/>
            <x v="87"/>
            <x v="91"/>
          </reference>
          <reference field="6" count="1" selected="0">
            <x v="1"/>
          </reference>
          <reference field="10" count="1" selected="0">
            <x v="17"/>
          </reference>
        </references>
      </pivotArea>
    </format>
    <format dxfId="264">
      <pivotArea dataOnly="0" labelOnly="1" outline="0" fieldPosition="0">
        <references count="4">
          <reference field="2" count="1" selected="0">
            <x v="13"/>
          </reference>
          <reference field="3" count="5">
            <x v="61"/>
            <x v="83"/>
            <x v="91"/>
            <x v="96"/>
            <x v="101"/>
          </reference>
          <reference field="6" count="1" selected="0">
            <x v="1"/>
          </reference>
          <reference field="10" count="1" selected="0">
            <x v="18"/>
          </reference>
        </references>
      </pivotArea>
    </format>
    <format dxfId="263">
      <pivotArea dataOnly="0" labelOnly="1" outline="0" fieldPosition="0">
        <references count="4">
          <reference field="2" count="1" selected="0">
            <x v="13"/>
          </reference>
          <reference field="3" count="9">
            <x v="62"/>
            <x v="63"/>
            <x v="79"/>
            <x v="82"/>
            <x v="84"/>
            <x v="86"/>
            <x v="88"/>
            <x v="91"/>
            <x v="96"/>
          </reference>
          <reference field="6" count="1" selected="0">
            <x v="1"/>
          </reference>
          <reference field="10" count="1" selected="0">
            <x v="19"/>
          </reference>
        </references>
      </pivotArea>
    </format>
    <format dxfId="262">
      <pivotArea dataOnly="0" labelOnly="1" outline="0" fieldPosition="0">
        <references count="4">
          <reference field="2" count="1" selected="0">
            <x v="13"/>
          </reference>
          <reference field="3" count="2">
            <x v="75"/>
            <x v="84"/>
          </reference>
          <reference field="6" count="1" selected="0">
            <x v="1"/>
          </reference>
          <reference field="10" count="1" selected="0">
            <x v="20"/>
          </reference>
        </references>
      </pivotArea>
    </format>
    <format dxfId="261">
      <pivotArea dataOnly="0" labelOnly="1" outline="0" fieldPosition="0">
        <references count="4">
          <reference field="2" count="1" selected="0">
            <x v="13"/>
          </reference>
          <reference field="3" count="2">
            <x v="89"/>
            <x v="96"/>
          </reference>
          <reference field="6" count="1" selected="0">
            <x v="1"/>
          </reference>
          <reference field="10" count="1" selected="0">
            <x v="21"/>
          </reference>
        </references>
      </pivotArea>
    </format>
    <format dxfId="260">
      <pivotArea dataOnly="0" labelOnly="1" outline="0" fieldPosition="0">
        <references count="4">
          <reference field="2" count="1" selected="0">
            <x v="13"/>
          </reference>
          <reference field="3" count="2">
            <x v="91"/>
            <x v="96"/>
          </reference>
          <reference field="6" count="1" selected="0">
            <x v="1"/>
          </reference>
          <reference field="10" count="1" selected="0">
            <x v="23"/>
          </reference>
        </references>
      </pivotArea>
    </format>
    <format dxfId="259">
      <pivotArea dataOnly="0" labelOnly="1" outline="0" fieldPosition="0">
        <references count="4">
          <reference field="2" count="1" selected="0">
            <x v="13"/>
          </reference>
          <reference field="3" count="3">
            <x v="67"/>
            <x v="85"/>
            <x v="96"/>
          </reference>
          <reference field="6" count="1" selected="0">
            <x v="1"/>
          </reference>
          <reference field="10" count="1" selected="0">
            <x v="24"/>
          </reference>
        </references>
      </pivotArea>
    </format>
    <format dxfId="258">
      <pivotArea dataOnly="0" labelOnly="1" outline="0" fieldPosition="0">
        <references count="4">
          <reference field="2" count="1" selected="0">
            <x v="13"/>
          </reference>
          <reference field="3" count="1">
            <x v="92"/>
          </reference>
          <reference field="6" count="1" selected="0">
            <x v="1"/>
          </reference>
          <reference field="10" count="1" selected="0">
            <x v="25"/>
          </reference>
        </references>
      </pivotArea>
    </format>
    <format dxfId="257">
      <pivotArea dataOnly="0" labelOnly="1" outline="0" fieldPosition="0">
        <references count="4">
          <reference field="2" count="1" selected="0">
            <x v="13"/>
          </reference>
          <reference field="3" count="2">
            <x v="70"/>
            <x v="96"/>
          </reference>
          <reference field="6" count="1" selected="0">
            <x v="1"/>
          </reference>
          <reference field="10" count="1" selected="0">
            <x v="26"/>
          </reference>
        </references>
      </pivotArea>
    </format>
    <format dxfId="256">
      <pivotArea dataOnly="0" labelOnly="1" outline="0" fieldPosition="0">
        <references count="4">
          <reference field="2" count="1" selected="0">
            <x v="15"/>
          </reference>
          <reference field="3" count="3">
            <x v="43"/>
            <x v="51"/>
            <x v="55"/>
          </reference>
          <reference field="6" count="1" selected="0">
            <x v="1"/>
          </reference>
          <reference field="10" count="1" selected="0">
            <x v="0"/>
          </reference>
        </references>
      </pivotArea>
    </format>
    <format dxfId="255">
      <pivotArea dataOnly="0" labelOnly="1" outline="0" fieldPosition="0">
        <references count="4">
          <reference field="2" count="1" selected="0">
            <x v="15"/>
          </reference>
          <reference field="3" count="3">
            <x v="47"/>
            <x v="51"/>
            <x v="55"/>
          </reference>
          <reference field="6" count="1" selected="0">
            <x v="1"/>
          </reference>
          <reference field="10" count="1" selected="0">
            <x v="1"/>
          </reference>
        </references>
      </pivotArea>
    </format>
    <format dxfId="254">
      <pivotArea dataOnly="0" labelOnly="1" outline="0" fieldPosition="0">
        <references count="4">
          <reference field="2" count="1" selected="0">
            <x v="15"/>
          </reference>
          <reference field="3" count="3">
            <x v="47"/>
            <x v="51"/>
            <x v="55"/>
          </reference>
          <reference field="6" count="1" selected="0">
            <x v="1"/>
          </reference>
          <reference field="10" count="1" selected="0">
            <x v="2"/>
          </reference>
        </references>
      </pivotArea>
    </format>
    <format dxfId="253">
      <pivotArea dataOnly="0" labelOnly="1" outline="0" fieldPosition="0">
        <references count="4">
          <reference field="2" count="1" selected="0">
            <x v="15"/>
          </reference>
          <reference field="3" count="5">
            <x v="41"/>
            <x v="43"/>
            <x v="47"/>
            <x v="51"/>
            <x v="55"/>
          </reference>
          <reference field="6" count="1" selected="0">
            <x v="1"/>
          </reference>
          <reference field="10" count="1" selected="0">
            <x v="3"/>
          </reference>
        </references>
      </pivotArea>
    </format>
    <format dxfId="252">
      <pivotArea dataOnly="0" labelOnly="1" outline="0" fieldPosition="0">
        <references count="4">
          <reference field="2" count="1" selected="0">
            <x v="15"/>
          </reference>
          <reference field="3" count="4">
            <x v="41"/>
            <x v="47"/>
            <x v="51"/>
            <x v="55"/>
          </reference>
          <reference field="6" count="1" selected="0">
            <x v="1"/>
          </reference>
          <reference field="10" count="1" selected="0">
            <x v="9"/>
          </reference>
        </references>
      </pivotArea>
    </format>
    <format dxfId="251">
      <pivotArea dataOnly="0" labelOnly="1" outline="0" fieldPosition="0">
        <references count="4">
          <reference field="2" count="1" selected="0">
            <x v="15"/>
          </reference>
          <reference field="3" count="5">
            <x v="43"/>
            <x v="44"/>
            <x v="48"/>
            <x v="49"/>
            <x v="50"/>
          </reference>
          <reference field="6" count="1" selected="0">
            <x v="1"/>
          </reference>
          <reference field="10" count="1" selected="0">
            <x v="10"/>
          </reference>
        </references>
      </pivotArea>
    </format>
    <format dxfId="250">
      <pivotArea dataOnly="0" labelOnly="1" outline="0" fieldPosition="0">
        <references count="4">
          <reference field="2" count="1" selected="0">
            <x v="15"/>
          </reference>
          <reference field="3" count="6">
            <x v="42"/>
            <x v="43"/>
            <x v="52"/>
            <x v="53"/>
            <x v="56"/>
            <x v="57"/>
          </reference>
          <reference field="6" count="1" selected="0">
            <x v="1"/>
          </reference>
          <reference field="10" count="1" selected="0">
            <x v="12"/>
          </reference>
        </references>
      </pivotArea>
    </format>
    <format dxfId="249">
      <pivotArea dataOnly="0" labelOnly="1" outline="0" fieldPosition="0">
        <references count="4">
          <reference field="2" count="1" selected="0">
            <x v="15"/>
          </reference>
          <reference field="3" count="3">
            <x v="42"/>
            <x v="52"/>
            <x v="56"/>
          </reference>
          <reference field="6" count="1" selected="0">
            <x v="1"/>
          </reference>
          <reference field="10" count="1" selected="0">
            <x v="14"/>
          </reference>
        </references>
      </pivotArea>
    </format>
    <format dxfId="248">
      <pivotArea dataOnly="0" labelOnly="1" outline="0" fieldPosition="0">
        <references count="4">
          <reference field="2" count="1" selected="0">
            <x v="15"/>
          </reference>
          <reference field="3" count="3">
            <x v="42"/>
            <x v="52"/>
            <x v="56"/>
          </reference>
          <reference field="6" count="1" selected="0">
            <x v="1"/>
          </reference>
          <reference field="10" count="1" selected="0">
            <x v="16"/>
          </reference>
        </references>
      </pivotArea>
    </format>
    <format dxfId="247">
      <pivotArea dataOnly="0" labelOnly="1" outline="0" fieldPosition="0">
        <references count="4">
          <reference field="2" count="1" selected="0">
            <x v="15"/>
          </reference>
          <reference field="3" count="2">
            <x v="42"/>
            <x v="45"/>
          </reference>
          <reference field="6" count="1" selected="0">
            <x v="1"/>
          </reference>
          <reference field="10" count="1" selected="0">
            <x v="17"/>
          </reference>
        </references>
      </pivotArea>
    </format>
    <format dxfId="246">
      <pivotArea dataOnly="0" labelOnly="1" outline="0" fieldPosition="0">
        <references count="4">
          <reference field="2" count="1" selected="0">
            <x v="15"/>
          </reference>
          <reference field="3" count="6">
            <x v="42"/>
            <x v="43"/>
            <x v="52"/>
            <x v="53"/>
            <x v="56"/>
            <x v="57"/>
          </reference>
          <reference field="6" count="1" selected="0">
            <x v="1"/>
          </reference>
          <reference field="10" count="1" selected="0">
            <x v="18"/>
          </reference>
        </references>
      </pivotArea>
    </format>
    <format dxfId="245">
      <pivotArea dataOnly="0" labelOnly="1" outline="0" fieldPosition="0">
        <references count="4">
          <reference field="2" count="1" selected="0">
            <x v="15"/>
          </reference>
          <reference field="3" count="3">
            <x v="43"/>
            <x v="53"/>
            <x v="57"/>
          </reference>
          <reference field="6" count="1" selected="0">
            <x v="1"/>
          </reference>
          <reference field="10" count="1" selected="0">
            <x v="21"/>
          </reference>
        </references>
      </pivotArea>
    </format>
    <format dxfId="244">
      <pivotArea dataOnly="0" labelOnly="1" outline="0" fieldPosition="0">
        <references count="4">
          <reference field="2" count="1" selected="0">
            <x v="15"/>
          </reference>
          <reference field="3" count="3">
            <x v="42"/>
            <x v="52"/>
            <x v="56"/>
          </reference>
          <reference field="6" count="1" selected="0">
            <x v="1"/>
          </reference>
          <reference field="10" count="1" selected="0">
            <x v="23"/>
          </reference>
        </references>
      </pivotArea>
    </format>
    <format dxfId="243">
      <pivotArea dataOnly="0" labelOnly="1" outline="0" fieldPosition="0">
        <references count="4">
          <reference field="2" count="1" selected="0">
            <x v="15"/>
          </reference>
          <reference field="3" count="6">
            <x v="42"/>
            <x v="43"/>
            <x v="52"/>
            <x v="53"/>
            <x v="56"/>
            <x v="57"/>
          </reference>
          <reference field="6" count="1" selected="0">
            <x v="1"/>
          </reference>
          <reference field="10" count="1" selected="0">
            <x v="24"/>
          </reference>
        </references>
      </pivotArea>
    </format>
    <format dxfId="242">
      <pivotArea dataOnly="0" labelOnly="1" outline="0" fieldPosition="0">
        <references count="4">
          <reference field="2" count="1" selected="0">
            <x v="15"/>
          </reference>
          <reference field="3" count="6">
            <x v="43"/>
            <x v="46"/>
            <x v="53"/>
            <x v="54"/>
            <x v="57"/>
            <x v="58"/>
          </reference>
          <reference field="6" count="1" selected="0">
            <x v="1"/>
          </reference>
          <reference field="10" count="1" selected="0">
            <x v="25"/>
          </reference>
        </references>
      </pivotArea>
    </format>
    <format dxfId="241">
      <pivotArea dataOnly="0" labelOnly="1" outline="0" fieldPosition="0">
        <references count="4">
          <reference field="2" count="1" selected="0">
            <x v="16"/>
          </reference>
          <reference field="3" count="1">
            <x v="36"/>
          </reference>
          <reference field="6" count="1" selected="0">
            <x v="1"/>
          </reference>
          <reference field="10" count="1" selected="0">
            <x v="1"/>
          </reference>
        </references>
      </pivotArea>
    </format>
    <format dxfId="240">
      <pivotArea dataOnly="0" labelOnly="1" outline="0" fieldPosition="0">
        <references count="4">
          <reference field="2" count="1" selected="0">
            <x v="16"/>
          </reference>
          <reference field="3" count="1">
            <x v="35"/>
          </reference>
          <reference field="6" count="1" selected="0">
            <x v="1"/>
          </reference>
          <reference field="10" count="1" selected="0">
            <x v="3"/>
          </reference>
        </references>
      </pivotArea>
    </format>
    <format dxfId="239">
      <pivotArea dataOnly="0" labelOnly="1" outline="0" fieldPosition="0">
        <references count="4">
          <reference field="2" count="1" selected="0">
            <x v="16"/>
          </reference>
          <reference field="3" count="2">
            <x v="34"/>
            <x v="35"/>
          </reference>
          <reference field="6" count="1" selected="0">
            <x v="1"/>
          </reference>
          <reference field="10" count="1" selected="0">
            <x v="9"/>
          </reference>
        </references>
      </pivotArea>
    </format>
    <format dxfId="238">
      <pivotArea dataOnly="0" labelOnly="1" outline="0" fieldPosition="0">
        <references count="4">
          <reference field="2" count="1" selected="0">
            <x v="18"/>
          </reference>
          <reference field="3" count="1">
            <x v="38"/>
          </reference>
          <reference field="6" count="1" selected="0">
            <x v="1"/>
          </reference>
          <reference field="10" count="1" selected="0">
            <x v="1"/>
          </reference>
        </references>
      </pivotArea>
    </format>
    <format dxfId="237">
      <pivotArea dataOnly="0" labelOnly="1" outline="0" fieldPosition="0">
        <references count="4">
          <reference field="2" count="1" selected="0">
            <x v="18"/>
          </reference>
          <reference field="3" count="1">
            <x v="40"/>
          </reference>
          <reference field="6" count="1" selected="0">
            <x v="1"/>
          </reference>
          <reference field="10" count="1" selected="0">
            <x v="17"/>
          </reference>
        </references>
      </pivotArea>
    </format>
    <format dxfId="236">
      <pivotArea dataOnly="0" labelOnly="1" outline="0" fieldPosition="0">
        <references count="4">
          <reference field="2" count="1" selected="0">
            <x v="18"/>
          </reference>
          <reference field="3" count="1">
            <x v="37"/>
          </reference>
          <reference field="6" count="1" selected="0">
            <x v="1"/>
          </reference>
          <reference field="10" count="1" selected="0">
            <x v="21"/>
          </reference>
        </references>
      </pivotArea>
    </format>
    <format dxfId="235">
      <pivotArea dataOnly="0" labelOnly="1" outline="0" fieldPosition="0">
        <references count="4">
          <reference field="2" count="1" selected="0">
            <x v="21"/>
          </reference>
          <reference field="3" count="1">
            <x v="102"/>
          </reference>
          <reference field="6" count="1" selected="0">
            <x v="1"/>
          </reference>
          <reference field="10" count="1" selected="0">
            <x v="22"/>
          </reference>
        </references>
      </pivotArea>
    </format>
    <format dxfId="234">
      <pivotArea dataOnly="0" labelOnly="1" outline="0" fieldPosition="0">
        <references count="4">
          <reference field="2" count="1" selected="0">
            <x v="17"/>
          </reference>
          <reference field="3" count="2">
            <x v="26"/>
            <x v="27"/>
          </reference>
          <reference field="6" count="1" selected="0">
            <x v="2"/>
          </reference>
          <reference field="10" count="1" selected="0">
            <x v="0"/>
          </reference>
        </references>
      </pivotArea>
    </format>
    <format dxfId="233">
      <pivotArea dataOnly="0" labelOnly="1" outline="0" fieldPosition="0">
        <references count="4">
          <reference field="2" count="1" selected="0">
            <x v="17"/>
          </reference>
          <reference field="3" count="1">
            <x v="28"/>
          </reference>
          <reference field="6" count="1" selected="0">
            <x v="2"/>
          </reference>
          <reference field="10" count="1" selected="0">
            <x v="20"/>
          </reference>
        </references>
      </pivotArea>
    </format>
    <format dxfId="232">
      <pivotArea dataOnly="0" labelOnly="1" outline="0" fieldPosition="0">
        <references count="4">
          <reference field="2" count="1" selected="0">
            <x v="19"/>
          </reference>
          <reference field="3" count="1">
            <x v="104"/>
          </reference>
          <reference field="6" count="1" selected="0">
            <x v="2"/>
          </reference>
          <reference field="10" count="1" selected="0">
            <x v="5"/>
          </reference>
        </references>
      </pivotArea>
    </format>
    <format dxfId="231">
      <pivotArea dataOnly="0" labelOnly="1" outline="0" fieldPosition="0">
        <references count="4">
          <reference field="2" count="1" selected="0">
            <x v="20"/>
          </reference>
          <reference field="3" count="3">
            <x v="21"/>
            <x v="22"/>
            <x v="23"/>
          </reference>
          <reference field="6" count="1" selected="0">
            <x v="2"/>
          </reference>
          <reference field="10" count="1" selected="0">
            <x v="0"/>
          </reference>
        </references>
      </pivotArea>
    </format>
    <format dxfId="230">
      <pivotArea dataOnly="0" labelOnly="1" outline="0" fieldPosition="0">
        <references count="4">
          <reference field="2" count="1" selected="0">
            <x v="20"/>
          </reference>
          <reference field="3" count="1">
            <x v="21"/>
          </reference>
          <reference field="6" count="1" selected="0">
            <x v="2"/>
          </reference>
          <reference field="10" count="1" selected="0">
            <x v="11"/>
          </reference>
        </references>
      </pivotArea>
    </format>
    <format dxfId="229">
      <pivotArea dataOnly="0" labelOnly="1" outline="0" fieldPosition="0">
        <references count="4">
          <reference field="2" count="1" selected="0">
            <x v="11"/>
          </reference>
          <reference field="3" count="2">
            <x v="0"/>
            <x v="1"/>
          </reference>
          <reference field="6" count="1" selected="0">
            <x v="3"/>
          </reference>
          <reference field="10" count="1" selected="0">
            <x v="0"/>
          </reference>
        </references>
      </pivotArea>
    </format>
    <format dxfId="228">
      <pivotArea dataOnly="0" labelOnly="1" outline="0" fieldPosition="0">
        <references count="4">
          <reference field="2" count="1" selected="0">
            <x v="11"/>
          </reference>
          <reference field="3" count="1">
            <x v="2"/>
          </reference>
          <reference field="6" count="1" selected="0">
            <x v="3"/>
          </reference>
          <reference field="10" count="1" selected="0">
            <x v="20"/>
          </reference>
        </references>
      </pivotArea>
    </format>
    <format dxfId="227">
      <pivotArea dataOnly="0" labelOnly="1" outline="0" fieldPosition="0">
        <references count="4">
          <reference field="2" count="1" selected="0">
            <x v="11"/>
          </reference>
          <reference field="3" count="1">
            <x v="1"/>
          </reference>
          <reference field="6" count="1" selected="0">
            <x v="3"/>
          </reference>
          <reference field="10" count="1" selected="0">
            <x v="26"/>
          </reference>
        </references>
      </pivotArea>
    </format>
    <format dxfId="226">
      <pivotArea dataOnly="0" labelOnly="1" outline="0" fieldPosition="0">
        <references count="4">
          <reference field="2" count="1" selected="0">
            <x v="18"/>
          </reference>
          <reference field="3" count="1">
            <x v="39"/>
          </reference>
          <reference field="6" count="1" selected="0">
            <x v="3"/>
          </reference>
          <reference field="10" count="1" selected="0">
            <x v="0"/>
          </reference>
        </references>
      </pivotArea>
    </format>
    <format dxfId="225">
      <pivotArea dataOnly="0" labelOnly="1" outline="0" fieldPosition="0">
        <references count="4">
          <reference field="2" count="1" selected="0">
            <x v="19"/>
          </reference>
          <reference field="3" count="1">
            <x v="103"/>
          </reference>
          <reference field="6" count="1" selected="0">
            <x v="3"/>
          </reference>
          <reference field="10" count="1" selected="0">
            <x v="5"/>
          </reference>
        </references>
      </pivotArea>
    </format>
    <format dxfId="224">
      <pivotArea dataOnly="0" labelOnly="1" outline="0" fieldPosition="0">
        <references count="5">
          <reference field="0" count="2">
            <x v="137"/>
            <x v="138"/>
          </reference>
          <reference field="2" count="1" selected="0">
            <x v="12"/>
          </reference>
          <reference field="3" count="1" selected="0">
            <x v="4"/>
          </reference>
          <reference field="6" count="1" selected="0">
            <x v="0"/>
          </reference>
          <reference field="10" count="1" selected="0">
            <x v="0"/>
          </reference>
        </references>
      </pivotArea>
    </format>
    <format dxfId="223">
      <pivotArea dataOnly="0" labelOnly="1" outline="0" fieldPosition="0">
        <references count="5">
          <reference field="0" count="1">
            <x v="32"/>
          </reference>
          <reference field="2" count="1" selected="0">
            <x v="12"/>
          </reference>
          <reference field="3" count="1" selected="0">
            <x v="3"/>
          </reference>
          <reference field="6" count="1" selected="0">
            <x v="0"/>
          </reference>
          <reference field="10" count="1" selected="0">
            <x v="5"/>
          </reference>
        </references>
      </pivotArea>
    </format>
    <format dxfId="222">
      <pivotArea dataOnly="0" labelOnly="1" outline="0" fieldPosition="0">
        <references count="5">
          <reference field="0" count="1">
            <x v="121"/>
          </reference>
          <reference field="2" count="1" selected="0">
            <x v="14"/>
          </reference>
          <reference field="3" count="1" selected="0">
            <x v="9"/>
          </reference>
          <reference field="6" count="1" selected="0">
            <x v="0"/>
          </reference>
          <reference field="10" count="1" selected="0">
            <x v="0"/>
          </reference>
        </references>
      </pivotArea>
    </format>
    <format dxfId="221">
      <pivotArea dataOnly="0" labelOnly="1" outline="0" fieldPosition="0">
        <references count="5">
          <reference field="0" count="1">
            <x v="162"/>
          </reference>
          <reference field="2" count="1" selected="0">
            <x v="14"/>
          </reference>
          <reference field="3" count="1" selected="0">
            <x v="10"/>
          </reference>
          <reference field="6" count="1" selected="0">
            <x v="0"/>
          </reference>
          <reference field="10" count="1" selected="0">
            <x v="0"/>
          </reference>
        </references>
      </pivotArea>
    </format>
    <format dxfId="220">
      <pivotArea dataOnly="0" labelOnly="1" outline="0" fieldPosition="0">
        <references count="5">
          <reference field="0" count="1">
            <x v="161"/>
          </reference>
          <reference field="2" count="1" selected="0">
            <x v="14"/>
          </reference>
          <reference field="3" count="1" selected="0">
            <x v="11"/>
          </reference>
          <reference field="6" count="1" selected="0">
            <x v="0"/>
          </reference>
          <reference field="10" count="1" selected="0">
            <x v="0"/>
          </reference>
        </references>
      </pivotArea>
    </format>
    <format dxfId="219">
      <pivotArea dataOnly="0" labelOnly="1" outline="0" fieldPosition="0">
        <references count="5">
          <reference field="0" count="1">
            <x v="163"/>
          </reference>
          <reference field="2" count="1" selected="0">
            <x v="14"/>
          </reference>
          <reference field="3" count="1" selected="0">
            <x v="12"/>
          </reference>
          <reference field="6" count="1" selected="0">
            <x v="0"/>
          </reference>
          <reference field="10" count="1" selected="0">
            <x v="0"/>
          </reference>
        </references>
      </pivotArea>
    </format>
    <format dxfId="218">
      <pivotArea dataOnly="0" labelOnly="1" outline="0" fieldPosition="0">
        <references count="5">
          <reference field="0" count="1">
            <x v="163"/>
          </reference>
          <reference field="2" count="1" selected="0">
            <x v="14"/>
          </reference>
          <reference field="3" count="1" selected="0">
            <x v="13"/>
          </reference>
          <reference field="6" count="1" selected="0">
            <x v="0"/>
          </reference>
          <reference field="10" count="1" selected="0">
            <x v="0"/>
          </reference>
        </references>
      </pivotArea>
    </format>
    <format dxfId="217">
      <pivotArea dataOnly="0" labelOnly="1" outline="0" fieldPosition="0">
        <references count="5">
          <reference field="0" count="2">
            <x v="55"/>
            <x v="156"/>
          </reference>
          <reference field="2" count="1" selected="0">
            <x v="14"/>
          </reference>
          <reference field="3" count="1" selected="0">
            <x v="14"/>
          </reference>
          <reference field="6" count="1" selected="0">
            <x v="0"/>
          </reference>
          <reference field="10" count="1" selected="0">
            <x v="0"/>
          </reference>
        </references>
      </pivotArea>
    </format>
    <format dxfId="216">
      <pivotArea dataOnly="0" labelOnly="1" outline="0" fieldPosition="0">
        <references count="5">
          <reference field="0" count="1">
            <x v="122"/>
          </reference>
          <reference field="2" count="1" selected="0">
            <x v="14"/>
          </reference>
          <reference field="3" count="1" selected="0">
            <x v="10"/>
          </reference>
          <reference field="6" count="1" selected="0">
            <x v="0"/>
          </reference>
          <reference field="10" count="1" selected="0">
            <x v="5"/>
          </reference>
        </references>
      </pivotArea>
    </format>
    <format dxfId="215">
      <pivotArea dataOnly="0" labelOnly="1" outline="0" fieldPosition="0">
        <references count="5">
          <reference field="0" count="2">
            <x v="46"/>
            <x v="113"/>
          </reference>
          <reference field="2" count="1" selected="0">
            <x v="14"/>
          </reference>
          <reference field="3" count="1" selected="0">
            <x v="7"/>
          </reference>
          <reference field="6" count="1" selected="0">
            <x v="0"/>
          </reference>
          <reference field="10" count="1" selected="0">
            <x v="9"/>
          </reference>
        </references>
      </pivotArea>
    </format>
    <format dxfId="214">
      <pivotArea dataOnly="0" labelOnly="1" outline="0" fieldPosition="0">
        <references count="5">
          <reference field="0" count="1">
            <x v="143"/>
          </reference>
          <reference field="2" count="1" selected="0">
            <x v="14"/>
          </reference>
          <reference field="3" count="1" selected="0">
            <x v="8"/>
          </reference>
          <reference field="6" count="1" selected="0">
            <x v="0"/>
          </reference>
          <reference field="10" count="1" selected="0">
            <x v="9"/>
          </reference>
        </references>
      </pivotArea>
    </format>
    <format dxfId="213">
      <pivotArea dataOnly="0" labelOnly="1" outline="0" fieldPosition="0">
        <references count="5">
          <reference field="0" count="1">
            <x v="120"/>
          </reference>
          <reference field="2" count="1" selected="0">
            <x v="14"/>
          </reference>
          <reference field="3" count="1" selected="0">
            <x v="5"/>
          </reference>
          <reference field="6" count="1" selected="0">
            <x v="0"/>
          </reference>
          <reference field="10" count="1" selected="0">
            <x v="16"/>
          </reference>
        </references>
      </pivotArea>
    </format>
    <format dxfId="212">
      <pivotArea dataOnly="0" labelOnly="1" outline="0" fieldPosition="0">
        <references count="5">
          <reference field="0" count="1">
            <x v="12"/>
          </reference>
          <reference field="2" count="1" selected="0">
            <x v="14"/>
          </reference>
          <reference field="3" count="1" selected="0">
            <x v="6"/>
          </reference>
          <reference field="6" count="1" selected="0">
            <x v="0"/>
          </reference>
          <reference field="10" count="1" selected="0">
            <x v="16"/>
          </reference>
        </references>
      </pivotArea>
    </format>
    <format dxfId="211">
      <pivotArea dataOnly="0" labelOnly="1" outline="0" fieldPosition="0">
        <references count="5">
          <reference field="0" count="1">
            <x v="189"/>
          </reference>
          <reference field="2" count="1" selected="0">
            <x v="17"/>
          </reference>
          <reference field="3" count="1" selected="0">
            <x v="29"/>
          </reference>
          <reference field="6" count="1" selected="0">
            <x v="0"/>
          </reference>
          <reference field="10" count="1" selected="0">
            <x v="0"/>
          </reference>
        </references>
      </pivotArea>
    </format>
    <format dxfId="210">
      <pivotArea dataOnly="0" labelOnly="1" outline="0" fieldPosition="0">
        <references count="5">
          <reference field="0" count="1">
            <x v="83"/>
          </reference>
          <reference field="2" count="1" selected="0">
            <x v="17"/>
          </reference>
          <reference field="3" count="1" selected="0">
            <x v="30"/>
          </reference>
          <reference field="6" count="1" selected="0">
            <x v="0"/>
          </reference>
          <reference field="10" count="1" selected="0">
            <x v="0"/>
          </reference>
        </references>
      </pivotArea>
    </format>
    <format dxfId="209">
      <pivotArea dataOnly="0" labelOnly="1" outline="0" fieldPosition="0">
        <references count="5">
          <reference field="0" count="1">
            <x v="82"/>
          </reference>
          <reference field="2" count="1" selected="0">
            <x v="17"/>
          </reference>
          <reference field="3" count="1" selected="0">
            <x v="33"/>
          </reference>
          <reference field="6" count="1" selected="0">
            <x v="0"/>
          </reference>
          <reference field="10" count="1" selected="0">
            <x v="0"/>
          </reference>
        </references>
      </pivotArea>
    </format>
    <format dxfId="208">
      <pivotArea dataOnly="0" labelOnly="1" outline="0" fieldPosition="0">
        <references count="5">
          <reference field="0" count="1">
            <x v="35"/>
          </reference>
          <reference field="2" count="1" selected="0">
            <x v="17"/>
          </reference>
          <reference field="3" count="1" selected="0">
            <x v="31"/>
          </reference>
          <reference field="6" count="1" selected="0">
            <x v="0"/>
          </reference>
          <reference field="10" count="1" selected="0">
            <x v="3"/>
          </reference>
        </references>
      </pivotArea>
    </format>
    <format dxfId="207">
      <pivotArea dataOnly="0" labelOnly="1" outline="0" fieldPosition="0">
        <references count="5">
          <reference field="0" count="1">
            <x v="50"/>
          </reference>
          <reference field="2" count="1" selected="0">
            <x v="17"/>
          </reference>
          <reference field="3" count="1" selected="0">
            <x v="33"/>
          </reference>
          <reference field="6" count="1" selected="0">
            <x v="0"/>
          </reference>
          <reference field="10" count="1" selected="0">
            <x v="5"/>
          </reference>
        </references>
      </pivotArea>
    </format>
    <format dxfId="206">
      <pivotArea dataOnly="0" labelOnly="1" outline="0" fieldPosition="0">
        <references count="5">
          <reference field="0" count="1">
            <x v="22"/>
          </reference>
          <reference field="2" count="1" selected="0">
            <x v="17"/>
          </reference>
          <reference field="3" count="1" selected="0">
            <x v="29"/>
          </reference>
          <reference field="6" count="1" selected="0">
            <x v="0"/>
          </reference>
          <reference field="10" count="1" selected="0">
            <x v="20"/>
          </reference>
        </references>
      </pivotArea>
    </format>
    <format dxfId="205">
      <pivotArea dataOnly="0" labelOnly="1" outline="0" fieldPosition="0">
        <references count="5">
          <reference field="0" count="1">
            <x v="22"/>
          </reference>
          <reference field="2" count="1" selected="0">
            <x v="17"/>
          </reference>
          <reference field="3" count="1" selected="0">
            <x v="32"/>
          </reference>
          <reference field="6" count="1" selected="0">
            <x v="0"/>
          </reference>
          <reference field="10" count="1" selected="0">
            <x v="20"/>
          </reference>
        </references>
      </pivotArea>
    </format>
    <format dxfId="204">
      <pivotArea dataOnly="0" labelOnly="1" outline="0" fieldPosition="0">
        <references count="5">
          <reference field="0" count="2">
            <x v="18"/>
            <x v="107"/>
          </reference>
          <reference field="2" count="1" selected="0">
            <x v="20"/>
          </reference>
          <reference field="3" count="1" selected="0">
            <x v="15"/>
          </reference>
          <reference field="6" count="1" selected="0">
            <x v="0"/>
          </reference>
          <reference field="10" count="1" selected="0">
            <x v="0"/>
          </reference>
        </references>
      </pivotArea>
    </format>
    <format dxfId="203">
      <pivotArea dataOnly="0" labelOnly="1" outline="0" fieldPosition="0">
        <references count="5">
          <reference field="0" count="2">
            <x v="145"/>
            <x v="146"/>
          </reference>
          <reference field="2" count="1" selected="0">
            <x v="20"/>
          </reference>
          <reference field="3" count="1" selected="0">
            <x v="25"/>
          </reference>
          <reference field="6" count="1" selected="0">
            <x v="0"/>
          </reference>
          <reference field="10" count="1" selected="0">
            <x v="0"/>
          </reference>
        </references>
      </pivotArea>
    </format>
    <format dxfId="202">
      <pivotArea dataOnly="0" labelOnly="1" outline="0" fieldPosition="0">
        <references count="5">
          <reference field="0" count="6">
            <x v="6"/>
            <x v="7"/>
            <x v="84"/>
            <x v="160"/>
            <x v="165"/>
            <x v="167"/>
          </reference>
          <reference field="2" count="1" selected="0">
            <x v="20"/>
          </reference>
          <reference field="3" count="1" selected="0">
            <x v="15"/>
          </reference>
          <reference field="6" count="1" selected="0">
            <x v="0"/>
          </reference>
          <reference field="10" count="1" selected="0">
            <x v="1"/>
          </reference>
        </references>
      </pivotArea>
    </format>
    <format dxfId="201">
      <pivotArea dataOnly="0" labelOnly="1" outline="0" fieldPosition="0">
        <references count="5">
          <reference field="0" count="1">
            <x v="149"/>
          </reference>
          <reference field="2" count="1" selected="0">
            <x v="20"/>
          </reference>
          <reference field="3" count="1" selected="0">
            <x v="25"/>
          </reference>
          <reference field="6" count="1" selected="0">
            <x v="0"/>
          </reference>
          <reference field="10" count="1" selected="0">
            <x v="1"/>
          </reference>
        </references>
      </pivotArea>
    </format>
    <format dxfId="200">
      <pivotArea dataOnly="0" labelOnly="1" outline="0" fieldPosition="0">
        <references count="5">
          <reference field="0" count="1">
            <x v="195"/>
          </reference>
          <reference field="2" count="1" selected="0">
            <x v="20"/>
          </reference>
          <reference field="3" count="1" selected="0">
            <x v="15"/>
          </reference>
          <reference field="6" count="1" selected="0">
            <x v="0"/>
          </reference>
          <reference field="10" count="1" selected="0">
            <x v="3"/>
          </reference>
        </references>
      </pivotArea>
    </format>
    <format dxfId="199">
      <pivotArea dataOnly="0" labelOnly="1" outline="0" fieldPosition="0">
        <references count="5">
          <reference field="0" count="1">
            <x v="149"/>
          </reference>
          <reference field="2" count="1" selected="0">
            <x v="20"/>
          </reference>
          <reference field="3" count="1" selected="0">
            <x v="25"/>
          </reference>
          <reference field="6" count="1" selected="0">
            <x v="0"/>
          </reference>
          <reference field="10" count="1" selected="0">
            <x v="3"/>
          </reference>
        </references>
      </pivotArea>
    </format>
    <format dxfId="198">
      <pivotArea dataOnly="0" labelOnly="1" outline="0" fieldPosition="0">
        <references count="5">
          <reference field="0" count="1">
            <x v="159"/>
          </reference>
          <reference field="2" count="1" selected="0">
            <x v="20"/>
          </reference>
          <reference field="3" count="1" selected="0">
            <x v="18"/>
          </reference>
          <reference field="6" count="1" selected="0">
            <x v="0"/>
          </reference>
          <reference field="10" count="1" selected="0">
            <x v="4"/>
          </reference>
        </references>
      </pivotArea>
    </format>
    <format dxfId="197">
      <pivotArea dataOnly="0" labelOnly="1" outline="0" fieldPosition="0">
        <references count="5">
          <reference field="0" count="1">
            <x v="136"/>
          </reference>
          <reference field="2" count="1" selected="0">
            <x v="20"/>
          </reference>
          <reference field="3" count="1" selected="0">
            <x v="24"/>
          </reference>
          <reference field="6" count="1" selected="0">
            <x v="0"/>
          </reference>
          <reference field="10" count="1" selected="0">
            <x v="5"/>
          </reference>
        </references>
      </pivotArea>
    </format>
    <format dxfId="196">
      <pivotArea dataOnly="0" labelOnly="1" outline="0" fieldPosition="0">
        <references count="5">
          <reference field="0" count="1">
            <x v="62"/>
          </reference>
          <reference field="2" count="1" selected="0">
            <x v="20"/>
          </reference>
          <reference field="3" count="1" selected="0">
            <x v="16"/>
          </reference>
          <reference field="6" count="1" selected="0">
            <x v="0"/>
          </reference>
          <reference field="10" count="1" selected="0">
            <x v="6"/>
          </reference>
        </references>
      </pivotArea>
    </format>
    <format dxfId="195">
      <pivotArea dataOnly="0" labelOnly="1" outline="0" fieldPosition="0">
        <references count="5">
          <reference field="0" count="1">
            <x v="28"/>
          </reference>
          <reference field="2" count="1" selected="0">
            <x v="20"/>
          </reference>
          <reference field="3" count="1" selected="0">
            <x v="20"/>
          </reference>
          <reference field="6" count="1" selected="0">
            <x v="0"/>
          </reference>
          <reference field="10" count="1" selected="0">
            <x v="6"/>
          </reference>
        </references>
      </pivotArea>
    </format>
    <format dxfId="194">
      <pivotArea dataOnly="0" labelOnly="1" outline="0" fieldPosition="0">
        <references count="5">
          <reference field="0" count="1">
            <x v="60"/>
          </reference>
          <reference field="2" count="1" selected="0">
            <x v="20"/>
          </reference>
          <reference field="3" count="1" selected="0">
            <x v="16"/>
          </reference>
          <reference field="6" count="1" selected="0">
            <x v="0"/>
          </reference>
          <reference field="10" count="1" selected="0">
            <x v="7"/>
          </reference>
        </references>
      </pivotArea>
    </format>
    <format dxfId="193">
      <pivotArea dataOnly="0" labelOnly="1" outline="0" fieldPosition="0">
        <references count="5">
          <reference field="0" count="2">
            <x v="100"/>
            <x v="108"/>
          </reference>
          <reference field="2" count="1" selected="0">
            <x v="20"/>
          </reference>
          <reference field="3" count="1" selected="0">
            <x v="15"/>
          </reference>
          <reference field="6" count="1" selected="0">
            <x v="0"/>
          </reference>
          <reference field="10" count="1" selected="0">
            <x v="9"/>
          </reference>
        </references>
      </pivotArea>
    </format>
    <format dxfId="192">
      <pivotArea dataOnly="0" labelOnly="1" outline="0" fieldPosition="0">
        <references count="5">
          <reference field="0" count="4">
            <x v="37"/>
            <x v="146"/>
            <x v="150"/>
            <x v="151"/>
          </reference>
          <reference field="2" count="1" selected="0">
            <x v="20"/>
          </reference>
          <reference field="3" count="1" selected="0">
            <x v="25"/>
          </reference>
          <reference field="6" count="1" selected="0">
            <x v="0"/>
          </reference>
          <reference field="10" count="1" selected="0">
            <x v="9"/>
          </reference>
        </references>
      </pivotArea>
    </format>
    <format dxfId="191">
      <pivotArea dataOnly="0" labelOnly="1" outline="0" fieldPosition="0">
        <references count="5">
          <reference field="0" count="3">
            <x v="126"/>
            <x v="128"/>
            <x v="142"/>
          </reference>
          <reference field="2" count="1" selected="0">
            <x v="20"/>
          </reference>
          <reference field="3" count="1" selected="0">
            <x v="15"/>
          </reference>
          <reference field="6" count="1" selected="0">
            <x v="0"/>
          </reference>
          <reference field="10" count="1" selected="0">
            <x v="10"/>
          </reference>
        </references>
      </pivotArea>
    </format>
    <format dxfId="190">
      <pivotArea dataOnly="0" labelOnly="1" outline="0" fieldPosition="0">
        <references count="5">
          <reference field="0" count="1">
            <x v="62"/>
          </reference>
          <reference field="2" count="1" selected="0">
            <x v="20"/>
          </reference>
          <reference field="3" count="1" selected="0">
            <x v="16"/>
          </reference>
          <reference field="6" count="1" selected="0">
            <x v="0"/>
          </reference>
          <reference field="10" count="1" selected="0">
            <x v="11"/>
          </reference>
        </references>
      </pivotArea>
    </format>
    <format dxfId="189">
      <pivotArea dataOnly="0" labelOnly="1" outline="0" fieldPosition="0">
        <references count="5">
          <reference field="0" count="4">
            <x v="29"/>
            <x v="65"/>
            <x v="85"/>
            <x v="190"/>
          </reference>
          <reference field="2" count="1" selected="0">
            <x v="20"/>
          </reference>
          <reference field="3" count="1" selected="0">
            <x v="15"/>
          </reference>
          <reference field="6" count="1" selected="0">
            <x v="0"/>
          </reference>
          <reference field="10" count="1" selected="0">
            <x v="12"/>
          </reference>
        </references>
      </pivotArea>
    </format>
    <format dxfId="188">
      <pivotArea dataOnly="0" labelOnly="1" outline="0" fieldPosition="0">
        <references count="5">
          <reference field="0" count="2">
            <x v="68"/>
            <x v="69"/>
          </reference>
          <reference field="2" count="1" selected="0">
            <x v="20"/>
          </reference>
          <reference field="3" count="1" selected="0">
            <x v="16"/>
          </reference>
          <reference field="6" count="1" selected="0">
            <x v="0"/>
          </reference>
          <reference field="10" count="1" selected="0">
            <x v="12"/>
          </reference>
        </references>
      </pivotArea>
    </format>
    <format dxfId="187">
      <pivotArea dataOnly="0" labelOnly="1" outline="0" fieldPosition="0">
        <references count="5">
          <reference field="0" count="1">
            <x v="30"/>
          </reference>
          <reference field="2" count="1" selected="0">
            <x v="20"/>
          </reference>
          <reference field="3" count="1" selected="0">
            <x v="20"/>
          </reference>
          <reference field="6" count="1" selected="0">
            <x v="0"/>
          </reference>
          <reference field="10" count="1" selected="0">
            <x v="13"/>
          </reference>
        </references>
      </pivotArea>
    </format>
    <format dxfId="186">
      <pivotArea dataOnly="0" labelOnly="1" outline="0" fieldPosition="0">
        <references count="5">
          <reference field="0" count="1">
            <x v="24"/>
          </reference>
          <reference field="2" count="1" selected="0">
            <x v="20"/>
          </reference>
          <reference field="3" count="1" selected="0">
            <x v="15"/>
          </reference>
          <reference field="6" count="1" selected="0">
            <x v="0"/>
          </reference>
          <reference field="10" count="1" selected="0">
            <x v="14"/>
          </reference>
        </references>
      </pivotArea>
    </format>
    <format dxfId="185">
      <pivotArea dataOnly="0" labelOnly="1" outline="0" fieldPosition="0">
        <references count="5">
          <reference field="0" count="1">
            <x v="140"/>
          </reference>
          <reference field="2" count="1" selected="0">
            <x v="20"/>
          </reference>
          <reference field="3" count="1" selected="0">
            <x v="18"/>
          </reference>
          <reference field="6" count="1" selected="0">
            <x v="0"/>
          </reference>
          <reference field="10" count="1" selected="0">
            <x v="14"/>
          </reference>
        </references>
      </pivotArea>
    </format>
    <format dxfId="184">
      <pivotArea dataOnly="0" labelOnly="1" outline="0" fieldPosition="0">
        <references count="5">
          <reference field="0" count="1">
            <x v="125"/>
          </reference>
          <reference field="2" count="1" selected="0">
            <x v="20"/>
          </reference>
          <reference field="3" count="1" selected="0">
            <x v="19"/>
          </reference>
          <reference field="6" count="1" selected="0">
            <x v="0"/>
          </reference>
          <reference field="10" count="1" selected="0">
            <x v="14"/>
          </reference>
        </references>
      </pivotArea>
    </format>
    <format dxfId="183">
      <pivotArea dataOnly="0" labelOnly="1" outline="0" fieldPosition="0">
        <references count="5">
          <reference field="0" count="1">
            <x v="13"/>
          </reference>
          <reference field="2" count="1" selected="0">
            <x v="20"/>
          </reference>
          <reference field="3" count="1" selected="0">
            <x v="18"/>
          </reference>
          <reference field="6" count="1" selected="0">
            <x v="0"/>
          </reference>
          <reference field="10" count="1" selected="0">
            <x v="17"/>
          </reference>
        </references>
      </pivotArea>
    </format>
    <format dxfId="182">
      <pivotArea dataOnly="0" labelOnly="1" outline="0" fieldPosition="0">
        <references count="5">
          <reference field="0" count="1">
            <x v="52"/>
          </reference>
          <reference field="2" count="1" selected="0">
            <x v="20"/>
          </reference>
          <reference field="3" count="1" selected="0">
            <x v="17"/>
          </reference>
          <reference field="6" count="1" selected="0">
            <x v="0"/>
          </reference>
          <reference field="10" count="1" selected="0">
            <x v="19"/>
          </reference>
        </references>
      </pivotArea>
    </format>
    <format dxfId="181">
      <pivotArea dataOnly="0" labelOnly="1" outline="0" fieldPosition="0">
        <references count="5">
          <reference field="0" count="1">
            <x v="139"/>
          </reference>
          <reference field="2" count="1" selected="0">
            <x v="20"/>
          </reference>
          <reference field="3" count="1" selected="0">
            <x v="15"/>
          </reference>
          <reference field="6" count="1" selected="0">
            <x v="0"/>
          </reference>
          <reference field="10" count="1" selected="0">
            <x v="21"/>
          </reference>
        </references>
      </pivotArea>
    </format>
    <format dxfId="180">
      <pivotArea dataOnly="0" labelOnly="1" outline="0" fieldPosition="0">
        <references count="5">
          <reference field="0" count="1">
            <x v="63"/>
          </reference>
          <reference field="2" count="1" selected="0">
            <x v="20"/>
          </reference>
          <reference field="3" count="1" selected="0">
            <x v="16"/>
          </reference>
          <reference field="6" count="1" selected="0">
            <x v="0"/>
          </reference>
          <reference field="10" count="1" selected="0">
            <x v="21"/>
          </reference>
        </references>
      </pivotArea>
    </format>
    <format dxfId="179">
      <pivotArea dataOnly="0" labelOnly="1" outline="0" fieldPosition="0">
        <references count="5">
          <reference field="0" count="1">
            <x v="208"/>
          </reference>
          <reference field="2" count="1" selected="0">
            <x v="20"/>
          </reference>
          <reference field="3" count="1" selected="0">
            <x v="17"/>
          </reference>
          <reference field="6" count="1" selected="0">
            <x v="0"/>
          </reference>
          <reference field="10" count="1" selected="0">
            <x v="21"/>
          </reference>
        </references>
      </pivotArea>
    </format>
    <format dxfId="178">
      <pivotArea dataOnly="0" labelOnly="1" outline="0" fieldPosition="0">
        <references count="5">
          <reference field="0" count="2">
            <x v="67"/>
            <x v="116"/>
          </reference>
          <reference field="2" count="1" selected="0">
            <x v="20"/>
          </reference>
          <reference field="3" count="1" selected="0">
            <x v="15"/>
          </reference>
          <reference field="6" count="1" selected="0">
            <x v="0"/>
          </reference>
          <reference field="10" count="1" selected="0">
            <x v="23"/>
          </reference>
        </references>
      </pivotArea>
    </format>
    <format dxfId="177">
      <pivotArea dataOnly="0" labelOnly="1" outline="0" fieldPosition="0">
        <references count="5">
          <reference field="0" count="1">
            <x v="71"/>
          </reference>
          <reference field="2" count="1" selected="0">
            <x v="20"/>
          </reference>
          <reference field="3" count="1" selected="0">
            <x v="16"/>
          </reference>
          <reference field="6" count="1" selected="0">
            <x v="0"/>
          </reference>
          <reference field="10" count="1" selected="0">
            <x v="23"/>
          </reference>
        </references>
      </pivotArea>
    </format>
    <format dxfId="176">
      <pivotArea dataOnly="0" labelOnly="1" outline="0" fieldPosition="0">
        <references count="5">
          <reference field="0" count="1">
            <x v="25"/>
          </reference>
          <reference field="2" count="1" selected="0">
            <x v="20"/>
          </reference>
          <reference field="3" count="1" selected="0">
            <x v="15"/>
          </reference>
          <reference field="6" count="1" selected="0">
            <x v="0"/>
          </reference>
          <reference field="10" count="1" selected="0">
            <x v="24"/>
          </reference>
        </references>
      </pivotArea>
    </format>
    <format dxfId="175">
      <pivotArea dataOnly="0" labelOnly="1" outline="0" fieldPosition="0">
        <references count="5">
          <reference field="0" count="1">
            <x v="144"/>
          </reference>
          <reference field="2" count="1" selected="0">
            <x v="20"/>
          </reference>
          <reference field="3" count="1" selected="0">
            <x v="15"/>
          </reference>
          <reference field="6" count="1" selected="0">
            <x v="0"/>
          </reference>
          <reference field="10" count="1" selected="0">
            <x v="25"/>
          </reference>
        </references>
      </pivotArea>
    </format>
    <format dxfId="174">
      <pivotArea dataOnly="0" labelOnly="1" outline="0" fieldPosition="0">
        <references count="5">
          <reference field="0" count="1">
            <x v="104"/>
          </reference>
          <reference field="2" count="1" selected="0">
            <x v="20"/>
          </reference>
          <reference field="3" count="1" selected="0">
            <x v="16"/>
          </reference>
          <reference field="6" count="1" selected="0">
            <x v="0"/>
          </reference>
          <reference field="10" count="1" selected="0">
            <x v="25"/>
          </reference>
        </references>
      </pivotArea>
    </format>
    <format dxfId="173">
      <pivotArea dataOnly="0" labelOnly="1" outline="0" fieldPosition="0">
        <references count="5">
          <reference field="0" count="1">
            <x v="59"/>
          </reference>
          <reference field="2" count="1" selected="0">
            <x v="20"/>
          </reference>
          <reference field="3" count="1" selected="0">
            <x v="16"/>
          </reference>
          <reference field="6" count="1" selected="0">
            <x v="0"/>
          </reference>
          <reference field="10" count="1" selected="0">
            <x v="26"/>
          </reference>
        </references>
      </pivotArea>
    </format>
    <format dxfId="172">
      <pivotArea dataOnly="0" labelOnly="1" outline="0" fieldPosition="0">
        <references count="5">
          <reference field="0" count="6">
            <x v="16"/>
            <x v="17"/>
            <x v="18"/>
            <x v="89"/>
            <x v="90"/>
            <x v="106"/>
          </reference>
          <reference field="2" count="1" selected="0">
            <x v="13"/>
          </reference>
          <reference field="3" count="1" selected="0">
            <x v="73"/>
          </reference>
          <reference field="6" count="1" selected="0">
            <x v="1"/>
          </reference>
          <reference field="10" count="1" selected="0">
            <x v="0"/>
          </reference>
        </references>
      </pivotArea>
    </format>
    <format dxfId="171">
      <pivotArea dataOnly="0" labelOnly="1" outline="0" fieldPosition="0">
        <references count="5">
          <reference field="0" count="1">
            <x v="147"/>
          </reference>
          <reference field="2" count="1" selected="0">
            <x v="13"/>
          </reference>
          <reference field="3" count="1" selected="0">
            <x v="74"/>
          </reference>
          <reference field="6" count="1" selected="0">
            <x v="1"/>
          </reference>
          <reference field="10" count="1" selected="0">
            <x v="0"/>
          </reference>
        </references>
      </pivotArea>
    </format>
    <format dxfId="170">
      <pivotArea dataOnly="0" labelOnly="1" outline="0" fieldPosition="0">
        <references count="5">
          <reference field="0" count="1">
            <x v="155"/>
          </reference>
          <reference field="2" count="1" selected="0">
            <x v="13"/>
          </reference>
          <reference field="3" count="1" selected="0">
            <x v="76"/>
          </reference>
          <reference field="6" count="1" selected="0">
            <x v="1"/>
          </reference>
          <reference field="10" count="1" selected="0">
            <x v="0"/>
          </reference>
        </references>
      </pivotArea>
    </format>
    <format dxfId="169">
      <pivotArea dataOnly="0" labelOnly="1" outline="0" fieldPosition="0">
        <references count="5">
          <reference field="0" count="1">
            <x v="129"/>
          </reference>
          <reference field="2" count="1" selected="0">
            <x v="13"/>
          </reference>
          <reference field="3" count="1" selected="0">
            <x v="79"/>
          </reference>
          <reference field="6" count="1" selected="0">
            <x v="1"/>
          </reference>
          <reference field="10" count="1" selected="0">
            <x v="0"/>
          </reference>
        </references>
      </pivotArea>
    </format>
    <format dxfId="168">
      <pivotArea dataOnly="0" labelOnly="1" outline="0" fieldPosition="0">
        <references count="5">
          <reference field="0" count="2">
            <x v="79"/>
            <x v="98"/>
          </reference>
          <reference field="2" count="1" selected="0">
            <x v="13"/>
          </reference>
          <reference field="3" count="1" selected="0">
            <x v="63"/>
          </reference>
          <reference field="6" count="1" selected="0">
            <x v="1"/>
          </reference>
          <reference field="10" count="1" selected="0">
            <x v="1"/>
          </reference>
        </references>
      </pivotArea>
    </format>
    <format dxfId="167">
      <pivotArea dataOnly="0" labelOnly="1" outline="0" fieldPosition="0">
        <references count="5">
          <reference field="0" count="1">
            <x v="79"/>
          </reference>
          <reference field="2" count="1" selected="0">
            <x v="13"/>
          </reference>
          <reference field="3" count="1" selected="0">
            <x v="64"/>
          </reference>
          <reference field="6" count="1" selected="0">
            <x v="1"/>
          </reference>
          <reference field="10" count="1" selected="0">
            <x v="1"/>
          </reference>
        </references>
      </pivotArea>
    </format>
    <format dxfId="166">
      <pivotArea dataOnly="0" labelOnly="1" outline="0" fieldPosition="0">
        <references count="5">
          <reference field="0" count="1">
            <x v="54"/>
          </reference>
          <reference field="2" count="1" selected="0">
            <x v="13"/>
          </reference>
          <reference field="3" count="1" selected="0">
            <x v="65"/>
          </reference>
          <reference field="6" count="1" selected="0">
            <x v="1"/>
          </reference>
          <reference field="10" count="1" selected="0">
            <x v="1"/>
          </reference>
        </references>
      </pivotArea>
    </format>
    <format dxfId="165">
      <pivotArea dataOnly="0" labelOnly="1" outline="0" fieldPosition="0">
        <references count="5">
          <reference field="0" count="1">
            <x v="131"/>
          </reference>
          <reference field="2" count="1" selected="0">
            <x v="13"/>
          </reference>
          <reference field="3" count="1" selected="0">
            <x v="81"/>
          </reference>
          <reference field="6" count="1" selected="0">
            <x v="1"/>
          </reference>
          <reference field="10" count="1" selected="0">
            <x v="1"/>
          </reference>
        </references>
      </pivotArea>
    </format>
    <format dxfId="164">
      <pivotArea dataOnly="0" labelOnly="1" outline="0" fieldPosition="0">
        <references count="5">
          <reference field="0" count="7">
            <x v="94"/>
            <x v="96"/>
            <x v="198"/>
            <x v="201"/>
            <x v="202"/>
            <x v="203"/>
            <x v="204"/>
          </reference>
          <reference field="2" count="1" selected="0">
            <x v="13"/>
          </reference>
          <reference field="3" count="1" selected="0">
            <x v="90"/>
          </reference>
          <reference field="6" count="1" selected="0">
            <x v="1"/>
          </reference>
          <reference field="10" count="1" selected="0">
            <x v="1"/>
          </reference>
        </references>
      </pivotArea>
    </format>
    <format dxfId="163">
      <pivotArea dataOnly="0" labelOnly="1" outline="0" fieldPosition="0">
        <references count="5">
          <reference field="0" count="18">
            <x v="6"/>
            <x v="7"/>
            <x v="8"/>
            <x v="9"/>
            <x v="51"/>
            <x v="56"/>
            <x v="73"/>
            <x v="77"/>
            <x v="168"/>
            <x v="171"/>
            <x v="172"/>
            <x v="173"/>
            <x v="174"/>
            <x v="175"/>
            <x v="176"/>
            <x v="180"/>
            <x v="181"/>
            <x v="209"/>
          </reference>
          <reference field="2" count="1" selected="0">
            <x v="13"/>
          </reference>
          <reference field="3" count="1" selected="0">
            <x v="92"/>
          </reference>
          <reference field="6" count="1" selected="0">
            <x v="1"/>
          </reference>
          <reference field="10" count="1" selected="0">
            <x v="1"/>
          </reference>
        </references>
      </pivotArea>
    </format>
    <format dxfId="162">
      <pivotArea dataOnly="0" labelOnly="1" outline="0" fieldPosition="0">
        <references count="5">
          <reference field="0" count="3">
            <x v="33"/>
            <x v="34"/>
            <x v="132"/>
          </reference>
          <reference field="2" count="1" selected="0">
            <x v="13"/>
          </reference>
          <reference field="3" count="1" selected="0">
            <x v="93"/>
          </reference>
          <reference field="6" count="1" selected="0">
            <x v="1"/>
          </reference>
          <reference field="10" count="1" selected="0">
            <x v="1"/>
          </reference>
        </references>
      </pivotArea>
    </format>
    <format dxfId="161">
      <pivotArea dataOnly="0" labelOnly="1" outline="0" fieldPosition="0">
        <references count="5">
          <reference field="0" count="1">
            <x v="95"/>
          </reference>
          <reference field="2" count="1" selected="0">
            <x v="13"/>
          </reference>
          <reference field="3" count="1" selected="0">
            <x v="94"/>
          </reference>
          <reference field="6" count="1" selected="0">
            <x v="1"/>
          </reference>
          <reference field="10" count="1" selected="0">
            <x v="1"/>
          </reference>
        </references>
      </pivotArea>
    </format>
    <format dxfId="160">
      <pivotArea dataOnly="0" labelOnly="1" outline="0" fieldPosition="0">
        <references count="5">
          <reference field="0" count="3">
            <x v="130"/>
            <x v="133"/>
            <x v="134"/>
          </reference>
          <reference field="2" count="1" selected="0">
            <x v="13"/>
          </reference>
          <reference field="3" count="1" selected="0">
            <x v="95"/>
          </reference>
          <reference field="6" count="1" selected="0">
            <x v="1"/>
          </reference>
          <reference field="10" count="1" selected="0">
            <x v="1"/>
          </reference>
        </references>
      </pivotArea>
    </format>
    <format dxfId="159">
      <pivotArea dataOnly="0" labelOnly="1" outline="0" fieldPosition="0">
        <references count="5">
          <reference field="0" count="1">
            <x v="149"/>
          </reference>
          <reference field="2" count="1" selected="0">
            <x v="13"/>
          </reference>
          <reference field="3" count="1" selected="0">
            <x v="97"/>
          </reference>
          <reference field="6" count="1" selected="0">
            <x v="1"/>
          </reference>
          <reference field="10" count="1" selected="0">
            <x v="1"/>
          </reference>
        </references>
      </pivotArea>
    </format>
    <format dxfId="158">
      <pivotArea dataOnly="0" labelOnly="1" outline="0" fieldPosition="0">
        <references count="5">
          <reference field="0" count="2">
            <x v="196"/>
            <x v="197"/>
          </reference>
          <reference field="2" count="1" selected="0">
            <x v="13"/>
          </reference>
          <reference field="3" count="1" selected="0">
            <x v="60"/>
          </reference>
          <reference field="6" count="1" selected="0">
            <x v="1"/>
          </reference>
          <reference field="10" count="1" selected="0">
            <x v="3"/>
          </reference>
        </references>
      </pivotArea>
    </format>
    <format dxfId="157">
      <pivotArea dataOnly="0" labelOnly="1" outline="0" fieldPosition="0">
        <references count="5">
          <reference field="0" count="1">
            <x v="197"/>
          </reference>
          <reference field="2" count="1" selected="0">
            <x v="13"/>
          </reference>
          <reference field="3" count="1" selected="0">
            <x v="63"/>
          </reference>
          <reference field="6" count="1" selected="0">
            <x v="1"/>
          </reference>
          <reference field="10" count="1" selected="0">
            <x v="3"/>
          </reference>
        </references>
      </pivotArea>
    </format>
    <format dxfId="156">
      <pivotArea dataOnly="0" labelOnly="1" outline="0" fieldPosition="0">
        <references count="5">
          <reference field="0" count="1">
            <x v="196"/>
          </reference>
          <reference field="2" count="1" selected="0">
            <x v="13"/>
          </reference>
          <reference field="3" count="1" selected="0">
            <x v="71"/>
          </reference>
          <reference field="6" count="1" selected="0">
            <x v="1"/>
          </reference>
          <reference field="10" count="1" selected="0">
            <x v="3"/>
          </reference>
        </references>
      </pivotArea>
    </format>
    <format dxfId="155">
      <pivotArea dataOnly="0" labelOnly="1" outline="0" fieldPosition="0">
        <references count="5">
          <reference field="0" count="1">
            <x v="76"/>
          </reference>
          <reference field="2" count="1" selected="0">
            <x v="13"/>
          </reference>
          <reference field="3" count="1" selected="0">
            <x v="73"/>
          </reference>
          <reference field="6" count="1" selected="0">
            <x v="1"/>
          </reference>
          <reference field="10" count="1" selected="0">
            <x v="4"/>
          </reference>
        </references>
      </pivotArea>
    </format>
    <format dxfId="154">
      <pivotArea dataOnly="0" labelOnly="1" outline="0" fieldPosition="0">
        <references count="5">
          <reference field="0" count="1">
            <x v="31"/>
          </reference>
          <reference field="2" count="1" selected="0">
            <x v="13"/>
          </reference>
          <reference field="3" count="1" selected="0">
            <x v="63"/>
          </reference>
          <reference field="6" count="1" selected="0">
            <x v="1"/>
          </reference>
          <reference field="10" count="1" selected="0">
            <x v="5"/>
          </reference>
        </references>
      </pivotArea>
    </format>
    <format dxfId="153">
      <pivotArea dataOnly="0" labelOnly="1" outline="0" fieldPosition="0">
        <references count="5">
          <reference field="0" count="1">
            <x v="42"/>
          </reference>
          <reference field="2" count="1" selected="0">
            <x v="13"/>
          </reference>
          <reference field="3" count="1" selected="0">
            <x v="79"/>
          </reference>
          <reference field="6" count="1" selected="0">
            <x v="1"/>
          </reference>
          <reference field="10" count="1" selected="0">
            <x v="5"/>
          </reference>
        </references>
      </pivotArea>
    </format>
    <format dxfId="152">
      <pivotArea dataOnly="0" labelOnly="1" outline="0" fieldPosition="0">
        <references count="5">
          <reference field="0" count="1">
            <x v="28"/>
          </reference>
          <reference field="2" count="1" selected="0">
            <x v="13"/>
          </reference>
          <reference field="3" count="1" selected="0">
            <x v="66"/>
          </reference>
          <reference field="6" count="1" selected="0">
            <x v="1"/>
          </reference>
          <reference field="10" count="1" selected="0">
            <x v="6"/>
          </reference>
        </references>
      </pivotArea>
    </format>
    <format dxfId="151">
      <pivotArea dataOnly="0" labelOnly="1" outline="0" fieldPosition="0">
        <references count="5">
          <reference field="0" count="1">
            <x v="62"/>
          </reference>
          <reference field="2" count="1" selected="0">
            <x v="13"/>
          </reference>
          <reference field="3" count="1" selected="0">
            <x v="96"/>
          </reference>
          <reference field="6" count="1" selected="0">
            <x v="1"/>
          </reference>
          <reference field="10" count="1" selected="0">
            <x v="6"/>
          </reference>
        </references>
      </pivotArea>
    </format>
    <format dxfId="150">
      <pivotArea dataOnly="0" labelOnly="1" outline="0" fieldPosition="0">
        <references count="5">
          <reference field="0" count="1">
            <x v="61"/>
          </reference>
          <reference field="2" count="1" selected="0">
            <x v="13"/>
          </reference>
          <reference field="3" count="1" selected="0">
            <x v="96"/>
          </reference>
          <reference field="6" count="1" selected="0">
            <x v="1"/>
          </reference>
          <reference field="10" count="1" selected="0">
            <x v="7"/>
          </reference>
        </references>
      </pivotArea>
    </format>
    <format dxfId="149">
      <pivotArea dataOnly="0" labelOnly="1" outline="0" fieldPosition="0">
        <references count="5">
          <reference field="0" count="1">
            <x v="2"/>
          </reference>
          <reference field="2" count="1" selected="0">
            <x v="13"/>
          </reference>
          <reference field="3" count="1" selected="0">
            <x v="69"/>
          </reference>
          <reference field="6" count="1" selected="0">
            <x v="1"/>
          </reference>
          <reference field="10" count="1" selected="0">
            <x v="8"/>
          </reference>
        </references>
      </pivotArea>
    </format>
    <format dxfId="148">
      <pivotArea dataOnly="0" labelOnly="1" outline="0" fieldPosition="0">
        <references count="5">
          <reference field="0" count="1">
            <x v="109"/>
          </reference>
          <reference field="2" count="1" selected="0">
            <x v="13"/>
          </reference>
          <reference field="3" count="1" selected="0">
            <x v="59"/>
          </reference>
          <reference field="6" count="1" selected="0">
            <x v="1"/>
          </reference>
          <reference field="10" count="1" selected="0">
            <x v="9"/>
          </reference>
        </references>
      </pivotArea>
    </format>
    <format dxfId="147">
      <pivotArea dataOnly="0" labelOnly="1" outline="0" fieldPosition="0">
        <references count="5">
          <reference field="0" count="1">
            <x v="100"/>
          </reference>
          <reference field="2" count="1" selected="0">
            <x v="13"/>
          </reference>
          <reference field="3" count="1" selected="0">
            <x v="62"/>
          </reference>
          <reference field="6" count="1" selected="0">
            <x v="1"/>
          </reference>
          <reference field="10" count="1" selected="0">
            <x v="9"/>
          </reference>
        </references>
      </pivotArea>
    </format>
    <format dxfId="146">
      <pivotArea dataOnly="0" labelOnly="1" outline="0" fieldPosition="0">
        <references count="5">
          <reference field="0" count="1">
            <x v="27"/>
          </reference>
          <reference field="2" count="1" selected="0">
            <x v="13"/>
          </reference>
          <reference field="3" count="1" selected="0">
            <x v="77"/>
          </reference>
          <reference field="6" count="1" selected="0">
            <x v="1"/>
          </reference>
          <reference field="10" count="1" selected="0">
            <x v="9"/>
          </reference>
        </references>
      </pivotArea>
    </format>
    <format dxfId="145">
      <pivotArea dataOnly="0" labelOnly="1" outline="0" fieldPosition="0">
        <references count="5">
          <reference field="0" count="1">
            <x v="27"/>
          </reference>
          <reference field="2" count="1" selected="0">
            <x v="13"/>
          </reference>
          <reference field="3" count="1" selected="0">
            <x v="78"/>
          </reference>
          <reference field="6" count="1" selected="0">
            <x v="1"/>
          </reference>
          <reference field="10" count="1" selected="0">
            <x v="9"/>
          </reference>
        </references>
      </pivotArea>
    </format>
    <format dxfId="144">
      <pivotArea dataOnly="0" labelOnly="1" outline="0" fieldPosition="0">
        <references count="5">
          <reference field="0" count="2">
            <x v="110"/>
            <x v="111"/>
          </reference>
          <reference field="2" count="1" selected="0">
            <x v="13"/>
          </reference>
          <reference field="3" count="1" selected="0">
            <x v="98"/>
          </reference>
          <reference field="6" count="1" selected="0">
            <x v="1"/>
          </reference>
          <reference field="10" count="1" selected="0">
            <x v="9"/>
          </reference>
        </references>
      </pivotArea>
    </format>
    <format dxfId="143">
      <pivotArea dataOnly="0" labelOnly="1" outline="0" fieldPosition="0">
        <references count="5">
          <reference field="0" count="1">
            <x v="47"/>
          </reference>
          <reference field="2" count="1" selected="0">
            <x v="13"/>
          </reference>
          <reference field="3" count="1" selected="0">
            <x v="99"/>
          </reference>
          <reference field="6" count="1" selected="0">
            <x v="1"/>
          </reference>
          <reference field="10" count="1" selected="0">
            <x v="9"/>
          </reference>
        </references>
      </pivotArea>
    </format>
    <format dxfId="142">
      <pivotArea dataOnly="0" labelOnly="1" outline="0" fieldPosition="0">
        <references count="5">
          <reference field="0" count="2">
            <x v="105"/>
            <x v="152"/>
          </reference>
          <reference field="2" count="1" selected="0">
            <x v="13"/>
          </reference>
          <reference field="3" count="1" selected="0">
            <x v="100"/>
          </reference>
          <reference field="6" count="1" selected="0">
            <x v="1"/>
          </reference>
          <reference field="10" count="1" selected="0">
            <x v="9"/>
          </reference>
        </references>
      </pivotArea>
    </format>
    <format dxfId="141">
      <pivotArea dataOnly="0" labelOnly="1" outline="0" fieldPosition="0">
        <references count="5">
          <reference field="0" count="1">
            <x v="127"/>
          </reference>
          <reference field="2" count="1" selected="0">
            <x v="13"/>
          </reference>
          <reference field="3" count="1" selected="0">
            <x v="72"/>
          </reference>
          <reference field="6" count="1" selected="0">
            <x v="1"/>
          </reference>
          <reference field="10" count="1" selected="0">
            <x v="10"/>
          </reference>
        </references>
      </pivotArea>
    </format>
    <format dxfId="140">
      <pivotArea dataOnly="0" labelOnly="1" outline="0" fieldPosition="0">
        <references count="5">
          <reference field="0" count="1">
            <x v="22"/>
          </reference>
          <reference field="2" count="1" selected="0">
            <x v="13"/>
          </reference>
          <reference field="3" count="1" selected="0">
            <x v="82"/>
          </reference>
          <reference field="6" count="1" selected="0">
            <x v="1"/>
          </reference>
          <reference field="10" count="1" selected="0">
            <x v="10"/>
          </reference>
        </references>
      </pivotArea>
    </format>
    <format dxfId="139">
      <pivotArea dataOnly="0" labelOnly="1" outline="0" fieldPosition="0">
        <references count="5">
          <reference field="0" count="1">
            <x v="22"/>
          </reference>
          <reference field="2" count="1" selected="0">
            <x v="13"/>
          </reference>
          <reference field="3" count="1" selected="0">
            <x v="83"/>
          </reference>
          <reference field="6" count="1" selected="0">
            <x v="1"/>
          </reference>
          <reference field="10" count="1" selected="0">
            <x v="10"/>
          </reference>
        </references>
      </pivotArea>
    </format>
    <format dxfId="138">
      <pivotArea dataOnly="0" labelOnly="1" outline="0" fieldPosition="0">
        <references count="5">
          <reference field="0" count="1">
            <x v="128"/>
          </reference>
          <reference field="2" count="1" selected="0">
            <x v="13"/>
          </reference>
          <reference field="3" count="1" selected="0">
            <x v="84"/>
          </reference>
          <reference field="6" count="1" selected="0">
            <x v="1"/>
          </reference>
          <reference field="10" count="1" selected="0">
            <x v="10"/>
          </reference>
        </references>
      </pivotArea>
    </format>
    <format dxfId="137">
      <pivotArea dataOnly="0" labelOnly="1" outline="0" fieldPosition="0">
        <references count="5">
          <reference field="0" count="1">
            <x v="142"/>
          </reference>
          <reference field="2" count="1" selected="0">
            <x v="13"/>
          </reference>
          <reference field="3" count="1" selected="0">
            <x v="96"/>
          </reference>
          <reference field="6" count="1" selected="0">
            <x v="1"/>
          </reference>
          <reference field="10" count="1" selected="0">
            <x v="10"/>
          </reference>
        </references>
      </pivotArea>
    </format>
    <format dxfId="136">
      <pivotArea dataOnly="0" labelOnly="1" outline="0" fieldPosition="0">
        <references count="5">
          <reference field="0" count="1">
            <x v="64"/>
          </reference>
          <reference field="2" count="1" selected="0">
            <x v="13"/>
          </reference>
          <reference field="3" count="1" selected="0">
            <x v="96"/>
          </reference>
          <reference field="6" count="1" selected="0">
            <x v="1"/>
          </reference>
          <reference field="10" count="1" selected="0">
            <x v="11"/>
          </reference>
        </references>
      </pivotArea>
    </format>
    <format dxfId="135">
      <pivotArea dataOnly="0" labelOnly="1" outline="0" fieldPosition="0">
        <references count="5">
          <reference field="0" count="1">
            <x v="0"/>
          </reference>
          <reference field="2" count="1" selected="0">
            <x v="13"/>
          </reference>
          <reference field="3" count="1" selected="0">
            <x v="66"/>
          </reference>
          <reference field="6" count="1" selected="0">
            <x v="1"/>
          </reference>
          <reference field="10" count="1" selected="0">
            <x v="12"/>
          </reference>
        </references>
      </pivotArea>
    </format>
    <format dxfId="134">
      <pivotArea dataOnly="0" labelOnly="1" outline="0" fieldPosition="0">
        <references count="5">
          <reference field="0" count="1">
            <x v="91"/>
          </reference>
          <reference field="2" count="1" selected="0">
            <x v="13"/>
          </reference>
          <reference field="3" count="1" selected="0">
            <x v="67"/>
          </reference>
          <reference field="6" count="1" selected="0">
            <x v="1"/>
          </reference>
          <reference field="10" count="1" selected="0">
            <x v="12"/>
          </reference>
        </references>
      </pivotArea>
    </format>
    <format dxfId="133">
      <pivotArea dataOnly="0" labelOnly="1" outline="0" fieldPosition="0">
        <references count="5">
          <reference field="0" count="1">
            <x v="4"/>
          </reference>
          <reference field="2" count="1" selected="0">
            <x v="13"/>
          </reference>
          <reference field="3" count="1" selected="0">
            <x v="70"/>
          </reference>
          <reference field="6" count="1" selected="0">
            <x v="1"/>
          </reference>
          <reference field="10" count="1" selected="0">
            <x v="12"/>
          </reference>
        </references>
      </pivotArea>
    </format>
    <format dxfId="132">
      <pivotArea dataOnly="0" labelOnly="1" outline="0" fieldPosition="0">
        <references count="5">
          <reference field="0" count="1">
            <x v="4"/>
          </reference>
          <reference field="2" count="1" selected="0">
            <x v="13"/>
          </reference>
          <reference field="3" count="1" selected="0">
            <x v="80"/>
          </reference>
          <reference field="6" count="1" selected="0">
            <x v="1"/>
          </reference>
          <reference field="10" count="1" selected="0">
            <x v="12"/>
          </reference>
        </references>
      </pivotArea>
    </format>
    <format dxfId="131">
      <pivotArea dataOnly="0" labelOnly="1" outline="0" fieldPosition="0">
        <references count="5">
          <reference field="0" count="1">
            <x v="4"/>
          </reference>
          <reference field="2" count="1" selected="0">
            <x v="13"/>
          </reference>
          <reference field="3" count="1" selected="0">
            <x v="82"/>
          </reference>
          <reference field="6" count="1" selected="0">
            <x v="1"/>
          </reference>
          <reference field="10" count="1" selected="0">
            <x v="12"/>
          </reference>
        </references>
      </pivotArea>
    </format>
    <format dxfId="130">
      <pivotArea dataOnly="0" labelOnly="1" outline="0" fieldPosition="0">
        <references count="5">
          <reference field="0" count="1">
            <x v="184"/>
          </reference>
          <reference field="2" count="1" selected="0">
            <x v="13"/>
          </reference>
          <reference field="3" count="1" selected="0">
            <x v="85"/>
          </reference>
          <reference field="6" count="1" selected="0">
            <x v="1"/>
          </reference>
          <reference field="10" count="1" selected="0">
            <x v="12"/>
          </reference>
        </references>
      </pivotArea>
    </format>
    <format dxfId="129">
      <pivotArea dataOnly="0" labelOnly="1" outline="0" fieldPosition="0">
        <references count="5">
          <reference field="0" count="1">
            <x v="22"/>
          </reference>
          <reference field="2" count="1" selected="0">
            <x v="13"/>
          </reference>
          <reference field="3" count="1" selected="0">
            <x v="92"/>
          </reference>
          <reference field="6" count="1" selected="0">
            <x v="1"/>
          </reference>
          <reference field="10" count="1" selected="0">
            <x v="12"/>
          </reference>
        </references>
      </pivotArea>
    </format>
    <format dxfId="128">
      <pivotArea dataOnly="0" labelOnly="1" outline="0" fieldPosition="0">
        <references count="5">
          <reference field="0" count="3">
            <x v="22"/>
            <x v="65"/>
            <x v="70"/>
          </reference>
          <reference field="2" count="1" selected="0">
            <x v="13"/>
          </reference>
          <reference field="3" count="1" selected="0">
            <x v="96"/>
          </reference>
          <reference field="6" count="1" selected="0">
            <x v="1"/>
          </reference>
          <reference field="10" count="1" selected="0">
            <x v="12"/>
          </reference>
        </references>
      </pivotArea>
    </format>
    <format dxfId="127">
      <pivotArea dataOnly="0" labelOnly="1" outline="0" fieldPosition="0">
        <references count="5">
          <reference field="0" count="1">
            <x v="30"/>
          </reference>
          <reference field="2" count="1" selected="0">
            <x v="13"/>
          </reference>
          <reference field="3" count="1" selected="0">
            <x v="68"/>
          </reference>
          <reference field="6" count="1" selected="0">
            <x v="1"/>
          </reference>
          <reference field="10" count="1" selected="0">
            <x v="13"/>
          </reference>
        </references>
      </pivotArea>
    </format>
    <format dxfId="126">
      <pivotArea dataOnly="0" labelOnly="1" outline="0" fieldPosition="0">
        <references count="5">
          <reference field="0" count="1">
            <x v="123"/>
          </reference>
          <reference field="2" count="1" selected="0">
            <x v="13"/>
          </reference>
          <reference field="3" count="1" selected="0">
            <x v="80"/>
          </reference>
          <reference field="6" count="1" selected="0">
            <x v="1"/>
          </reference>
          <reference field="10" count="1" selected="0">
            <x v="13"/>
          </reference>
        </references>
      </pivotArea>
    </format>
    <format dxfId="125">
      <pivotArea dataOnly="0" labelOnly="1" outline="0" fieldPosition="0">
        <references count="5">
          <reference field="0" count="1">
            <x v="169"/>
          </reference>
          <reference field="2" count="1" selected="0">
            <x v="13"/>
          </reference>
          <reference field="3" count="1" selected="0">
            <x v="82"/>
          </reference>
          <reference field="6" count="1" selected="0">
            <x v="1"/>
          </reference>
          <reference field="10" count="1" selected="0">
            <x v="13"/>
          </reference>
        </references>
      </pivotArea>
    </format>
    <format dxfId="124">
      <pivotArea dataOnly="0" labelOnly="1" outline="0" fieldPosition="0">
        <references count="5">
          <reference field="0" count="1">
            <x v="202"/>
          </reference>
          <reference field="2" count="1" selected="0">
            <x v="13"/>
          </reference>
          <reference field="3" count="1" selected="0">
            <x v="91"/>
          </reference>
          <reference field="6" count="1" selected="0">
            <x v="1"/>
          </reference>
          <reference field="10" count="1" selected="0">
            <x v="13"/>
          </reference>
        </references>
      </pivotArea>
    </format>
    <format dxfId="123">
      <pivotArea dataOnly="0" labelOnly="1" outline="0" fieldPosition="0">
        <references count="5">
          <reference field="0" count="1">
            <x v="185"/>
          </reference>
          <reference field="2" count="1" selected="0">
            <x v="13"/>
          </reference>
          <reference field="3" count="1" selected="0">
            <x v="85"/>
          </reference>
          <reference field="6" count="1" selected="0">
            <x v="1"/>
          </reference>
          <reference field="10" count="1" selected="0">
            <x v="14"/>
          </reference>
        </references>
      </pivotArea>
    </format>
    <format dxfId="122">
      <pivotArea dataOnly="0" labelOnly="1" outline="0" fieldPosition="0">
        <references count="5">
          <reference field="0" count="1">
            <x v="125"/>
          </reference>
          <reference field="2" count="1" selected="0">
            <x v="13"/>
          </reference>
          <reference field="3" count="1" selected="0">
            <x v="91"/>
          </reference>
          <reference field="6" count="1" selected="0">
            <x v="1"/>
          </reference>
          <reference field="10" count="1" selected="0">
            <x v="14"/>
          </reference>
        </references>
      </pivotArea>
    </format>
    <format dxfId="121">
      <pivotArea dataOnly="0" labelOnly="1" outline="0" fieldPosition="0">
        <references count="5">
          <reference field="0" count="2">
            <x v="10"/>
            <x v="183"/>
          </reference>
          <reference field="2" count="1" selected="0">
            <x v="13"/>
          </reference>
          <reference field="3" count="1" selected="0">
            <x v="96"/>
          </reference>
          <reference field="6" count="1" selected="0">
            <x v="1"/>
          </reference>
          <reference field="10" count="1" selected="0">
            <x v="14"/>
          </reference>
        </references>
      </pivotArea>
    </format>
    <format dxfId="120">
      <pivotArea dataOnly="0" labelOnly="1" outline="0" fieldPosition="0">
        <references count="5">
          <reference field="0" count="2">
            <x v="23"/>
            <x v="167"/>
          </reference>
          <reference field="2" count="1" selected="0">
            <x v="13"/>
          </reference>
          <reference field="3" count="1" selected="0">
            <x v="91"/>
          </reference>
          <reference field="6" count="1" selected="0">
            <x v="1"/>
          </reference>
          <reference field="10" count="1" selected="0">
            <x v="15"/>
          </reference>
        </references>
      </pivotArea>
    </format>
    <format dxfId="119">
      <pivotArea dataOnly="0" labelOnly="1" outline="0" fieldPosition="0">
        <references count="5">
          <reference field="0" count="1">
            <x v="81"/>
          </reference>
          <reference field="2" count="1" selected="0">
            <x v="13"/>
          </reference>
          <reference field="3" count="1" selected="0">
            <x v="62"/>
          </reference>
          <reference field="6" count="1" selected="0">
            <x v="1"/>
          </reference>
          <reference field="10" count="1" selected="0">
            <x v="17"/>
          </reference>
        </references>
      </pivotArea>
    </format>
    <format dxfId="118">
      <pivotArea dataOnly="0" labelOnly="1" outline="0" fieldPosition="0">
        <references count="5">
          <reference field="0" count="3">
            <x v="80"/>
            <x v="88"/>
            <x v="170"/>
          </reference>
          <reference field="2" count="1" selected="0">
            <x v="13"/>
          </reference>
          <reference field="3" count="1" selected="0">
            <x v="68"/>
          </reference>
          <reference field="6" count="1" selected="0">
            <x v="1"/>
          </reference>
          <reference field="10" count="1" selected="0">
            <x v="17"/>
          </reference>
        </references>
      </pivotArea>
    </format>
    <format dxfId="117">
      <pivotArea dataOnly="0" labelOnly="1" outline="0" fieldPosition="0">
        <references count="5">
          <reference field="0" count="1">
            <x v="170"/>
          </reference>
          <reference field="2" count="1" selected="0">
            <x v="13"/>
          </reference>
          <reference field="3" count="1" selected="0">
            <x v="87"/>
          </reference>
          <reference field="6" count="1" selected="0">
            <x v="1"/>
          </reference>
          <reference field="10" count="1" selected="0">
            <x v="17"/>
          </reference>
        </references>
      </pivotArea>
    </format>
    <format dxfId="116">
      <pivotArea dataOnly="0" labelOnly="1" outline="0" fieldPosition="0">
        <references count="5">
          <reference field="0" count="3">
            <x v="25"/>
            <x v="75"/>
            <x v="141"/>
          </reference>
          <reference field="2" count="1" selected="0">
            <x v="13"/>
          </reference>
          <reference field="3" count="1" selected="0">
            <x v="91"/>
          </reference>
          <reference field="6" count="1" selected="0">
            <x v="1"/>
          </reference>
          <reference field="10" count="1" selected="0">
            <x v="17"/>
          </reference>
        </references>
      </pivotArea>
    </format>
    <format dxfId="115">
      <pivotArea dataOnly="0" labelOnly="1" outline="0" fieldPosition="0">
        <references count="5">
          <reference field="0" count="1">
            <x v="22"/>
          </reference>
          <reference field="2" count="1" selected="0">
            <x v="13"/>
          </reference>
          <reference field="3" count="1" selected="0">
            <x v="61"/>
          </reference>
          <reference field="6" count="1" selected="0">
            <x v="1"/>
          </reference>
          <reference field="10" count="1" selected="0">
            <x v="18"/>
          </reference>
        </references>
      </pivotArea>
    </format>
    <format dxfId="114">
      <pivotArea dataOnly="0" labelOnly="1" outline="0" fieldPosition="0">
        <references count="5">
          <reference field="0" count="1">
            <x v="11"/>
          </reference>
          <reference field="2" count="1" selected="0">
            <x v="13"/>
          </reference>
          <reference field="3" count="1" selected="0">
            <x v="83"/>
          </reference>
          <reference field="6" count="1" selected="0">
            <x v="1"/>
          </reference>
          <reference field="10" count="1" selected="0">
            <x v="18"/>
          </reference>
        </references>
      </pivotArea>
    </format>
    <format dxfId="113">
      <pivotArea dataOnly="0" labelOnly="1" outline="0" fieldPosition="0">
        <references count="5">
          <reference field="0" count="4">
            <x v="11"/>
            <x v="23"/>
            <x v="167"/>
            <x v="188"/>
          </reference>
          <reference field="2" count="1" selected="0">
            <x v="13"/>
          </reference>
          <reference field="3" count="1" selected="0">
            <x v="91"/>
          </reference>
          <reference field="6" count="1" selected="0">
            <x v="1"/>
          </reference>
          <reference field="10" count="1" selected="0">
            <x v="18"/>
          </reference>
        </references>
      </pivotArea>
    </format>
    <format dxfId="112">
      <pivotArea dataOnly="0" labelOnly="1" outline="0" fieldPosition="0">
        <references count="5">
          <reference field="0" count="1">
            <x v="188"/>
          </reference>
          <reference field="2" count="1" selected="0">
            <x v="13"/>
          </reference>
          <reference field="3" count="1" selected="0">
            <x v="96"/>
          </reference>
          <reference field="6" count="1" selected="0">
            <x v="1"/>
          </reference>
          <reference field="10" count="1" selected="0">
            <x v="18"/>
          </reference>
        </references>
      </pivotArea>
    </format>
    <format dxfId="111">
      <pivotArea dataOnly="0" labelOnly="1" outline="0" fieldPosition="0">
        <references count="5">
          <reference field="0" count="1">
            <x v="22"/>
          </reference>
          <reference field="2" count="1" selected="0">
            <x v="13"/>
          </reference>
          <reference field="3" count="1" selected="0">
            <x v="101"/>
          </reference>
          <reference field="6" count="1" selected="0">
            <x v="1"/>
          </reference>
          <reference field="10" count="1" selected="0">
            <x v="18"/>
          </reference>
        </references>
      </pivotArea>
    </format>
    <format dxfId="110">
      <pivotArea dataOnly="0" labelOnly="1" outline="0" fieldPosition="0">
        <references count="5">
          <reference field="0" count="1">
            <x v="78"/>
          </reference>
          <reference field="2" count="1" selected="0">
            <x v="13"/>
          </reference>
          <reference field="3" count="1" selected="0">
            <x v="62"/>
          </reference>
          <reference field="6" count="1" selected="0">
            <x v="1"/>
          </reference>
          <reference field="10" count="1" selected="0">
            <x v="19"/>
          </reference>
        </references>
      </pivotArea>
    </format>
    <format dxfId="109">
      <pivotArea dataOnly="0" labelOnly="1" outline="0" fieldPosition="0">
        <references count="5">
          <reference field="0" count="1">
            <x v="21"/>
          </reference>
          <reference field="2" count="1" selected="0">
            <x v="13"/>
          </reference>
          <reference field="3" count="1" selected="0">
            <x v="63"/>
          </reference>
          <reference field="6" count="1" selected="0">
            <x v="1"/>
          </reference>
          <reference field="10" count="1" selected="0">
            <x v="19"/>
          </reference>
        </references>
      </pivotArea>
    </format>
    <format dxfId="108">
      <pivotArea dataOnly="0" labelOnly="1" outline="0" fieldPosition="0">
        <references count="5">
          <reference field="0" count="1">
            <x v="21"/>
          </reference>
          <reference field="2" count="1" selected="0">
            <x v="13"/>
          </reference>
          <reference field="3" count="1" selected="0">
            <x v="79"/>
          </reference>
          <reference field="6" count="1" selected="0">
            <x v="1"/>
          </reference>
          <reference field="10" count="1" selected="0">
            <x v="19"/>
          </reference>
        </references>
      </pivotArea>
    </format>
    <format dxfId="107">
      <pivotArea dataOnly="0" labelOnly="1" outline="0" fieldPosition="0">
        <references count="5">
          <reference field="0" count="1">
            <x v="19"/>
          </reference>
          <reference field="2" count="1" selected="0">
            <x v="13"/>
          </reference>
          <reference field="3" count="1" selected="0">
            <x v="82"/>
          </reference>
          <reference field="6" count="1" selected="0">
            <x v="1"/>
          </reference>
          <reference field="10" count="1" selected="0">
            <x v="19"/>
          </reference>
        </references>
      </pivotArea>
    </format>
    <format dxfId="106">
      <pivotArea dataOnly="0" labelOnly="1" outline="0" fieldPosition="0">
        <references count="5">
          <reference field="0" count="2">
            <x v="21"/>
            <x v="92"/>
          </reference>
          <reference field="2" count="1" selected="0">
            <x v="13"/>
          </reference>
          <reference field="3" count="1" selected="0">
            <x v="84"/>
          </reference>
          <reference field="6" count="1" selected="0">
            <x v="1"/>
          </reference>
          <reference field="10" count="1" selected="0">
            <x v="19"/>
          </reference>
        </references>
      </pivotArea>
    </format>
    <format dxfId="105">
      <pivotArea dataOnly="0" labelOnly="1" outline="0" fieldPosition="0">
        <references count="5">
          <reference field="0" count="1">
            <x v="21"/>
          </reference>
          <reference field="2" count="1" selected="0">
            <x v="13"/>
          </reference>
          <reference field="3" count="1" selected="0">
            <x v="86"/>
          </reference>
          <reference field="6" count="1" selected="0">
            <x v="1"/>
          </reference>
          <reference field="10" count="1" selected="0">
            <x v="19"/>
          </reference>
        </references>
      </pivotArea>
    </format>
    <format dxfId="104">
      <pivotArea dataOnly="0" labelOnly="1" outline="0" fieldPosition="0">
        <references count="5">
          <reference field="0" count="1">
            <x v="20"/>
          </reference>
          <reference field="2" count="1" selected="0">
            <x v="13"/>
          </reference>
          <reference field="3" count="1" selected="0">
            <x v="88"/>
          </reference>
          <reference field="6" count="1" selected="0">
            <x v="1"/>
          </reference>
          <reference field="10" count="1" selected="0">
            <x v="19"/>
          </reference>
        </references>
      </pivotArea>
    </format>
    <format dxfId="103">
      <pivotArea dataOnly="0" labelOnly="1" outline="0" fieldPosition="0">
        <references count="5">
          <reference field="0" count="2">
            <x v="25"/>
            <x v="167"/>
          </reference>
          <reference field="2" count="1" selected="0">
            <x v="13"/>
          </reference>
          <reference field="3" count="1" selected="0">
            <x v="91"/>
          </reference>
          <reference field="6" count="1" selected="0">
            <x v="1"/>
          </reference>
          <reference field="10" count="1" selected="0">
            <x v="19"/>
          </reference>
        </references>
      </pivotArea>
    </format>
    <format dxfId="102">
      <pivotArea dataOnly="0" labelOnly="1" outline="0" fieldPosition="0">
        <references count="5">
          <reference field="0" count="1">
            <x v="52"/>
          </reference>
          <reference field="2" count="1" selected="0">
            <x v="13"/>
          </reference>
          <reference field="3" count="1" selected="0">
            <x v="96"/>
          </reference>
          <reference field="6" count="1" selected="0">
            <x v="1"/>
          </reference>
          <reference field="10" count="1" selected="0">
            <x v="19"/>
          </reference>
        </references>
      </pivotArea>
    </format>
    <format dxfId="101">
      <pivotArea dataOnly="0" labelOnly="1" outline="0" fieldPosition="0">
        <references count="5">
          <reference field="0" count="2">
            <x v="74"/>
            <x v="149"/>
          </reference>
          <reference field="2" count="1" selected="0">
            <x v="13"/>
          </reference>
          <reference field="3" count="1" selected="0">
            <x v="75"/>
          </reference>
          <reference field="6" count="1" selected="0">
            <x v="1"/>
          </reference>
          <reference field="10" count="1" selected="0">
            <x v="20"/>
          </reference>
        </references>
      </pivotArea>
    </format>
    <format dxfId="100">
      <pivotArea dataOnly="0" labelOnly="1" outline="0" fieldPosition="0">
        <references count="5">
          <reference field="0" count="1">
            <x v="102"/>
          </reference>
          <reference field="2" count="1" selected="0">
            <x v="13"/>
          </reference>
          <reference field="3" count="1" selected="0">
            <x v="84"/>
          </reference>
          <reference field="6" count="1" selected="0">
            <x v="1"/>
          </reference>
          <reference field="10" count="1" selected="0">
            <x v="20"/>
          </reference>
        </references>
      </pivotArea>
    </format>
    <format dxfId="99">
      <pivotArea dataOnly="0" labelOnly="1" outline="0" fieldPosition="0">
        <references count="5">
          <reference field="0" count="1">
            <x v="139"/>
          </reference>
          <reference field="2" count="1" selected="0">
            <x v="13"/>
          </reference>
          <reference field="3" count="1" selected="0">
            <x v="89"/>
          </reference>
          <reference field="6" count="1" selected="0">
            <x v="1"/>
          </reference>
          <reference field="10" count="1" selected="0">
            <x v="21"/>
          </reference>
        </references>
      </pivotArea>
    </format>
    <format dxfId="98">
      <pivotArea dataOnly="0" labelOnly="1" outline="0" fieldPosition="0">
        <references count="5">
          <reference field="0" count="3">
            <x v="63"/>
            <x v="174"/>
            <x v="208"/>
          </reference>
          <reference field="2" count="1" selected="0">
            <x v="13"/>
          </reference>
          <reference field="3" count="1" selected="0">
            <x v="96"/>
          </reference>
          <reference field="6" count="1" selected="0">
            <x v="1"/>
          </reference>
          <reference field="10" count="1" selected="0">
            <x v="21"/>
          </reference>
        </references>
      </pivotArea>
    </format>
    <format dxfId="97">
      <pivotArea dataOnly="0" labelOnly="1" outline="0" fieldPosition="0">
        <references count="5">
          <reference field="0" count="1">
            <x v="116"/>
          </reference>
          <reference field="2" count="1" selected="0">
            <x v="13"/>
          </reference>
          <reference field="3" count="1" selected="0">
            <x v="91"/>
          </reference>
          <reference field="6" count="1" selected="0">
            <x v="1"/>
          </reference>
          <reference field="10" count="1" selected="0">
            <x v="23"/>
          </reference>
        </references>
      </pivotArea>
    </format>
    <format dxfId="96">
      <pivotArea dataOnly="0" labelOnly="1" outline="0" fieldPosition="0">
        <references count="5">
          <reference field="0" count="1">
            <x v="71"/>
          </reference>
          <reference field="2" count="1" selected="0">
            <x v="13"/>
          </reference>
          <reference field="3" count="1" selected="0">
            <x v="96"/>
          </reference>
          <reference field="6" count="1" selected="0">
            <x v="1"/>
          </reference>
          <reference field="10" count="1" selected="0">
            <x v="23"/>
          </reference>
        </references>
      </pivotArea>
    </format>
    <format dxfId="95">
      <pivotArea dataOnly="0" labelOnly="1" outline="0" fieldPosition="0">
        <references count="5">
          <reference field="0" count="1">
            <x v="58"/>
          </reference>
          <reference field="2" count="1" selected="0">
            <x v="13"/>
          </reference>
          <reference field="3" count="1" selected="0">
            <x v="67"/>
          </reference>
          <reference field="6" count="1" selected="0">
            <x v="1"/>
          </reference>
          <reference field="10" count="1" selected="0">
            <x v="24"/>
          </reference>
        </references>
      </pivotArea>
    </format>
    <format dxfId="94">
      <pivotArea dataOnly="0" labelOnly="1" outline="0" fieldPosition="0">
        <references count="5">
          <reference field="0" count="1">
            <x v="186"/>
          </reference>
          <reference field="2" count="1" selected="0">
            <x v="13"/>
          </reference>
          <reference field="3" count="1" selected="0">
            <x v="85"/>
          </reference>
          <reference field="6" count="1" selected="0">
            <x v="1"/>
          </reference>
          <reference field="10" count="1" selected="0">
            <x v="24"/>
          </reference>
        </references>
      </pivotArea>
    </format>
    <format dxfId="93">
      <pivotArea dataOnly="0" labelOnly="1" outline="0" fieldPosition="0">
        <references count="5">
          <reference field="0" count="2">
            <x v="178"/>
            <x v="179"/>
          </reference>
          <reference field="2" count="1" selected="0">
            <x v="13"/>
          </reference>
          <reference field="3" count="1" selected="0">
            <x v="96"/>
          </reference>
          <reference field="6" count="1" selected="0">
            <x v="1"/>
          </reference>
          <reference field="10" count="1" selected="0">
            <x v="24"/>
          </reference>
        </references>
      </pivotArea>
    </format>
    <format dxfId="92">
      <pivotArea dataOnly="0" labelOnly="1" outline="0" fieldPosition="0">
        <references count="5">
          <reference field="0" count="1">
            <x v="104"/>
          </reference>
          <reference field="2" count="1" selected="0">
            <x v="13"/>
          </reference>
          <reference field="3" count="1" selected="0">
            <x v="92"/>
          </reference>
          <reference field="6" count="1" selected="0">
            <x v="1"/>
          </reference>
          <reference field="10" count="1" selected="0">
            <x v="25"/>
          </reference>
        </references>
      </pivotArea>
    </format>
    <format dxfId="91">
      <pivotArea dataOnly="0" labelOnly="1" outline="0" fieldPosition="0">
        <references count="5">
          <reference field="0" count="2">
            <x v="72"/>
            <x v="115"/>
          </reference>
          <reference field="2" count="1" selected="0">
            <x v="13"/>
          </reference>
          <reference field="3" count="1" selected="0">
            <x v="70"/>
          </reference>
          <reference field="6" count="1" selected="0">
            <x v="1"/>
          </reference>
          <reference field="10" count="1" selected="0">
            <x v="26"/>
          </reference>
        </references>
      </pivotArea>
    </format>
    <format dxfId="90">
      <pivotArea dataOnly="0" labelOnly="1" outline="0" fieldPosition="0">
        <references count="5">
          <reference field="0" count="1">
            <x v="59"/>
          </reference>
          <reference field="2" count="1" selected="0">
            <x v="13"/>
          </reference>
          <reference field="3" count="1" selected="0">
            <x v="96"/>
          </reference>
          <reference field="6" count="1" selected="0">
            <x v="1"/>
          </reference>
          <reference field="10" count="1" selected="0">
            <x v="26"/>
          </reference>
        </references>
      </pivotArea>
    </format>
    <format dxfId="89">
      <pivotArea dataOnly="0" labelOnly="1" outline="0" fieldPosition="0">
        <references count="5">
          <reference field="0" count="1">
            <x v="15"/>
          </reference>
          <reference field="2" count="1" selected="0">
            <x v="15"/>
          </reference>
          <reference field="3" count="1" selected="0">
            <x v="43"/>
          </reference>
          <reference field="6" count="1" selected="0">
            <x v="1"/>
          </reference>
          <reference field="10" count="1" selected="0">
            <x v="0"/>
          </reference>
        </references>
      </pivotArea>
    </format>
    <format dxfId="88">
      <pivotArea dataOnly="0" labelOnly="1" outline="0" fieldPosition="0">
        <references count="5">
          <reference field="0" count="1">
            <x v="15"/>
          </reference>
          <reference field="2" count="1" selected="0">
            <x v="15"/>
          </reference>
          <reference field="3" count="1" selected="0">
            <x v="51"/>
          </reference>
          <reference field="6" count="1" selected="0">
            <x v="1"/>
          </reference>
          <reference field="10" count="1" selected="0">
            <x v="0"/>
          </reference>
        </references>
      </pivotArea>
    </format>
    <format dxfId="87">
      <pivotArea dataOnly="0" labelOnly="1" outline="0" fieldPosition="0">
        <references count="5">
          <reference field="0" count="1">
            <x v="15"/>
          </reference>
          <reference field="2" count="1" selected="0">
            <x v="15"/>
          </reference>
          <reference field="3" count="1" selected="0">
            <x v="55"/>
          </reference>
          <reference field="6" count="1" selected="0">
            <x v="1"/>
          </reference>
          <reference field="10" count="1" selected="0">
            <x v="0"/>
          </reference>
        </references>
      </pivotArea>
    </format>
    <format dxfId="86">
      <pivotArea dataOnly="0" labelOnly="1" outline="0" fieldPosition="0">
        <references count="5">
          <reference field="0" count="1">
            <x v="93"/>
          </reference>
          <reference field="2" count="1" selected="0">
            <x v="15"/>
          </reference>
          <reference field="3" count="1" selected="0">
            <x v="47"/>
          </reference>
          <reference field="6" count="1" selected="0">
            <x v="1"/>
          </reference>
          <reference field="10" count="1" selected="0">
            <x v="1"/>
          </reference>
        </references>
      </pivotArea>
    </format>
    <format dxfId="85">
      <pivotArea dataOnly="0" labelOnly="1" outline="0" fieldPosition="0">
        <references count="5">
          <reference field="0" count="1">
            <x v="93"/>
          </reference>
          <reference field="2" count="1" selected="0">
            <x v="15"/>
          </reference>
          <reference field="3" count="1" selected="0">
            <x v="51"/>
          </reference>
          <reference field="6" count="1" selected="0">
            <x v="1"/>
          </reference>
          <reference field="10" count="1" selected="0">
            <x v="1"/>
          </reference>
        </references>
      </pivotArea>
    </format>
    <format dxfId="84">
      <pivotArea dataOnly="0" labelOnly="1" outline="0" fieldPosition="0">
        <references count="5">
          <reference field="0" count="1">
            <x v="93"/>
          </reference>
          <reference field="2" count="1" selected="0">
            <x v="15"/>
          </reference>
          <reference field="3" count="1" selected="0">
            <x v="55"/>
          </reference>
          <reference field="6" count="1" selected="0">
            <x v="1"/>
          </reference>
          <reference field="10" count="1" selected="0">
            <x v="1"/>
          </reference>
        </references>
      </pivotArea>
    </format>
    <format dxfId="83">
      <pivotArea dataOnly="0" labelOnly="1" outline="0" fieldPosition="0">
        <references count="5">
          <reference field="0" count="1">
            <x v="148"/>
          </reference>
          <reference field="2" count="1" selected="0">
            <x v="15"/>
          </reference>
          <reference field="3" count="1" selected="0">
            <x v="47"/>
          </reference>
          <reference field="6" count="1" selected="0">
            <x v="1"/>
          </reference>
          <reference field="10" count="1" selected="0">
            <x v="2"/>
          </reference>
        </references>
      </pivotArea>
    </format>
    <format dxfId="82">
      <pivotArea dataOnly="0" labelOnly="1" outline="0" fieldPosition="0">
        <references count="5">
          <reference field="0" count="1">
            <x v="148"/>
          </reference>
          <reference field="2" count="1" selected="0">
            <x v="15"/>
          </reference>
          <reference field="3" count="1" selected="0">
            <x v="51"/>
          </reference>
          <reference field="6" count="1" selected="0">
            <x v="1"/>
          </reference>
          <reference field="10" count="1" selected="0">
            <x v="2"/>
          </reference>
        </references>
      </pivotArea>
    </format>
    <format dxfId="81">
      <pivotArea dataOnly="0" labelOnly="1" outline="0" fieldPosition="0">
        <references count="5">
          <reference field="0" count="1">
            <x v="148"/>
          </reference>
          <reference field="2" count="1" selected="0">
            <x v="15"/>
          </reference>
          <reference field="3" count="1" selected="0">
            <x v="55"/>
          </reference>
          <reference field="6" count="1" selected="0">
            <x v="1"/>
          </reference>
          <reference field="10" count="1" selected="0">
            <x v="2"/>
          </reference>
        </references>
      </pivotArea>
    </format>
    <format dxfId="80">
      <pivotArea dataOnly="0" labelOnly="1" outline="0" fieldPosition="0">
        <references count="5">
          <reference field="0" count="1">
            <x v="146"/>
          </reference>
          <reference field="2" count="1" selected="0">
            <x v="15"/>
          </reference>
          <reference field="3" count="1" selected="0">
            <x v="41"/>
          </reference>
          <reference field="6" count="1" selected="0">
            <x v="1"/>
          </reference>
          <reference field="10" count="1" selected="0">
            <x v="3"/>
          </reference>
        </references>
      </pivotArea>
    </format>
    <format dxfId="79">
      <pivotArea dataOnly="0" labelOnly="1" outline="0" fieldPosition="0">
        <references count="5">
          <reference field="0" count="1">
            <x v="14"/>
          </reference>
          <reference field="2" count="1" selected="0">
            <x v="15"/>
          </reference>
          <reference field="3" count="1" selected="0">
            <x v="43"/>
          </reference>
          <reference field="6" count="1" selected="0">
            <x v="1"/>
          </reference>
          <reference field="10" count="1" selected="0">
            <x v="3"/>
          </reference>
        </references>
      </pivotArea>
    </format>
    <format dxfId="78">
      <pivotArea dataOnly="0" labelOnly="1" outline="0" fieldPosition="0">
        <references count="5">
          <reference field="0" count="1">
            <x v="197"/>
          </reference>
          <reference field="2" count="1" selected="0">
            <x v="15"/>
          </reference>
          <reference field="3" count="1" selected="0">
            <x v="47"/>
          </reference>
          <reference field="6" count="1" selected="0">
            <x v="1"/>
          </reference>
          <reference field="10" count="1" selected="0">
            <x v="3"/>
          </reference>
        </references>
      </pivotArea>
    </format>
    <format dxfId="77">
      <pivotArea dataOnly="0" labelOnly="1" outline="0" fieldPosition="0">
        <references count="5">
          <reference field="0" count="2">
            <x v="14"/>
            <x v="149"/>
          </reference>
          <reference field="2" count="1" selected="0">
            <x v="15"/>
          </reference>
          <reference field="3" count="1" selected="0">
            <x v="51"/>
          </reference>
          <reference field="6" count="1" selected="0">
            <x v="1"/>
          </reference>
          <reference field="10" count="1" selected="0">
            <x v="3"/>
          </reference>
        </references>
      </pivotArea>
    </format>
    <format dxfId="76">
      <pivotArea dataOnly="0" labelOnly="1" outline="0" fieldPosition="0">
        <references count="5">
          <reference field="0" count="2">
            <x v="14"/>
            <x v="149"/>
          </reference>
          <reference field="2" count="1" selected="0">
            <x v="15"/>
          </reference>
          <reference field="3" count="1" selected="0">
            <x v="55"/>
          </reference>
          <reference field="6" count="1" selected="0">
            <x v="1"/>
          </reference>
          <reference field="10" count="1" selected="0">
            <x v="3"/>
          </reference>
        </references>
      </pivotArea>
    </format>
    <format dxfId="75">
      <pivotArea dataOnly="0" labelOnly="1" outline="0" fieldPosition="0">
        <references count="5">
          <reference field="0" count="2">
            <x v="40"/>
            <x v="100"/>
          </reference>
          <reference field="2" count="1" selected="0">
            <x v="15"/>
          </reference>
          <reference field="3" count="1" selected="0">
            <x v="41"/>
          </reference>
          <reference field="6" count="1" selected="0">
            <x v="1"/>
          </reference>
          <reference field="10" count="1" selected="0">
            <x v="9"/>
          </reference>
        </references>
      </pivotArea>
    </format>
    <format dxfId="74">
      <pivotArea dataOnly="0" labelOnly="1" outline="0" fieldPosition="0">
        <references count="5">
          <reference field="0" count="2">
            <x v="39"/>
            <x v="105"/>
          </reference>
          <reference field="2" count="1" selected="0">
            <x v="15"/>
          </reference>
          <reference field="3" count="1" selected="0">
            <x v="47"/>
          </reference>
          <reference field="6" count="1" selected="0">
            <x v="1"/>
          </reference>
          <reference field="10" count="1" selected="0">
            <x v="9"/>
          </reference>
        </references>
      </pivotArea>
    </format>
    <format dxfId="73">
      <pivotArea dataOnly="0" labelOnly="1" outline="0" fieldPosition="0">
        <references count="5">
          <reference field="0" count="4">
            <x v="39"/>
            <x v="40"/>
            <x v="100"/>
            <x v="105"/>
          </reference>
          <reference field="2" count="1" selected="0">
            <x v="15"/>
          </reference>
          <reference field="3" count="1" selected="0">
            <x v="51"/>
          </reference>
          <reference field="6" count="1" selected="0">
            <x v="1"/>
          </reference>
          <reference field="10" count="1" selected="0">
            <x v="9"/>
          </reference>
        </references>
      </pivotArea>
    </format>
    <format dxfId="72">
      <pivotArea dataOnly="0" labelOnly="1" outline="0" fieldPosition="0">
        <references count="5">
          <reference field="0" count="4">
            <x v="39"/>
            <x v="40"/>
            <x v="100"/>
            <x v="105"/>
          </reference>
          <reference field="2" count="1" selected="0">
            <x v="15"/>
          </reference>
          <reference field="3" count="1" selected="0">
            <x v="55"/>
          </reference>
          <reference field="6" count="1" selected="0">
            <x v="1"/>
          </reference>
          <reference field="10" count="1" selected="0">
            <x v="9"/>
          </reference>
        </references>
      </pivotArea>
    </format>
    <format dxfId="71">
      <pivotArea dataOnly="0" labelOnly="1" outline="0" fieldPosition="0">
        <references count="5">
          <reference field="0" count="1">
            <x v="22"/>
          </reference>
          <reference field="2" count="1" selected="0">
            <x v="15"/>
          </reference>
          <reference field="3" count="1" selected="0">
            <x v="43"/>
          </reference>
          <reference field="6" count="1" selected="0">
            <x v="1"/>
          </reference>
          <reference field="10" count="1" selected="0">
            <x v="10"/>
          </reference>
        </references>
      </pivotArea>
    </format>
    <format dxfId="70">
      <pivotArea dataOnly="0" labelOnly="1" outline="0" fieldPosition="0">
        <references count="5">
          <reference field="0" count="1">
            <x v="22"/>
          </reference>
          <reference field="2" count="1" selected="0">
            <x v="15"/>
          </reference>
          <reference field="3" count="1" selected="0">
            <x v="44"/>
          </reference>
          <reference field="6" count="1" selected="0">
            <x v="1"/>
          </reference>
          <reference field="10" count="1" selected="0">
            <x v="10"/>
          </reference>
        </references>
      </pivotArea>
    </format>
    <format dxfId="69">
      <pivotArea dataOnly="0" labelOnly="1" outline="0" fieldPosition="0">
        <references count="5">
          <reference field="0" count="1">
            <x v="22"/>
          </reference>
          <reference field="2" count="1" selected="0">
            <x v="15"/>
          </reference>
          <reference field="3" count="1" selected="0">
            <x v="48"/>
          </reference>
          <reference field="6" count="1" selected="0">
            <x v="1"/>
          </reference>
          <reference field="10" count="1" selected="0">
            <x v="10"/>
          </reference>
        </references>
      </pivotArea>
    </format>
    <format dxfId="68">
      <pivotArea dataOnly="0" labelOnly="1" outline="0" fieldPosition="0">
        <references count="5">
          <reference field="0" count="1">
            <x v="22"/>
          </reference>
          <reference field="2" count="1" selected="0">
            <x v="15"/>
          </reference>
          <reference field="3" count="1" selected="0">
            <x v="49"/>
          </reference>
          <reference field="6" count="1" selected="0">
            <x v="1"/>
          </reference>
          <reference field="10" count="1" selected="0">
            <x v="10"/>
          </reference>
        </references>
      </pivotArea>
    </format>
    <format dxfId="67">
      <pivotArea dataOnly="0" labelOnly="1" outline="0" fieldPosition="0">
        <references count="5">
          <reference field="0" count="1">
            <x v="22"/>
          </reference>
          <reference field="2" count="1" selected="0">
            <x v="15"/>
          </reference>
          <reference field="3" count="1" selected="0">
            <x v="50"/>
          </reference>
          <reference field="6" count="1" selected="0">
            <x v="1"/>
          </reference>
          <reference field="10" count="1" selected="0">
            <x v="10"/>
          </reference>
        </references>
      </pivotArea>
    </format>
    <format dxfId="66">
      <pivotArea dataOnly="0" labelOnly="1" outline="0" fieldPosition="0">
        <references count="5">
          <reference field="0" count="1">
            <x v="190"/>
          </reference>
          <reference field="2" count="1" selected="0">
            <x v="15"/>
          </reference>
          <reference field="3" count="1" selected="0">
            <x v="42"/>
          </reference>
          <reference field="6" count="1" selected="0">
            <x v="1"/>
          </reference>
          <reference field="10" count="1" selected="0">
            <x v="12"/>
          </reference>
        </references>
      </pivotArea>
    </format>
    <format dxfId="65">
      <pivotArea dataOnly="0" labelOnly="1" outline="0" fieldPosition="0">
        <references count="5">
          <reference field="0" count="2">
            <x v="5"/>
            <x v="86"/>
          </reference>
          <reference field="2" count="1" selected="0">
            <x v="15"/>
          </reference>
          <reference field="3" count="1" selected="0">
            <x v="43"/>
          </reference>
          <reference field="6" count="1" selected="0">
            <x v="1"/>
          </reference>
          <reference field="10" count="1" selected="0">
            <x v="12"/>
          </reference>
        </references>
      </pivotArea>
    </format>
    <format dxfId="64">
      <pivotArea dataOnly="0" labelOnly="1" outline="0" fieldPosition="0">
        <references count="5">
          <reference field="0" count="1">
            <x v="190"/>
          </reference>
          <reference field="2" count="1" selected="0">
            <x v="15"/>
          </reference>
          <reference field="3" count="1" selected="0">
            <x v="52"/>
          </reference>
          <reference field="6" count="1" selected="0">
            <x v="1"/>
          </reference>
          <reference field="10" count="1" selected="0">
            <x v="12"/>
          </reference>
        </references>
      </pivotArea>
    </format>
    <format dxfId="63">
      <pivotArea dataOnly="0" labelOnly="1" outline="0" fieldPosition="0">
        <references count="5">
          <reference field="0" count="2">
            <x v="4"/>
            <x v="86"/>
          </reference>
          <reference field="2" count="1" selected="0">
            <x v="15"/>
          </reference>
          <reference field="3" count="1" selected="0">
            <x v="53"/>
          </reference>
          <reference field="6" count="1" selected="0">
            <x v="1"/>
          </reference>
          <reference field="10" count="1" selected="0">
            <x v="12"/>
          </reference>
        </references>
      </pivotArea>
    </format>
    <format dxfId="62">
      <pivotArea dataOnly="0" labelOnly="1" outline="0" fieldPosition="0">
        <references count="5">
          <reference field="0" count="1">
            <x v="190"/>
          </reference>
          <reference field="2" count="1" selected="0">
            <x v="15"/>
          </reference>
          <reference field="3" count="1" selected="0">
            <x v="56"/>
          </reference>
          <reference field="6" count="1" selected="0">
            <x v="1"/>
          </reference>
          <reference field="10" count="1" selected="0">
            <x v="12"/>
          </reference>
        </references>
      </pivotArea>
    </format>
    <format dxfId="61">
      <pivotArea dataOnly="0" labelOnly="1" outline="0" fieldPosition="0">
        <references count="5">
          <reference field="0" count="2">
            <x v="4"/>
            <x v="86"/>
          </reference>
          <reference field="2" count="1" selected="0">
            <x v="15"/>
          </reference>
          <reference field="3" count="1" selected="0">
            <x v="57"/>
          </reference>
          <reference field="6" count="1" selected="0">
            <x v="1"/>
          </reference>
          <reference field="10" count="1" selected="0">
            <x v="12"/>
          </reference>
        </references>
      </pivotArea>
    </format>
    <format dxfId="60">
      <pivotArea dataOnly="0" labelOnly="1" outline="0" fieldPosition="0">
        <references count="5">
          <reference field="0" count="2">
            <x v="25"/>
            <x v="164"/>
          </reference>
          <reference field="2" count="1" selected="0">
            <x v="15"/>
          </reference>
          <reference field="3" count="1" selected="0">
            <x v="42"/>
          </reference>
          <reference field="6" count="1" selected="0">
            <x v="1"/>
          </reference>
          <reference field="10" count="1" selected="0">
            <x v="14"/>
          </reference>
        </references>
      </pivotArea>
    </format>
    <format dxfId="59">
      <pivotArea dataOnly="0" labelOnly="1" outline="0" fieldPosition="0">
        <references count="5">
          <reference field="0" count="2">
            <x v="25"/>
            <x v="166"/>
          </reference>
          <reference field="2" count="1" selected="0">
            <x v="15"/>
          </reference>
          <reference field="3" count="1" selected="0">
            <x v="52"/>
          </reference>
          <reference field="6" count="1" selected="0">
            <x v="1"/>
          </reference>
          <reference field="10" count="1" selected="0">
            <x v="14"/>
          </reference>
        </references>
      </pivotArea>
    </format>
    <format dxfId="58">
      <pivotArea dataOnly="0" labelOnly="1" outline="0" fieldPosition="0">
        <references count="5">
          <reference field="0" count="2">
            <x v="25"/>
            <x v="166"/>
          </reference>
          <reference field="2" count="1" selected="0">
            <x v="15"/>
          </reference>
          <reference field="3" count="1" selected="0">
            <x v="56"/>
          </reference>
          <reference field="6" count="1" selected="0">
            <x v="1"/>
          </reference>
          <reference field="10" count="1" selected="0">
            <x v="14"/>
          </reference>
        </references>
      </pivotArea>
    </format>
    <format dxfId="57">
      <pivotArea dataOnly="0" labelOnly="1" outline="0" fieldPosition="0">
        <references count="5">
          <reference field="0" count="1">
            <x v="211"/>
          </reference>
          <reference field="2" count="1" selected="0">
            <x v="15"/>
          </reference>
          <reference field="3" count="1" selected="0">
            <x v="42"/>
          </reference>
          <reference field="6" count="1" selected="0">
            <x v="1"/>
          </reference>
          <reference field="10" count="1" selected="0">
            <x v="16"/>
          </reference>
        </references>
      </pivotArea>
    </format>
    <format dxfId="56">
      <pivotArea dataOnly="0" labelOnly="1" outline="0" fieldPosition="0">
        <references count="5">
          <reference field="0" count="1">
            <x v="211"/>
          </reference>
          <reference field="2" count="1" selected="0">
            <x v="15"/>
          </reference>
          <reference field="3" count="1" selected="0">
            <x v="52"/>
          </reference>
          <reference field="6" count="1" selected="0">
            <x v="1"/>
          </reference>
          <reference field="10" count="1" selected="0">
            <x v="16"/>
          </reference>
        </references>
      </pivotArea>
    </format>
    <format dxfId="55">
      <pivotArea dataOnly="0" labelOnly="1" outline="0" fieldPosition="0">
        <references count="5">
          <reference field="0" count="1">
            <x v="211"/>
          </reference>
          <reference field="2" count="1" selected="0">
            <x v="15"/>
          </reference>
          <reference field="3" count="1" selected="0">
            <x v="56"/>
          </reference>
          <reference field="6" count="1" selected="0">
            <x v="1"/>
          </reference>
          <reference field="10" count="1" selected="0">
            <x v="16"/>
          </reference>
        </references>
      </pivotArea>
    </format>
    <format dxfId="54">
      <pivotArea dataOnly="0" labelOnly="1" outline="0" fieldPosition="0">
        <references count="5">
          <reference field="0" count="1">
            <x v="210"/>
          </reference>
          <reference field="2" count="1" selected="0">
            <x v="15"/>
          </reference>
          <reference field="3" count="1" selected="0">
            <x v="42"/>
          </reference>
          <reference field="6" count="1" selected="0">
            <x v="1"/>
          </reference>
          <reference field="10" count="1" selected="0">
            <x v="17"/>
          </reference>
        </references>
      </pivotArea>
    </format>
    <format dxfId="53">
      <pivotArea dataOnly="0" labelOnly="1" outline="0" fieldPosition="0">
        <references count="5">
          <reference field="0" count="1">
            <x v="119"/>
          </reference>
          <reference field="2" count="1" selected="0">
            <x v="15"/>
          </reference>
          <reference field="3" count="1" selected="0">
            <x v="45"/>
          </reference>
          <reference field="6" count="1" selected="0">
            <x v="1"/>
          </reference>
          <reference field="10" count="1" selected="0">
            <x v="17"/>
          </reference>
        </references>
      </pivotArea>
    </format>
    <format dxfId="52">
      <pivotArea dataOnly="0" labelOnly="1" outline="0" fieldPosition="0">
        <references count="5">
          <reference field="0" count="2">
            <x v="11"/>
            <x v="187"/>
          </reference>
          <reference field="2" count="1" selected="0">
            <x v="15"/>
          </reference>
          <reference field="3" count="1" selected="0">
            <x v="42"/>
          </reference>
          <reference field="6" count="1" selected="0">
            <x v="1"/>
          </reference>
          <reference field="10" count="1" selected="0">
            <x v="18"/>
          </reference>
        </references>
      </pivotArea>
    </format>
    <format dxfId="51">
      <pivotArea dataOnly="0" labelOnly="1" outline="0" fieldPosition="0">
        <references count="5">
          <reference field="0" count="1">
            <x v="11"/>
          </reference>
          <reference field="2" count="1" selected="0">
            <x v="15"/>
          </reference>
          <reference field="3" count="1" selected="0">
            <x v="43"/>
          </reference>
          <reference field="6" count="1" selected="0">
            <x v="1"/>
          </reference>
          <reference field="10" count="1" selected="0">
            <x v="18"/>
          </reference>
        </references>
      </pivotArea>
    </format>
    <format dxfId="50">
      <pivotArea dataOnly="0" labelOnly="1" outline="0" fieldPosition="0">
        <references count="5">
          <reference field="0" count="2">
            <x v="11"/>
            <x v="188"/>
          </reference>
          <reference field="2" count="1" selected="0">
            <x v="15"/>
          </reference>
          <reference field="3" count="1" selected="0">
            <x v="52"/>
          </reference>
          <reference field="6" count="1" selected="0">
            <x v="1"/>
          </reference>
          <reference field="10" count="1" selected="0">
            <x v="18"/>
          </reference>
        </references>
      </pivotArea>
    </format>
    <format dxfId="49">
      <pivotArea dataOnly="0" labelOnly="1" outline="0" fieldPosition="0">
        <references count="5">
          <reference field="0" count="1">
            <x v="11"/>
          </reference>
          <reference field="2" count="1" selected="0">
            <x v="15"/>
          </reference>
          <reference field="3" count="1" selected="0">
            <x v="53"/>
          </reference>
          <reference field="6" count="1" selected="0">
            <x v="1"/>
          </reference>
          <reference field="10" count="1" selected="0">
            <x v="18"/>
          </reference>
        </references>
      </pivotArea>
    </format>
    <format dxfId="48">
      <pivotArea dataOnly="0" labelOnly="1" outline="0" fieldPosition="0">
        <references count="5">
          <reference field="0" count="2">
            <x v="11"/>
            <x v="188"/>
          </reference>
          <reference field="2" count="1" selected="0">
            <x v="15"/>
          </reference>
          <reference field="3" count="1" selected="0">
            <x v="56"/>
          </reference>
          <reference field="6" count="1" selected="0">
            <x v="1"/>
          </reference>
          <reference field="10" count="1" selected="0">
            <x v="18"/>
          </reference>
        </references>
      </pivotArea>
    </format>
    <format dxfId="47">
      <pivotArea dataOnly="0" labelOnly="1" outline="0" fieldPosition="0">
        <references count="5">
          <reference field="0" count="1">
            <x v="11"/>
          </reference>
          <reference field="2" count="1" selected="0">
            <x v="15"/>
          </reference>
          <reference field="3" count="1" selected="0">
            <x v="57"/>
          </reference>
          <reference field="6" count="1" selected="0">
            <x v="1"/>
          </reference>
          <reference field="10" count="1" selected="0">
            <x v="18"/>
          </reference>
        </references>
      </pivotArea>
    </format>
    <format dxfId="46">
      <pivotArea dataOnly="0" labelOnly="1" outline="0" fieldPosition="0">
        <references count="5">
          <reference field="0" count="2">
            <x v="124"/>
            <x v="139"/>
          </reference>
          <reference field="2" count="1" selected="0">
            <x v="15"/>
          </reference>
          <reference field="3" count="1" selected="0">
            <x v="43"/>
          </reference>
          <reference field="6" count="1" selected="0">
            <x v="1"/>
          </reference>
          <reference field="10" count="1" selected="0">
            <x v="21"/>
          </reference>
        </references>
      </pivotArea>
    </format>
    <format dxfId="45">
      <pivotArea dataOnly="0" labelOnly="1" outline="0" fieldPosition="0">
        <references count="5">
          <reference field="0" count="2">
            <x v="124"/>
            <x v="139"/>
          </reference>
          <reference field="2" count="1" selected="0">
            <x v="15"/>
          </reference>
          <reference field="3" count="1" selected="0">
            <x v="53"/>
          </reference>
          <reference field="6" count="1" selected="0">
            <x v="1"/>
          </reference>
          <reference field="10" count="1" selected="0">
            <x v="21"/>
          </reference>
        </references>
      </pivotArea>
    </format>
    <format dxfId="44">
      <pivotArea dataOnly="0" labelOnly="1" outline="0" fieldPosition="0">
        <references count="5">
          <reference field="0" count="2">
            <x v="124"/>
            <x v="139"/>
          </reference>
          <reference field="2" count="1" selected="0">
            <x v="15"/>
          </reference>
          <reference field="3" count="1" selected="0">
            <x v="57"/>
          </reference>
          <reference field="6" count="1" selected="0">
            <x v="1"/>
          </reference>
          <reference field="10" count="1" selected="0">
            <x v="21"/>
          </reference>
        </references>
      </pivotArea>
    </format>
    <format dxfId="43">
      <pivotArea dataOnly="0" labelOnly="1" outline="0" fieldPosition="0">
        <references count="5">
          <reference field="0" count="1">
            <x v="67"/>
          </reference>
          <reference field="2" count="1" selected="0">
            <x v="15"/>
          </reference>
          <reference field="3" count="1" selected="0">
            <x v="42"/>
          </reference>
          <reference field="6" count="1" selected="0">
            <x v="1"/>
          </reference>
          <reference field="10" count="1" selected="0">
            <x v="23"/>
          </reference>
        </references>
      </pivotArea>
    </format>
    <format dxfId="42">
      <pivotArea dataOnly="0" labelOnly="1" outline="0" fieldPosition="0">
        <references count="5">
          <reference field="0" count="1">
            <x v="67"/>
          </reference>
          <reference field="2" count="1" selected="0">
            <x v="15"/>
          </reference>
          <reference field="3" count="1" selected="0">
            <x v="52"/>
          </reference>
          <reference field="6" count="1" selected="0">
            <x v="1"/>
          </reference>
          <reference field="10" count="1" selected="0">
            <x v="23"/>
          </reference>
        </references>
      </pivotArea>
    </format>
    <format dxfId="41">
      <pivotArea dataOnly="0" labelOnly="1" outline="0" fieldPosition="0">
        <references count="5">
          <reference field="0" count="1">
            <x v="67"/>
          </reference>
          <reference field="2" count="1" selected="0">
            <x v="15"/>
          </reference>
          <reference field="3" count="1" selected="0">
            <x v="56"/>
          </reference>
          <reference field="6" count="1" selected="0">
            <x v="1"/>
          </reference>
          <reference field="10" count="1" selected="0">
            <x v="23"/>
          </reference>
        </references>
      </pivotArea>
    </format>
    <format dxfId="40">
      <pivotArea dataOnly="0" labelOnly="1" outline="0" fieldPosition="0">
        <references count="5">
          <reference field="0" count="2">
            <x v="25"/>
            <x v="166"/>
          </reference>
          <reference field="2" count="1" selected="0">
            <x v="15"/>
          </reference>
          <reference field="3" count="1" selected="0">
            <x v="42"/>
          </reference>
          <reference field="6" count="1" selected="0">
            <x v="1"/>
          </reference>
          <reference field="10" count="1" selected="0">
            <x v="24"/>
          </reference>
        </references>
      </pivotArea>
    </format>
    <format dxfId="39">
      <pivotArea dataOnly="0" labelOnly="1" outline="0" fieldPosition="0">
        <references count="5">
          <reference field="0" count="1">
            <x v="177"/>
          </reference>
          <reference field="2" count="1" selected="0">
            <x v="15"/>
          </reference>
          <reference field="3" count="1" selected="0">
            <x v="43"/>
          </reference>
          <reference field="6" count="1" selected="0">
            <x v="1"/>
          </reference>
          <reference field="10" count="1" selected="0">
            <x v="24"/>
          </reference>
        </references>
      </pivotArea>
    </format>
    <format dxfId="38">
      <pivotArea dataOnly="0" labelOnly="1" outline="0" fieldPosition="0">
        <references count="5">
          <reference field="0" count="2">
            <x v="25"/>
            <x v="166"/>
          </reference>
          <reference field="2" count="1" selected="0">
            <x v="15"/>
          </reference>
          <reference field="3" count="1" selected="0">
            <x v="52"/>
          </reference>
          <reference field="6" count="1" selected="0">
            <x v="1"/>
          </reference>
          <reference field="10" count="1" selected="0">
            <x v="24"/>
          </reference>
        </references>
      </pivotArea>
    </format>
    <format dxfId="37">
      <pivotArea dataOnly="0" labelOnly="1" outline="0" fieldPosition="0">
        <references count="5">
          <reference field="0" count="1">
            <x v="177"/>
          </reference>
          <reference field="2" count="1" selected="0">
            <x v="15"/>
          </reference>
          <reference field="3" count="1" selected="0">
            <x v="53"/>
          </reference>
          <reference field="6" count="1" selected="0">
            <x v="1"/>
          </reference>
          <reference field="10" count="1" selected="0">
            <x v="24"/>
          </reference>
        </references>
      </pivotArea>
    </format>
    <format dxfId="36">
      <pivotArea dataOnly="0" labelOnly="1" outline="0" fieldPosition="0">
        <references count="5">
          <reference field="0" count="2">
            <x v="25"/>
            <x v="166"/>
          </reference>
          <reference field="2" count="1" selected="0">
            <x v="15"/>
          </reference>
          <reference field="3" count="1" selected="0">
            <x v="56"/>
          </reference>
          <reference field="6" count="1" selected="0">
            <x v="1"/>
          </reference>
          <reference field="10" count="1" selected="0">
            <x v="24"/>
          </reference>
        </references>
      </pivotArea>
    </format>
    <format dxfId="35">
      <pivotArea dataOnly="0" labelOnly="1" outline="0" fieldPosition="0">
        <references count="5">
          <reference field="0" count="1">
            <x v="177"/>
          </reference>
          <reference field="2" count="1" selected="0">
            <x v="15"/>
          </reference>
          <reference field="3" count="1" selected="0">
            <x v="57"/>
          </reference>
          <reference field="6" count="1" selected="0">
            <x v="1"/>
          </reference>
          <reference field="10" count="1" selected="0">
            <x v="24"/>
          </reference>
        </references>
      </pivotArea>
    </format>
    <format dxfId="34">
      <pivotArea dataOnly="0" labelOnly="1" outline="0" fieldPosition="0">
        <references count="5">
          <reference field="0" count="2">
            <x v="105"/>
            <x v="144"/>
          </reference>
          <reference field="2" count="1" selected="0">
            <x v="15"/>
          </reference>
          <reference field="3" count="1" selected="0">
            <x v="43"/>
          </reference>
          <reference field="6" count="1" selected="0">
            <x v="1"/>
          </reference>
          <reference field="10" count="1" selected="0">
            <x v="25"/>
          </reference>
        </references>
      </pivotArea>
    </format>
    <format dxfId="33">
      <pivotArea dataOnly="0" labelOnly="1" outline="0" fieldPosition="0">
        <references count="5">
          <reference field="0" count="1">
            <x v="182"/>
          </reference>
          <reference field="2" count="1" selected="0">
            <x v="15"/>
          </reference>
          <reference field="3" count="1" selected="0">
            <x v="46"/>
          </reference>
          <reference field="6" count="1" selected="0">
            <x v="1"/>
          </reference>
          <reference field="10" count="1" selected="0">
            <x v="25"/>
          </reference>
        </references>
      </pivotArea>
    </format>
    <format dxfId="32">
      <pivotArea dataOnly="0" labelOnly="1" outline="0" fieldPosition="0">
        <references count="5">
          <reference field="0" count="2">
            <x v="105"/>
            <x v="144"/>
          </reference>
          <reference field="2" count="1" selected="0">
            <x v="15"/>
          </reference>
          <reference field="3" count="1" selected="0">
            <x v="53"/>
          </reference>
          <reference field="6" count="1" selected="0">
            <x v="1"/>
          </reference>
          <reference field="10" count="1" selected="0">
            <x v="25"/>
          </reference>
        </references>
      </pivotArea>
    </format>
    <format dxfId="31">
      <pivotArea dataOnly="0" labelOnly="1" outline="0" fieldPosition="0">
        <references count="5">
          <reference field="0" count="1">
            <x v="182"/>
          </reference>
          <reference field="2" count="1" selected="0">
            <x v="15"/>
          </reference>
          <reference field="3" count="1" selected="0">
            <x v="54"/>
          </reference>
          <reference field="6" count="1" selected="0">
            <x v="1"/>
          </reference>
          <reference field="10" count="1" selected="0">
            <x v="25"/>
          </reference>
        </references>
      </pivotArea>
    </format>
    <format dxfId="30">
      <pivotArea dataOnly="0" labelOnly="1" outline="0" fieldPosition="0">
        <references count="5">
          <reference field="0" count="2">
            <x v="105"/>
            <x v="144"/>
          </reference>
          <reference field="2" count="1" selected="0">
            <x v="15"/>
          </reference>
          <reference field="3" count="1" selected="0">
            <x v="57"/>
          </reference>
          <reference field="6" count="1" selected="0">
            <x v="1"/>
          </reference>
          <reference field="10" count="1" selected="0">
            <x v="25"/>
          </reference>
        </references>
      </pivotArea>
    </format>
    <format dxfId="29">
      <pivotArea dataOnly="0" labelOnly="1" outline="0" fieldPosition="0">
        <references count="5">
          <reference field="0" count="1">
            <x v="182"/>
          </reference>
          <reference field="2" count="1" selected="0">
            <x v="15"/>
          </reference>
          <reference field="3" count="1" selected="0">
            <x v="58"/>
          </reference>
          <reference field="6" count="1" selected="0">
            <x v="1"/>
          </reference>
          <reference field="10" count="1" selected="0">
            <x v="25"/>
          </reference>
        </references>
      </pivotArea>
    </format>
    <format dxfId="28">
      <pivotArea dataOnly="0" labelOnly="1" outline="0" fieldPosition="0">
        <references count="5">
          <reference field="0" count="1">
            <x v="57"/>
          </reference>
          <reference field="2" count="1" selected="0">
            <x v="16"/>
          </reference>
          <reference field="3" count="1" selected="0">
            <x v="36"/>
          </reference>
          <reference field="6" count="1" selected="0">
            <x v="1"/>
          </reference>
          <reference field="10" count="1" selected="0">
            <x v="1"/>
          </reference>
        </references>
      </pivotArea>
    </format>
    <format dxfId="27">
      <pivotArea dataOnly="0" labelOnly="1" outline="0" fieldPosition="0">
        <references count="5">
          <reference field="0" count="1">
            <x v="153"/>
          </reference>
          <reference field="2" count="1" selected="0">
            <x v="16"/>
          </reference>
          <reference field="3" count="1" selected="0">
            <x v="35"/>
          </reference>
          <reference field="6" count="1" selected="0">
            <x v="1"/>
          </reference>
          <reference field="10" count="1" selected="0">
            <x v="3"/>
          </reference>
        </references>
      </pivotArea>
    </format>
    <format dxfId="26">
      <pivotArea dataOnly="0" labelOnly="1" outline="0" fieldPosition="0">
        <references count="5">
          <reference field="0" count="2">
            <x v="149"/>
            <x v="154"/>
          </reference>
          <reference field="2" count="1" selected="0">
            <x v="16"/>
          </reference>
          <reference field="3" count="1" selected="0">
            <x v="34"/>
          </reference>
          <reference field="6" count="1" selected="0">
            <x v="1"/>
          </reference>
          <reference field="10" count="1" selected="0">
            <x v="9"/>
          </reference>
        </references>
      </pivotArea>
    </format>
    <format dxfId="25">
      <pivotArea dataOnly="0" labelOnly="1" outline="0" fieldPosition="0">
        <references count="5">
          <reference field="0" count="6">
            <x v="26"/>
            <x v="36"/>
            <x v="38"/>
            <x v="97"/>
            <x v="103"/>
            <x v="150"/>
          </reference>
          <reference field="2" count="1" selected="0">
            <x v="16"/>
          </reference>
          <reference field="3" count="1" selected="0">
            <x v="35"/>
          </reference>
          <reference field="6" count="1" selected="0">
            <x v="1"/>
          </reference>
          <reference field="10" count="1" selected="0">
            <x v="9"/>
          </reference>
        </references>
      </pivotArea>
    </format>
    <format dxfId="24">
      <pivotArea dataOnly="0" labelOnly="1" outline="0" fieldPosition="0">
        <references count="5">
          <reference field="0" count="2">
            <x v="99"/>
            <x v="135"/>
          </reference>
          <reference field="2" count="1" selected="0">
            <x v="18"/>
          </reference>
          <reference field="3" count="1" selected="0">
            <x v="38"/>
          </reference>
          <reference field="6" count="1" selected="0">
            <x v="1"/>
          </reference>
          <reference field="10" count="1" selected="0">
            <x v="1"/>
          </reference>
        </references>
      </pivotArea>
    </format>
    <format dxfId="23">
      <pivotArea dataOnly="0" labelOnly="1" outline="0" fieldPosition="0">
        <references count="5">
          <reference field="0" count="1">
            <x v="87"/>
          </reference>
          <reference field="2" count="1" selected="0">
            <x v="18"/>
          </reference>
          <reference field="3" count="1" selected="0">
            <x v="40"/>
          </reference>
          <reference field="6" count="1" selected="0">
            <x v="1"/>
          </reference>
          <reference field="10" count="1" selected="0">
            <x v="17"/>
          </reference>
        </references>
      </pivotArea>
    </format>
    <format dxfId="22">
      <pivotArea dataOnly="0" labelOnly="1" outline="0" fieldPosition="0">
        <references count="5">
          <reference field="0" count="1">
            <x v="21"/>
          </reference>
          <reference field="2" count="1" selected="0">
            <x v="18"/>
          </reference>
          <reference field="3" count="1" selected="0">
            <x v="40"/>
          </reference>
          <reference field="6" count="1" selected="0">
            <x v="1"/>
          </reference>
          <reference field="10" count="1" selected="0">
            <x v="19"/>
          </reference>
        </references>
      </pivotArea>
    </format>
    <format dxfId="21">
      <pivotArea dataOnly="0" labelOnly="1" outline="0" fieldPosition="0">
        <references count="5">
          <reference field="0" count="1">
            <x v="139"/>
          </reference>
          <reference field="2" count="1" selected="0">
            <x v="18"/>
          </reference>
          <reference field="3" count="1" selected="0">
            <x v="37"/>
          </reference>
          <reference field="6" count="1" selected="0">
            <x v="1"/>
          </reference>
          <reference field="10" count="1" selected="0">
            <x v="21"/>
          </reference>
        </references>
      </pivotArea>
    </format>
    <format dxfId="20">
      <pivotArea dataOnly="0" labelOnly="1" outline="0" fieldPosition="0">
        <references count="5">
          <reference field="0" count="3">
            <x v="1"/>
            <x v="3"/>
            <x v="114"/>
          </reference>
          <reference field="2" count="1" selected="0">
            <x v="21"/>
          </reference>
          <reference field="3" count="1" selected="0">
            <x v="102"/>
          </reference>
          <reference field="6" count="1" selected="0">
            <x v="1"/>
          </reference>
          <reference field="10" count="1" selected="0">
            <x v="22"/>
          </reference>
        </references>
      </pivotArea>
    </format>
    <format dxfId="19">
      <pivotArea dataOnly="0" labelOnly="1" outline="0" fieldPosition="0">
        <references count="5">
          <reference field="0" count="1">
            <x v="157"/>
          </reference>
          <reference field="2" count="1" selected="0">
            <x v="17"/>
          </reference>
          <reference field="3" count="1" selected="0">
            <x v="26"/>
          </reference>
          <reference field="6" count="1" selected="0">
            <x v="2"/>
          </reference>
          <reference field="10" count="1" selected="0">
            <x v="0"/>
          </reference>
        </references>
      </pivotArea>
    </format>
    <format dxfId="18">
      <pivotArea dataOnly="0" labelOnly="1" outline="0" fieldPosition="0">
        <references count="5">
          <reference field="0" count="1">
            <x v="158"/>
          </reference>
          <reference field="2" count="1" selected="0">
            <x v="17"/>
          </reference>
          <reference field="3" count="1" selected="0">
            <x v="27"/>
          </reference>
          <reference field="6" count="1" selected="0">
            <x v="2"/>
          </reference>
          <reference field="10" count="1" selected="0">
            <x v="0"/>
          </reference>
        </references>
      </pivotArea>
    </format>
    <format dxfId="17">
      <pivotArea dataOnly="0" labelOnly="1" outline="0" fieldPosition="0">
        <references count="5">
          <reference field="0" count="1">
            <x v="118"/>
          </reference>
          <reference field="2" count="1" selected="0">
            <x v="17"/>
          </reference>
          <reference field="3" count="1" selected="0">
            <x v="28"/>
          </reference>
          <reference field="6" count="1" selected="0">
            <x v="2"/>
          </reference>
          <reference field="10" count="1" selected="0">
            <x v="20"/>
          </reference>
        </references>
      </pivotArea>
    </format>
    <format dxfId="16">
      <pivotArea dataOnly="0" labelOnly="1" outline="0" fieldPosition="0">
        <references count="5">
          <reference field="0" count="1">
            <x v="44"/>
          </reference>
          <reference field="2" count="1" selected="0">
            <x v="19"/>
          </reference>
          <reference field="3" count="1" selected="0">
            <x v="104"/>
          </reference>
          <reference field="6" count="1" selected="0">
            <x v="2"/>
          </reference>
          <reference field="10" count="1" selected="0">
            <x v="5"/>
          </reference>
        </references>
      </pivotArea>
    </format>
    <format dxfId="15">
      <pivotArea dataOnly="0" labelOnly="1" outline="0" fieldPosition="0">
        <references count="5">
          <reference field="0" count="2">
            <x v="193"/>
            <x v="194"/>
          </reference>
          <reference field="2" count="1" selected="0">
            <x v="20"/>
          </reference>
          <reference field="3" count="1" selected="0">
            <x v="21"/>
          </reference>
          <reference field="6" count="1" selected="0">
            <x v="2"/>
          </reference>
          <reference field="10" count="1" selected="0">
            <x v="0"/>
          </reference>
        </references>
      </pivotArea>
    </format>
    <format dxfId="14">
      <pivotArea dataOnly="0" labelOnly="1" outline="0" fieldPosition="0">
        <references count="5">
          <reference field="0" count="1">
            <x v="191"/>
          </reference>
          <reference field="2" count="1" selected="0">
            <x v="20"/>
          </reference>
          <reference field="3" count="1" selected="0">
            <x v="21"/>
          </reference>
          <reference field="6" count="1" selected="0">
            <x v="2"/>
          </reference>
          <reference field="10" count="1" selected="0">
            <x v="2"/>
          </reference>
        </references>
      </pivotArea>
    </format>
    <format dxfId="13">
      <pivotArea dataOnly="0" labelOnly="1" outline="0" fieldPosition="0">
        <references count="5">
          <reference field="0" count="1">
            <x v="192"/>
          </reference>
          <reference field="2" count="1" selected="0">
            <x v="20"/>
          </reference>
          <reference field="3" count="1" selected="0">
            <x v="22"/>
          </reference>
          <reference field="6" count="1" selected="0">
            <x v="2"/>
          </reference>
          <reference field="10" count="1" selected="0">
            <x v="2"/>
          </reference>
        </references>
      </pivotArea>
    </format>
    <format dxfId="12">
      <pivotArea dataOnly="0" labelOnly="1" outline="0" fieldPosition="0">
        <references count="5">
          <reference field="0" count="1">
            <x v="192"/>
          </reference>
          <reference field="2" count="1" selected="0">
            <x v="20"/>
          </reference>
          <reference field="3" count="1" selected="0">
            <x v="23"/>
          </reference>
          <reference field="6" count="1" selected="0">
            <x v="2"/>
          </reference>
          <reference field="10" count="1" selected="0">
            <x v="2"/>
          </reference>
        </references>
      </pivotArea>
    </format>
    <format dxfId="11">
      <pivotArea dataOnly="0" labelOnly="1" outline="0" fieldPosition="0">
        <references count="5">
          <reference field="0" count="2">
            <x v="53"/>
            <x v="117"/>
          </reference>
          <reference field="2" count="1" selected="0">
            <x v="20"/>
          </reference>
          <reference field="3" count="1" selected="0">
            <x v="21"/>
          </reference>
          <reference field="6" count="1" selected="0">
            <x v="2"/>
          </reference>
          <reference field="10" count="1" selected="0">
            <x v="11"/>
          </reference>
        </references>
      </pivotArea>
    </format>
    <format dxfId="10">
      <pivotArea dataOnly="0" labelOnly="1" outline="0" fieldPosition="0">
        <references count="5">
          <reference field="0" count="1">
            <x v="66"/>
          </reference>
          <reference field="2" count="1" selected="0">
            <x v="20"/>
          </reference>
          <reference field="3" count="1" selected="0">
            <x v="21"/>
          </reference>
          <reference field="6" count="1" selected="0">
            <x v="2"/>
          </reference>
          <reference field="10" count="1" selected="0">
            <x v="26"/>
          </reference>
        </references>
      </pivotArea>
    </format>
    <format dxfId="9">
      <pivotArea dataOnly="0" labelOnly="1" outline="0" fieldPosition="0">
        <references count="5">
          <reference field="0" count="1">
            <x v="207"/>
          </reference>
          <reference field="2" count="1" selected="0">
            <x v="11"/>
          </reference>
          <reference field="3" count="1" selected="0">
            <x v="0"/>
          </reference>
          <reference field="6" count="1" selected="0">
            <x v="3"/>
          </reference>
          <reference field="10" count="1" selected="0">
            <x v="0"/>
          </reference>
        </references>
      </pivotArea>
    </format>
    <format dxfId="8">
      <pivotArea dataOnly="0" labelOnly="1" outline="0" fieldPosition="0">
        <references count="5">
          <reference field="0" count="8">
            <x v="41"/>
            <x v="45"/>
            <x v="49"/>
            <x v="112"/>
            <x v="193"/>
            <x v="205"/>
            <x v="206"/>
            <x v="207"/>
          </reference>
          <reference field="2" count="1" selected="0">
            <x v="11"/>
          </reference>
          <reference field="3" count="1" selected="0">
            <x v="1"/>
          </reference>
          <reference field="6" count="1" selected="0">
            <x v="3"/>
          </reference>
          <reference field="10" count="1" selected="0">
            <x v="0"/>
          </reference>
        </references>
      </pivotArea>
    </format>
    <format dxfId="7">
      <pivotArea dataOnly="0" labelOnly="1" outline="0" fieldPosition="0">
        <references count="5">
          <reference field="0" count="3">
            <x v="53"/>
            <x v="117"/>
            <x v="212"/>
          </reference>
          <reference field="2" count="1" selected="0">
            <x v="11"/>
          </reference>
          <reference field="3" count="1" selected="0">
            <x v="1"/>
          </reference>
          <reference field="6" count="1" selected="0">
            <x v="3"/>
          </reference>
          <reference field="10" count="1" selected="0">
            <x v="11"/>
          </reference>
        </references>
      </pivotArea>
    </format>
    <format dxfId="6">
      <pivotArea dataOnly="0" labelOnly="1" outline="0" fieldPosition="0">
        <references count="5">
          <reference field="0" count="2">
            <x v="199"/>
            <x v="200"/>
          </reference>
          <reference field="2" count="1" selected="0">
            <x v="11"/>
          </reference>
          <reference field="3" count="1" selected="0">
            <x v="1"/>
          </reference>
          <reference field="6" count="1" selected="0">
            <x v="3"/>
          </reference>
          <reference field="10" count="1" selected="0">
            <x v="13"/>
          </reference>
        </references>
      </pivotArea>
    </format>
    <format dxfId="5">
      <pivotArea dataOnly="0" labelOnly="1" outline="0" fieldPosition="0">
        <references count="5">
          <reference field="0" count="2">
            <x v="101"/>
            <x v="102"/>
          </reference>
          <reference field="2" count="1" selected="0">
            <x v="11"/>
          </reference>
          <reference field="3" count="1" selected="0">
            <x v="2"/>
          </reference>
          <reference field="6" count="1" selected="0">
            <x v="3"/>
          </reference>
          <reference field="10" count="1" selected="0">
            <x v="20"/>
          </reference>
        </references>
      </pivotArea>
    </format>
    <format dxfId="4">
      <pivotArea dataOnly="0" labelOnly="1" outline="0" fieldPosition="0">
        <references count="5">
          <reference field="0" count="1">
            <x v="66"/>
          </reference>
          <reference field="2" count="1" selected="0">
            <x v="11"/>
          </reference>
          <reference field="3" count="1" selected="0">
            <x v="1"/>
          </reference>
          <reference field="6" count="1" selected="0">
            <x v="3"/>
          </reference>
          <reference field="10" count="1" selected="0">
            <x v="26"/>
          </reference>
        </references>
      </pivotArea>
    </format>
    <format dxfId="3">
      <pivotArea dataOnly="0" labelOnly="1" outline="0" fieldPosition="0">
        <references count="5">
          <reference field="0" count="1">
            <x v="48"/>
          </reference>
          <reference field="2" count="1" selected="0">
            <x v="18"/>
          </reference>
          <reference field="3" count="1" selected="0">
            <x v="39"/>
          </reference>
          <reference field="6" count="1" selected="0">
            <x v="3"/>
          </reference>
          <reference field="10" count="1" selected="0">
            <x v="0"/>
          </reference>
        </references>
      </pivotArea>
    </format>
    <format dxfId="2">
      <pivotArea dataOnly="0" labelOnly="1" outline="0" fieldPosition="0">
        <references count="5">
          <reference field="0" count="1">
            <x v="43"/>
          </reference>
          <reference field="2" count="1" selected="0">
            <x v="19"/>
          </reference>
          <reference field="3" count="1" selected="0">
            <x v="103"/>
          </reference>
          <reference field="6" count="1" selected="0">
            <x v="3"/>
          </reference>
          <reference field="10" count="1" selected="0">
            <x v="5"/>
          </reference>
        </references>
      </pivotArea>
    </format>
    <format dxfId="1">
      <pivotArea dataOnly="0" labelOnly="1" outline="0" fieldPosition="0">
        <references count="1">
          <reference field="16" count="0"/>
        </references>
      </pivotArea>
    </format>
    <format dxfId="0">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sakonna_nimetus" sourceName="Osakonna nimetus">
  <pivotTables>
    <pivotTable tabId="3" name="PivotTable-liigendtabel2"/>
  </pivotTables>
  <data>
    <tabular pivotCacheId="1">
      <items count="27">
        <i x="10" s="1"/>
        <i x="2" s="1"/>
        <i x="16" s="1"/>
        <i x="7" s="1"/>
        <i x="22" s="1"/>
        <i x="6" s="1"/>
        <i x="23" s="1"/>
        <i x="24" s="1"/>
        <i x="25" s="1"/>
        <i x="1" s="1"/>
        <i x="5" s="1"/>
        <i x="0" s="1"/>
        <i x="4" s="1"/>
        <i x="3" s="1"/>
        <i x="19" s="1"/>
        <i x="21" s="1"/>
        <i x="13" s="1"/>
        <i x="8" s="1"/>
        <i x="9" s="1"/>
        <i x="14" s="1"/>
        <i x="17" s="1"/>
        <i x="18" s="1"/>
        <i x="26" s="1"/>
        <i x="20" s="1"/>
        <i x="12" s="1"/>
        <i x="15"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Osakonna_nimetus1" sourceName="Osakonna nimetus">
  <pivotTables>
    <pivotTable tabId="4" name="PivotTable-liigendtabel2"/>
  </pivotTables>
  <data>
    <tabular pivotCacheId="1">
      <items count="27">
        <i x="10" s="1"/>
        <i x="16" s="1"/>
        <i x="6" s="1"/>
        <i x="0" s="1"/>
        <i x="3" s="1"/>
        <i x="17" s="1"/>
        <i x="11" s="1"/>
        <i x="2" s="1" nd="1"/>
        <i x="7" s="1" nd="1"/>
        <i x="22" s="1" nd="1"/>
        <i x="23" s="1" nd="1"/>
        <i x="24" s="1" nd="1"/>
        <i x="25" s="1" nd="1"/>
        <i x="1" s="1" nd="1"/>
        <i x="5" s="1" nd="1"/>
        <i x="4" s="1" nd="1"/>
        <i x="19" s="1" nd="1"/>
        <i x="21" s="1" nd="1"/>
        <i x="13" s="1" nd="1"/>
        <i x="8" s="1" nd="1"/>
        <i x="9" s="1" nd="1"/>
        <i x="14" s="1" nd="1"/>
        <i x="18" s="1" nd="1"/>
        <i x="26" s="1" nd="1"/>
        <i x="20" s="1" nd="1"/>
        <i x="12" s="1" nd="1"/>
        <i x="1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sakonna nimetus 1" cache="Slicer_Osakonna_nimetus1" caption="Osakonna nimetus"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Osakonna nimetus" cache="Slicer_Osakonna_nimetus" caption="Osakonna nimetus" rowHeight="241300"/>
</slic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D44"/>
  <sheetViews>
    <sheetView tabSelected="1" zoomScaleNormal="100" workbookViewId="0">
      <selection activeCell="X5" sqref="X5"/>
    </sheetView>
  </sheetViews>
  <sheetFormatPr defaultRowHeight="14.5" x14ac:dyDescent="0.35"/>
  <cols>
    <col min="1" max="1" width="8.7265625" style="1"/>
    <col min="2" max="2" width="34.1796875" style="1" customWidth="1"/>
    <col min="3" max="5" width="0" style="1" hidden="1" customWidth="1"/>
    <col min="6" max="6" width="12.6328125" style="1" hidden="1" customWidth="1"/>
    <col min="7" max="7" width="10.90625" style="1" hidden="1" customWidth="1"/>
    <col min="8" max="8" width="0" style="2" hidden="1" customWidth="1"/>
    <col min="9" max="9" width="9.90625" style="3" hidden="1" customWidth="1"/>
    <col min="10" max="10" width="0" style="4" hidden="1" customWidth="1"/>
    <col min="11" max="11" width="0" style="5" hidden="1" customWidth="1"/>
    <col min="12" max="12" width="10.1796875" style="5" hidden="1" customWidth="1"/>
    <col min="13" max="13" width="0" style="5" hidden="1" customWidth="1"/>
    <col min="14" max="14" width="10.1796875" style="1" hidden="1" customWidth="1"/>
    <col min="15" max="15" width="0" style="1" hidden="1" customWidth="1"/>
    <col min="16" max="16" width="10.1796875" style="1" customWidth="1"/>
    <col min="17" max="19" width="0" style="1" hidden="1" customWidth="1"/>
    <col min="20" max="20" width="10.36328125" style="6" customWidth="1"/>
    <col min="21" max="21" width="10.6328125" style="1" customWidth="1"/>
    <col min="22" max="22" width="10.54296875" style="1" customWidth="1"/>
    <col min="23" max="24" width="10.81640625" style="1" customWidth="1"/>
    <col min="25" max="16384" width="8.7265625" style="1"/>
  </cols>
  <sheetData>
    <row r="1" spans="1:26" x14ac:dyDescent="0.35">
      <c r="A1" s="81" t="s">
        <v>904</v>
      </c>
    </row>
    <row r="3" spans="1:26" ht="60" x14ac:dyDescent="0.35">
      <c r="A3" s="17"/>
      <c r="B3" s="18" t="s">
        <v>771</v>
      </c>
      <c r="C3" s="19" t="s">
        <v>772</v>
      </c>
      <c r="D3" s="20" t="s">
        <v>773</v>
      </c>
      <c r="E3" s="20" t="s">
        <v>774</v>
      </c>
      <c r="F3" s="21" t="s">
        <v>775</v>
      </c>
      <c r="G3" s="22" t="s">
        <v>776</v>
      </c>
      <c r="H3" s="22" t="s">
        <v>777</v>
      </c>
      <c r="I3" s="22" t="s">
        <v>778</v>
      </c>
      <c r="J3" s="23" t="s">
        <v>779</v>
      </c>
      <c r="K3" s="23" t="s">
        <v>780</v>
      </c>
      <c r="L3" s="23" t="s">
        <v>781</v>
      </c>
      <c r="M3" s="23" t="s">
        <v>782</v>
      </c>
      <c r="N3" s="21" t="s">
        <v>783</v>
      </c>
      <c r="O3" s="21" t="s">
        <v>784</v>
      </c>
      <c r="P3" s="24" t="s">
        <v>826</v>
      </c>
      <c r="Q3" s="21" t="s">
        <v>785</v>
      </c>
      <c r="R3" s="25" t="s">
        <v>786</v>
      </c>
      <c r="S3" s="25" t="s">
        <v>786</v>
      </c>
      <c r="T3" s="24" t="s">
        <v>895</v>
      </c>
      <c r="U3" s="21" t="s">
        <v>822</v>
      </c>
      <c r="V3" s="21" t="s">
        <v>823</v>
      </c>
      <c r="W3" s="21" t="s">
        <v>825</v>
      </c>
      <c r="X3" s="24" t="s">
        <v>824</v>
      </c>
      <c r="Z3" s="16"/>
    </row>
    <row r="4" spans="1:26" ht="13.25" customHeight="1" x14ac:dyDescent="0.35">
      <c r="A4" s="102" t="s">
        <v>896</v>
      </c>
      <c r="B4" s="102"/>
      <c r="C4" s="26">
        <v>28278572</v>
      </c>
      <c r="D4" s="26">
        <f>SUM(D5:D8)</f>
        <v>30457856</v>
      </c>
      <c r="E4" s="26">
        <f>SUM(E5:E8)</f>
        <v>30728308</v>
      </c>
      <c r="F4" s="27">
        <v>32835065</v>
      </c>
      <c r="G4" s="28">
        <v>24240484</v>
      </c>
      <c r="H4" s="28">
        <v>8594581</v>
      </c>
      <c r="I4" s="28">
        <v>377741</v>
      </c>
      <c r="J4" s="29">
        <v>209414</v>
      </c>
      <c r="K4" s="29">
        <v>850779</v>
      </c>
      <c r="L4" s="29">
        <v>3500</v>
      </c>
      <c r="M4" s="29">
        <v>1060193</v>
      </c>
      <c r="N4" s="27">
        <v>24449898</v>
      </c>
      <c r="O4" s="27">
        <v>9445360</v>
      </c>
      <c r="P4" s="30">
        <v>33895258</v>
      </c>
      <c r="Q4" s="27">
        <v>381241</v>
      </c>
      <c r="R4" s="26">
        <f>+P4-D4</f>
        <v>3437402</v>
      </c>
      <c r="S4" s="31">
        <f>+P4/D4-100%</f>
        <v>0.11285764828620892</v>
      </c>
      <c r="T4" s="30">
        <f>SUM(T5:T8)</f>
        <v>0</v>
      </c>
      <c r="U4" s="27">
        <f t="shared" ref="U4:V4" si="0">SUM(U5:U8)</f>
        <v>23941</v>
      </c>
      <c r="V4" s="27">
        <f t="shared" si="0"/>
        <v>523533</v>
      </c>
      <c r="W4" s="27">
        <f>U4+V4</f>
        <v>547474</v>
      </c>
      <c r="X4" s="30">
        <f>P4+T4+W4</f>
        <v>34442732</v>
      </c>
    </row>
    <row r="5" spans="1:26" ht="13.25" customHeight="1" x14ac:dyDescent="0.35">
      <c r="A5" s="32">
        <v>30</v>
      </c>
      <c r="B5" s="33" t="s">
        <v>787</v>
      </c>
      <c r="C5" s="34">
        <v>15139910</v>
      </c>
      <c r="D5" s="34">
        <v>15953384</v>
      </c>
      <c r="E5" s="34">
        <v>16501062</v>
      </c>
      <c r="F5" s="35">
        <v>17762500</v>
      </c>
      <c r="G5" s="36">
        <v>17762500</v>
      </c>
      <c r="H5" s="36">
        <v>0</v>
      </c>
      <c r="I5" s="36">
        <v>0</v>
      </c>
      <c r="J5" s="37">
        <v>0</v>
      </c>
      <c r="K5" s="37">
        <v>0</v>
      </c>
      <c r="L5" s="37">
        <v>0</v>
      </c>
      <c r="M5" s="37">
        <v>0</v>
      </c>
      <c r="N5" s="35">
        <v>17762500</v>
      </c>
      <c r="O5" s="35">
        <v>0</v>
      </c>
      <c r="P5" s="38">
        <v>17762500</v>
      </c>
      <c r="Q5" s="35">
        <v>0</v>
      </c>
      <c r="R5" s="34">
        <f>+P5-D5</f>
        <v>1809116</v>
      </c>
      <c r="S5" s="39">
        <f t="shared" ref="S5:S40" si="1">+P5/D5-100%</f>
        <v>0.11340014131171161</v>
      </c>
      <c r="T5" s="38">
        <v>0</v>
      </c>
      <c r="U5" s="35">
        <v>-66000</v>
      </c>
      <c r="V5" s="35">
        <v>0</v>
      </c>
      <c r="W5" s="35">
        <f t="shared" ref="W5:W43" si="2">U5+V5</f>
        <v>-66000</v>
      </c>
      <c r="X5" s="38">
        <f t="shared" ref="X5:X43" si="3">P5+T5+W5</f>
        <v>17696500</v>
      </c>
    </row>
    <row r="6" spans="1:26" ht="13.25" customHeight="1" x14ac:dyDescent="0.35">
      <c r="A6" s="32">
        <v>32</v>
      </c>
      <c r="B6" s="33" t="s">
        <v>788</v>
      </c>
      <c r="C6" s="34">
        <v>4050482</v>
      </c>
      <c r="D6" s="34">
        <v>4770065</v>
      </c>
      <c r="E6" s="34">
        <v>4554347</v>
      </c>
      <c r="F6" s="35">
        <v>4966414</v>
      </c>
      <c r="G6" s="36">
        <v>4966414</v>
      </c>
      <c r="H6" s="36">
        <v>0</v>
      </c>
      <c r="I6" s="36">
        <v>377741</v>
      </c>
      <c r="J6" s="37">
        <v>26545</v>
      </c>
      <c r="K6" s="37">
        <v>0</v>
      </c>
      <c r="L6" s="37">
        <v>3500</v>
      </c>
      <c r="M6" s="37">
        <v>26545</v>
      </c>
      <c r="N6" s="35">
        <v>4992959</v>
      </c>
      <c r="O6" s="35">
        <v>0</v>
      </c>
      <c r="P6" s="38">
        <v>4992959</v>
      </c>
      <c r="Q6" s="35">
        <v>381241</v>
      </c>
      <c r="R6" s="34">
        <f t="shared" ref="R6:R40" si="4">+P6-D6</f>
        <v>222894</v>
      </c>
      <c r="S6" s="39">
        <f t="shared" si="1"/>
        <v>4.6727665136638619E-2</v>
      </c>
      <c r="T6" s="38">
        <v>0</v>
      </c>
      <c r="U6" s="35">
        <v>38548</v>
      </c>
      <c r="V6" s="35">
        <v>0</v>
      </c>
      <c r="W6" s="35">
        <f t="shared" si="2"/>
        <v>38548</v>
      </c>
      <c r="X6" s="38">
        <f t="shared" si="3"/>
        <v>5031507</v>
      </c>
    </row>
    <row r="7" spans="1:26" ht="13.25" customHeight="1" x14ac:dyDescent="0.35">
      <c r="A7" s="32" t="s">
        <v>789</v>
      </c>
      <c r="B7" s="33" t="s">
        <v>790</v>
      </c>
      <c r="C7" s="34">
        <v>9061182</v>
      </c>
      <c r="D7" s="34">
        <v>9700583</v>
      </c>
      <c r="E7" s="34">
        <f>500000+9159329</f>
        <v>9659329</v>
      </c>
      <c r="F7" s="35">
        <v>10094581</v>
      </c>
      <c r="G7" s="36">
        <v>1500000</v>
      </c>
      <c r="H7" s="36">
        <v>8594581</v>
      </c>
      <c r="I7" s="36">
        <v>0</v>
      </c>
      <c r="J7" s="37">
        <v>182869</v>
      </c>
      <c r="K7" s="37">
        <v>850779</v>
      </c>
      <c r="L7" s="37">
        <v>0</v>
      </c>
      <c r="M7" s="37">
        <v>1033648</v>
      </c>
      <c r="N7" s="35">
        <v>1682869</v>
      </c>
      <c r="O7" s="35">
        <v>9445360</v>
      </c>
      <c r="P7" s="38">
        <v>11128229</v>
      </c>
      <c r="Q7" s="35">
        <v>0</v>
      </c>
      <c r="R7" s="34">
        <f t="shared" si="4"/>
        <v>1427646</v>
      </c>
      <c r="S7" s="39">
        <f t="shared" si="1"/>
        <v>0.14717115455844243</v>
      </c>
      <c r="T7" s="38">
        <v>0</v>
      </c>
      <c r="U7" s="35">
        <v>3229</v>
      </c>
      <c r="V7" s="35">
        <v>523533</v>
      </c>
      <c r="W7" s="35">
        <f t="shared" si="2"/>
        <v>526762</v>
      </c>
      <c r="X7" s="38">
        <f t="shared" si="3"/>
        <v>11654991</v>
      </c>
    </row>
    <row r="8" spans="1:26" ht="13.25" customHeight="1" x14ac:dyDescent="0.35">
      <c r="A8" s="32" t="s">
        <v>791</v>
      </c>
      <c r="B8" s="33" t="s">
        <v>792</v>
      </c>
      <c r="C8" s="34">
        <v>26998</v>
      </c>
      <c r="D8" s="34">
        <v>33824</v>
      </c>
      <c r="E8" s="34">
        <v>13570</v>
      </c>
      <c r="F8" s="35">
        <v>11570</v>
      </c>
      <c r="G8" s="36">
        <v>11570</v>
      </c>
      <c r="H8" s="36">
        <v>0</v>
      </c>
      <c r="I8" s="36">
        <v>0</v>
      </c>
      <c r="J8" s="37">
        <v>0</v>
      </c>
      <c r="K8" s="37">
        <v>0</v>
      </c>
      <c r="L8" s="37">
        <v>0</v>
      </c>
      <c r="M8" s="37">
        <v>0</v>
      </c>
      <c r="N8" s="35">
        <v>11570</v>
      </c>
      <c r="O8" s="35">
        <v>0</v>
      </c>
      <c r="P8" s="38">
        <v>11570</v>
      </c>
      <c r="Q8" s="35">
        <v>0</v>
      </c>
      <c r="R8" s="34">
        <f t="shared" si="4"/>
        <v>-22254</v>
      </c>
      <c r="S8" s="39">
        <f t="shared" si="1"/>
        <v>-0.65793519394512767</v>
      </c>
      <c r="T8" s="38">
        <v>0</v>
      </c>
      <c r="U8" s="35">
        <v>48164</v>
      </c>
      <c r="V8" s="35">
        <v>0</v>
      </c>
      <c r="W8" s="35">
        <f t="shared" si="2"/>
        <v>48164</v>
      </c>
      <c r="X8" s="38">
        <f t="shared" si="3"/>
        <v>59734</v>
      </c>
    </row>
    <row r="9" spans="1:26" ht="13.25" customHeight="1" x14ac:dyDescent="0.35">
      <c r="A9" s="33"/>
      <c r="B9" s="33"/>
      <c r="C9" s="33"/>
      <c r="D9" s="33"/>
      <c r="E9" s="33"/>
      <c r="F9" s="40"/>
      <c r="G9" s="41"/>
      <c r="H9" s="41"/>
      <c r="I9" s="41"/>
      <c r="J9" s="42"/>
      <c r="K9" s="42"/>
      <c r="L9" s="42"/>
      <c r="M9" s="42"/>
      <c r="N9" s="40"/>
      <c r="O9" s="40"/>
      <c r="P9" s="43"/>
      <c r="Q9" s="40"/>
      <c r="R9" s="33"/>
      <c r="S9" s="39"/>
      <c r="T9" s="43"/>
      <c r="U9" s="40"/>
      <c r="V9" s="40"/>
      <c r="W9" s="40"/>
      <c r="X9" s="43"/>
    </row>
    <row r="10" spans="1:26" ht="13.25" customHeight="1" x14ac:dyDescent="0.35">
      <c r="A10" s="102" t="s">
        <v>897</v>
      </c>
      <c r="B10" s="102"/>
      <c r="C10" s="26">
        <v>25785207</v>
      </c>
      <c r="D10" s="26">
        <v>30341448</v>
      </c>
      <c r="E10" s="26">
        <f>+E11+E12</f>
        <v>29391681</v>
      </c>
      <c r="F10" s="27">
        <v>32797699</v>
      </c>
      <c r="G10" s="28">
        <v>24203118</v>
      </c>
      <c r="H10" s="28">
        <v>8594581</v>
      </c>
      <c r="I10" s="28">
        <v>377741</v>
      </c>
      <c r="J10" s="29">
        <v>244532</v>
      </c>
      <c r="K10" s="29">
        <v>850779</v>
      </c>
      <c r="L10" s="29">
        <v>3500</v>
      </c>
      <c r="M10" s="29">
        <v>1095311</v>
      </c>
      <c r="N10" s="27">
        <v>24447650</v>
      </c>
      <c r="O10" s="27">
        <v>9445360</v>
      </c>
      <c r="P10" s="30">
        <v>33893010</v>
      </c>
      <c r="Q10" s="27">
        <v>381241</v>
      </c>
      <c r="R10" s="26">
        <f t="shared" si="4"/>
        <v>3551562</v>
      </c>
      <c r="S10" s="31">
        <f t="shared" si="1"/>
        <v>0.11705314789195298</v>
      </c>
      <c r="T10" s="30">
        <f>T11+T12</f>
        <v>0</v>
      </c>
      <c r="U10" s="27">
        <f t="shared" ref="U10:V10" si="5">U11+U12</f>
        <v>18312</v>
      </c>
      <c r="V10" s="27">
        <f t="shared" si="5"/>
        <v>523533</v>
      </c>
      <c r="W10" s="27">
        <f t="shared" si="2"/>
        <v>541845</v>
      </c>
      <c r="X10" s="30">
        <f t="shared" si="3"/>
        <v>34434855</v>
      </c>
    </row>
    <row r="11" spans="1:26" ht="13.25" customHeight="1" x14ac:dyDescent="0.35">
      <c r="A11" s="33"/>
      <c r="B11" s="44" t="s">
        <v>793</v>
      </c>
      <c r="C11" s="45">
        <v>1375980</v>
      </c>
      <c r="D11" s="45">
        <v>1958632</v>
      </c>
      <c r="E11" s="45">
        <v>1772522</v>
      </c>
      <c r="F11" s="46">
        <v>1508305</v>
      </c>
      <c r="G11" s="47">
        <v>1315526</v>
      </c>
      <c r="H11" s="47">
        <v>192779</v>
      </c>
      <c r="I11" s="47">
        <v>0</v>
      </c>
      <c r="J11" s="48">
        <v>-15862</v>
      </c>
      <c r="K11" s="48">
        <v>756273</v>
      </c>
      <c r="L11" s="48">
        <v>0</v>
      </c>
      <c r="M11" s="48">
        <v>740411</v>
      </c>
      <c r="N11" s="46">
        <v>1299664</v>
      </c>
      <c r="O11" s="46">
        <v>949052</v>
      </c>
      <c r="P11" s="49">
        <v>2248716</v>
      </c>
      <c r="Q11" s="46">
        <v>0</v>
      </c>
      <c r="R11" s="45">
        <f t="shared" si="4"/>
        <v>290084</v>
      </c>
      <c r="S11" s="50">
        <f t="shared" si="1"/>
        <v>0.1481054123490273</v>
      </c>
      <c r="T11" s="49">
        <f>T14+T17+T20</f>
        <v>0</v>
      </c>
      <c r="U11" s="46">
        <f t="shared" ref="U11:V11" si="6">U14+U17+U20</f>
        <v>24512</v>
      </c>
      <c r="V11" s="46">
        <f t="shared" si="6"/>
        <v>15360</v>
      </c>
      <c r="W11" s="46">
        <f t="shared" si="2"/>
        <v>39872</v>
      </c>
      <c r="X11" s="49">
        <f t="shared" si="3"/>
        <v>2288588</v>
      </c>
    </row>
    <row r="12" spans="1:26" ht="13.25" customHeight="1" x14ac:dyDescent="0.35">
      <c r="A12" s="33"/>
      <c r="B12" s="44" t="s">
        <v>794</v>
      </c>
      <c r="C12" s="45">
        <v>24409228</v>
      </c>
      <c r="D12" s="45">
        <v>28382816</v>
      </c>
      <c r="E12" s="45">
        <f>500000+27119159</f>
        <v>27619159</v>
      </c>
      <c r="F12" s="46">
        <v>31289394</v>
      </c>
      <c r="G12" s="47">
        <v>22887592</v>
      </c>
      <c r="H12" s="47">
        <v>8401802</v>
      </c>
      <c r="I12" s="47">
        <v>377741</v>
      </c>
      <c r="J12" s="48">
        <v>260394</v>
      </c>
      <c r="K12" s="48">
        <v>94506</v>
      </c>
      <c r="L12" s="48">
        <v>3500</v>
      </c>
      <c r="M12" s="48">
        <v>354900</v>
      </c>
      <c r="N12" s="46">
        <v>23147986</v>
      </c>
      <c r="O12" s="46">
        <v>8496308</v>
      </c>
      <c r="P12" s="49">
        <v>31644294</v>
      </c>
      <c r="Q12" s="46">
        <v>381241</v>
      </c>
      <c r="R12" s="45">
        <f t="shared" si="4"/>
        <v>3261478</v>
      </c>
      <c r="S12" s="50">
        <f t="shared" si="1"/>
        <v>0.11491030347376374</v>
      </c>
      <c r="T12" s="49">
        <f>T15+T18+T21</f>
        <v>0</v>
      </c>
      <c r="U12" s="46">
        <f t="shared" ref="U12:V12" si="7">U15+U18+U21</f>
        <v>-6200</v>
      </c>
      <c r="V12" s="46">
        <f t="shared" si="7"/>
        <v>508173</v>
      </c>
      <c r="W12" s="46">
        <f t="shared" si="2"/>
        <v>501973</v>
      </c>
      <c r="X12" s="49">
        <f t="shared" si="3"/>
        <v>32146267</v>
      </c>
    </row>
    <row r="13" spans="1:26" ht="13.25" customHeight="1" x14ac:dyDescent="0.35">
      <c r="A13" s="51" t="s">
        <v>795</v>
      </c>
      <c r="B13" s="18" t="s">
        <v>796</v>
      </c>
      <c r="C13" s="52">
        <v>2399827</v>
      </c>
      <c r="D13" s="53">
        <f t="shared" ref="D13:E13" si="8">+D14+D15</f>
        <v>1915408</v>
      </c>
      <c r="E13" s="53">
        <f t="shared" si="8"/>
        <v>1865408</v>
      </c>
      <c r="F13" s="27">
        <f>+F14+F15</f>
        <v>2053752</v>
      </c>
      <c r="G13" s="28">
        <f t="shared" ref="G13:P13" si="9">+G14+G15</f>
        <v>1995849</v>
      </c>
      <c r="H13" s="28">
        <f t="shared" si="9"/>
        <v>57903</v>
      </c>
      <c r="I13" s="28">
        <f t="shared" si="9"/>
        <v>0</v>
      </c>
      <c r="J13" s="29">
        <f t="shared" si="9"/>
        <v>13770</v>
      </c>
      <c r="K13" s="29">
        <f t="shared" si="9"/>
        <v>0</v>
      </c>
      <c r="L13" s="29">
        <f t="shared" si="9"/>
        <v>0</v>
      </c>
      <c r="M13" s="29">
        <f t="shared" si="9"/>
        <v>13770</v>
      </c>
      <c r="N13" s="27">
        <f t="shared" si="9"/>
        <v>2009619</v>
      </c>
      <c r="O13" s="27">
        <f t="shared" si="9"/>
        <v>57903</v>
      </c>
      <c r="P13" s="30">
        <f t="shared" si="9"/>
        <v>2067522</v>
      </c>
      <c r="Q13" s="27">
        <f>+Q14+Q15</f>
        <v>0</v>
      </c>
      <c r="R13" s="53">
        <f t="shared" si="4"/>
        <v>152114</v>
      </c>
      <c r="S13" s="31">
        <f t="shared" si="1"/>
        <v>7.9415978214563143E-2</v>
      </c>
      <c r="T13" s="30">
        <f>SUM(T14:T15)</f>
        <v>-69838</v>
      </c>
      <c r="U13" s="27">
        <f t="shared" ref="U13:V13" si="10">SUM(U14:U15)</f>
        <v>-13766</v>
      </c>
      <c r="V13" s="27">
        <f t="shared" si="10"/>
        <v>9502</v>
      </c>
      <c r="W13" s="27">
        <f t="shared" si="2"/>
        <v>-4264</v>
      </c>
      <c r="X13" s="30">
        <f t="shared" si="3"/>
        <v>1993420</v>
      </c>
    </row>
    <row r="14" spans="1:26" ht="13.25" customHeight="1" x14ac:dyDescent="0.35">
      <c r="A14" s="33" t="s">
        <v>797</v>
      </c>
      <c r="B14" s="33" t="s">
        <v>798</v>
      </c>
      <c r="C14" s="54">
        <v>66127</v>
      </c>
      <c r="D14" s="55">
        <v>113912</v>
      </c>
      <c r="E14" s="55">
        <f>+D14</f>
        <v>113912</v>
      </c>
      <c r="F14" s="35">
        <v>73499</v>
      </c>
      <c r="G14" s="36">
        <v>73499</v>
      </c>
      <c r="H14" s="36">
        <v>0</v>
      </c>
      <c r="I14" s="36">
        <v>0</v>
      </c>
      <c r="J14" s="37">
        <v>319</v>
      </c>
      <c r="K14" s="37">
        <v>0</v>
      </c>
      <c r="L14" s="37">
        <v>0</v>
      </c>
      <c r="M14" s="37">
        <v>319</v>
      </c>
      <c r="N14" s="35">
        <v>73818</v>
      </c>
      <c r="O14" s="35">
        <v>0</v>
      </c>
      <c r="P14" s="38">
        <v>73818</v>
      </c>
      <c r="Q14" s="35">
        <v>0</v>
      </c>
      <c r="R14" s="55">
        <f t="shared" si="4"/>
        <v>-40094</v>
      </c>
      <c r="S14" s="39">
        <f t="shared" si="1"/>
        <v>-0.35197345319193762</v>
      </c>
      <c r="T14" s="38">
        <v>0</v>
      </c>
      <c r="U14" s="35">
        <v>0</v>
      </c>
      <c r="V14" s="35">
        <v>0</v>
      </c>
      <c r="W14" s="35">
        <f t="shared" si="2"/>
        <v>0</v>
      </c>
      <c r="X14" s="38">
        <f t="shared" si="3"/>
        <v>73818</v>
      </c>
    </row>
    <row r="15" spans="1:26" ht="13.25" customHeight="1" x14ac:dyDescent="0.35">
      <c r="A15" s="33" t="s">
        <v>799</v>
      </c>
      <c r="B15" s="33" t="s">
        <v>800</v>
      </c>
      <c r="C15" s="54">
        <v>2333700</v>
      </c>
      <c r="D15" s="55">
        <f>1716090+85406</f>
        <v>1801496</v>
      </c>
      <c r="E15" s="55">
        <f>+D15-50000</f>
        <v>1751496</v>
      </c>
      <c r="F15" s="35">
        <v>1980253</v>
      </c>
      <c r="G15" s="36">
        <v>1922350</v>
      </c>
      <c r="H15" s="36">
        <v>57903</v>
      </c>
      <c r="I15" s="36">
        <v>0</v>
      </c>
      <c r="J15" s="37">
        <v>13451</v>
      </c>
      <c r="K15" s="37">
        <v>0</v>
      </c>
      <c r="L15" s="37">
        <v>0</v>
      </c>
      <c r="M15" s="37">
        <v>13451</v>
      </c>
      <c r="N15" s="35">
        <v>1935801</v>
      </c>
      <c r="O15" s="35">
        <v>57903</v>
      </c>
      <c r="P15" s="38">
        <v>1993704</v>
      </c>
      <c r="Q15" s="35">
        <v>0</v>
      </c>
      <c r="R15" s="55">
        <f t="shared" si="4"/>
        <v>192208</v>
      </c>
      <c r="S15" s="39">
        <f t="shared" si="1"/>
        <v>0.10669354802897146</v>
      </c>
      <c r="T15" s="38">
        <v>-69838</v>
      </c>
      <c r="U15" s="35">
        <v>-13766</v>
      </c>
      <c r="V15" s="35">
        <v>9502</v>
      </c>
      <c r="W15" s="35">
        <f t="shared" si="2"/>
        <v>-4264</v>
      </c>
      <c r="X15" s="38">
        <f t="shared" si="3"/>
        <v>1919602</v>
      </c>
    </row>
    <row r="16" spans="1:26" ht="13.25" customHeight="1" x14ac:dyDescent="0.35">
      <c r="A16" s="51" t="s">
        <v>801</v>
      </c>
      <c r="B16" s="18" t="s">
        <v>802</v>
      </c>
      <c r="C16" s="52">
        <v>2535403</v>
      </c>
      <c r="D16" s="53">
        <f t="shared" ref="D16:E16" si="11">+D17+D18</f>
        <v>3556053</v>
      </c>
      <c r="E16" s="53">
        <f t="shared" si="11"/>
        <v>3056053</v>
      </c>
      <c r="F16" s="27">
        <f>+F17+F18</f>
        <v>4090850</v>
      </c>
      <c r="G16" s="28">
        <f t="shared" ref="G16:P16" si="12">+G17+G18</f>
        <v>3743146</v>
      </c>
      <c r="H16" s="28">
        <f t="shared" si="12"/>
        <v>347704</v>
      </c>
      <c r="I16" s="28">
        <f t="shared" si="12"/>
        <v>2000</v>
      </c>
      <c r="J16" s="29">
        <f t="shared" si="12"/>
        <v>49448</v>
      </c>
      <c r="K16" s="29">
        <f t="shared" si="12"/>
        <v>36792</v>
      </c>
      <c r="L16" s="29">
        <f t="shared" si="12"/>
        <v>0</v>
      </c>
      <c r="M16" s="29">
        <f t="shared" si="12"/>
        <v>86240</v>
      </c>
      <c r="N16" s="27">
        <f t="shared" si="12"/>
        <v>3792594</v>
      </c>
      <c r="O16" s="27">
        <f t="shared" si="12"/>
        <v>384496</v>
      </c>
      <c r="P16" s="30">
        <f t="shared" si="12"/>
        <v>4177090</v>
      </c>
      <c r="Q16" s="27">
        <f>+Q17+Q18</f>
        <v>2000</v>
      </c>
      <c r="R16" s="53">
        <f t="shared" si="4"/>
        <v>621037</v>
      </c>
      <c r="S16" s="31">
        <f t="shared" si="1"/>
        <v>0.17464222271152874</v>
      </c>
      <c r="T16" s="30">
        <f>SUM(T17:T18)</f>
        <v>0</v>
      </c>
      <c r="U16" s="27">
        <f t="shared" ref="U16:V16" si="13">SUM(U17:U18)</f>
        <v>3739</v>
      </c>
      <c r="V16" s="27">
        <f t="shared" si="13"/>
        <v>171678</v>
      </c>
      <c r="W16" s="27">
        <f t="shared" si="2"/>
        <v>175417</v>
      </c>
      <c r="X16" s="30">
        <f t="shared" si="3"/>
        <v>4352507</v>
      </c>
    </row>
    <row r="17" spans="1:24" ht="13.25" customHeight="1" x14ac:dyDescent="0.35">
      <c r="A17" s="33" t="s">
        <v>797</v>
      </c>
      <c r="B17" s="33" t="s">
        <v>798</v>
      </c>
      <c r="C17" s="54">
        <v>28472</v>
      </c>
      <c r="D17" s="55">
        <f>8960+25600</f>
        <v>34560</v>
      </c>
      <c r="E17" s="55">
        <f>+D17</f>
        <v>34560</v>
      </c>
      <c r="F17" s="35">
        <v>26560</v>
      </c>
      <c r="G17" s="36">
        <v>26560</v>
      </c>
      <c r="H17" s="36">
        <v>0</v>
      </c>
      <c r="I17" s="36">
        <v>0</v>
      </c>
      <c r="J17" s="37">
        <v>0</v>
      </c>
      <c r="K17" s="37">
        <v>0</v>
      </c>
      <c r="L17" s="37">
        <v>0</v>
      </c>
      <c r="M17" s="37">
        <v>0</v>
      </c>
      <c r="N17" s="35">
        <v>26560</v>
      </c>
      <c r="O17" s="35">
        <v>0</v>
      </c>
      <c r="P17" s="38">
        <v>26560</v>
      </c>
      <c r="Q17" s="35">
        <v>0</v>
      </c>
      <c r="R17" s="55">
        <f t="shared" si="4"/>
        <v>-8000</v>
      </c>
      <c r="S17" s="39">
        <f t="shared" si="1"/>
        <v>-0.23148148148148151</v>
      </c>
      <c r="T17" s="38">
        <v>0</v>
      </c>
      <c r="U17" s="35">
        <v>0</v>
      </c>
      <c r="V17" s="35">
        <v>0</v>
      </c>
      <c r="W17" s="35">
        <f t="shared" si="2"/>
        <v>0</v>
      </c>
      <c r="X17" s="38">
        <f t="shared" si="3"/>
        <v>26560</v>
      </c>
    </row>
    <row r="18" spans="1:24" ht="13.25" customHeight="1" x14ac:dyDescent="0.35">
      <c r="A18" s="33" t="s">
        <v>799</v>
      </c>
      <c r="B18" s="33" t="s">
        <v>800</v>
      </c>
      <c r="C18" s="54">
        <v>2506931</v>
      </c>
      <c r="D18" s="55">
        <f>1500097+1600077+420494+825</f>
        <v>3521493</v>
      </c>
      <c r="E18" s="55">
        <f>+D18-500000</f>
        <v>3021493</v>
      </c>
      <c r="F18" s="35">
        <v>4064290</v>
      </c>
      <c r="G18" s="36">
        <v>3716586</v>
      </c>
      <c r="H18" s="36">
        <v>347704</v>
      </c>
      <c r="I18" s="36">
        <v>2000</v>
      </c>
      <c r="J18" s="37">
        <v>49448</v>
      </c>
      <c r="K18" s="37">
        <v>36792</v>
      </c>
      <c r="L18" s="37">
        <v>0</v>
      </c>
      <c r="M18" s="37">
        <v>86240</v>
      </c>
      <c r="N18" s="35">
        <v>3766034</v>
      </c>
      <c r="O18" s="35">
        <v>384496</v>
      </c>
      <c r="P18" s="38">
        <v>4150530</v>
      </c>
      <c r="Q18" s="35">
        <v>2000</v>
      </c>
      <c r="R18" s="55">
        <f t="shared" si="4"/>
        <v>629037</v>
      </c>
      <c r="S18" s="39">
        <f t="shared" si="1"/>
        <v>0.17862792855189547</v>
      </c>
      <c r="T18" s="38">
        <v>0</v>
      </c>
      <c r="U18" s="35">
        <v>3739</v>
      </c>
      <c r="V18" s="35">
        <v>171678</v>
      </c>
      <c r="W18" s="35">
        <f t="shared" si="2"/>
        <v>175417</v>
      </c>
      <c r="X18" s="38">
        <f t="shared" si="3"/>
        <v>4325947</v>
      </c>
    </row>
    <row r="19" spans="1:24" ht="13.25" customHeight="1" x14ac:dyDescent="0.35">
      <c r="A19" s="51" t="s">
        <v>803</v>
      </c>
      <c r="B19" s="18" t="s">
        <v>804</v>
      </c>
      <c r="C19" s="52">
        <v>20849976</v>
      </c>
      <c r="D19" s="53">
        <f t="shared" ref="D19:E19" si="14">+D20+D21</f>
        <v>24869987</v>
      </c>
      <c r="E19" s="53">
        <f t="shared" si="14"/>
        <v>24020220</v>
      </c>
      <c r="F19" s="27">
        <f>+F20+F21</f>
        <v>26653097</v>
      </c>
      <c r="G19" s="28">
        <f t="shared" ref="G19:P19" si="15">+G20+G21</f>
        <v>18464123</v>
      </c>
      <c r="H19" s="28">
        <f t="shared" si="15"/>
        <v>8188974</v>
      </c>
      <c r="I19" s="28">
        <f t="shared" si="15"/>
        <v>375741</v>
      </c>
      <c r="J19" s="29">
        <f t="shared" si="15"/>
        <v>181314</v>
      </c>
      <c r="K19" s="29">
        <f t="shared" si="15"/>
        <v>813987</v>
      </c>
      <c r="L19" s="29">
        <f t="shared" si="15"/>
        <v>3500</v>
      </c>
      <c r="M19" s="29">
        <f t="shared" si="15"/>
        <v>995301</v>
      </c>
      <c r="N19" s="27">
        <f t="shared" si="15"/>
        <v>18645437</v>
      </c>
      <c r="O19" s="27">
        <f t="shared" si="15"/>
        <v>9002961</v>
      </c>
      <c r="P19" s="30">
        <f t="shared" si="15"/>
        <v>27648398</v>
      </c>
      <c r="Q19" s="27">
        <f>+Q20+Q21</f>
        <v>379241</v>
      </c>
      <c r="R19" s="53">
        <f t="shared" si="4"/>
        <v>2778411</v>
      </c>
      <c r="S19" s="31">
        <f t="shared" si="1"/>
        <v>0.11171742872241941</v>
      </c>
      <c r="T19" s="30">
        <f>SUM(T20:T21)</f>
        <v>69838</v>
      </c>
      <c r="U19" s="27">
        <f t="shared" ref="U19:V19" si="16">SUM(U20:U21)</f>
        <v>28339</v>
      </c>
      <c r="V19" s="27">
        <f t="shared" si="16"/>
        <v>342353</v>
      </c>
      <c r="W19" s="27">
        <f t="shared" si="2"/>
        <v>370692</v>
      </c>
      <c r="X19" s="30">
        <f t="shared" si="3"/>
        <v>28088928</v>
      </c>
    </row>
    <row r="20" spans="1:24" ht="13.25" customHeight="1" x14ac:dyDescent="0.35">
      <c r="A20" s="33" t="s">
        <v>797</v>
      </c>
      <c r="B20" s="33" t="s">
        <v>798</v>
      </c>
      <c r="C20" s="54">
        <v>1281381</v>
      </c>
      <c r="D20" s="55">
        <f>550676+148869+1110615</f>
        <v>1810160</v>
      </c>
      <c r="E20" s="55">
        <f>+D20-186110</f>
        <v>1624050</v>
      </c>
      <c r="F20" s="35">
        <v>1408246</v>
      </c>
      <c r="G20" s="36">
        <v>1215467</v>
      </c>
      <c r="H20" s="36">
        <v>192779</v>
      </c>
      <c r="I20" s="36">
        <v>0</v>
      </c>
      <c r="J20" s="37">
        <v>-16181</v>
      </c>
      <c r="K20" s="37">
        <v>756273</v>
      </c>
      <c r="L20" s="37">
        <v>0</v>
      </c>
      <c r="M20" s="37">
        <v>740092</v>
      </c>
      <c r="N20" s="35">
        <v>1199286</v>
      </c>
      <c r="O20" s="35">
        <v>949052</v>
      </c>
      <c r="P20" s="38">
        <v>2148338</v>
      </c>
      <c r="Q20" s="35">
        <v>0</v>
      </c>
      <c r="R20" s="55">
        <f>+P20-D20</f>
        <v>338178</v>
      </c>
      <c r="S20" s="39">
        <f t="shared" si="1"/>
        <v>0.18682215936712776</v>
      </c>
      <c r="T20" s="38">
        <v>0</v>
      </c>
      <c r="U20" s="35">
        <v>24512</v>
      </c>
      <c r="V20" s="35">
        <v>15360</v>
      </c>
      <c r="W20" s="35">
        <f t="shared" si="2"/>
        <v>39872</v>
      </c>
      <c r="X20" s="38">
        <f t="shared" si="3"/>
        <v>2188210</v>
      </c>
    </row>
    <row r="21" spans="1:24" ht="13.25" customHeight="1" x14ac:dyDescent="0.35">
      <c r="A21" s="33" t="s">
        <v>799</v>
      </c>
      <c r="B21" s="33" t="s">
        <v>800</v>
      </c>
      <c r="C21" s="54">
        <v>19568595</v>
      </c>
      <c r="D21" s="55">
        <f>102+11250+3557322+16240799+3250354</f>
        <v>23059827</v>
      </c>
      <c r="E21" s="55">
        <f>+D21-663657</f>
        <v>22396170</v>
      </c>
      <c r="F21" s="35">
        <v>25244851</v>
      </c>
      <c r="G21" s="36">
        <v>17248656</v>
      </c>
      <c r="H21" s="36">
        <v>7996195</v>
      </c>
      <c r="I21" s="36">
        <v>375741</v>
      </c>
      <c r="J21" s="37">
        <v>197495</v>
      </c>
      <c r="K21" s="37">
        <v>57714</v>
      </c>
      <c r="L21" s="37">
        <v>3500</v>
      </c>
      <c r="M21" s="37">
        <v>255209</v>
      </c>
      <c r="N21" s="35">
        <v>17446151</v>
      </c>
      <c r="O21" s="35">
        <v>8053909</v>
      </c>
      <c r="P21" s="38">
        <v>25500060</v>
      </c>
      <c r="Q21" s="35">
        <v>379241</v>
      </c>
      <c r="R21" s="55">
        <f t="shared" si="4"/>
        <v>2440233</v>
      </c>
      <c r="S21" s="39">
        <f t="shared" si="1"/>
        <v>0.10582182598334322</v>
      </c>
      <c r="T21" s="38">
        <v>69838</v>
      </c>
      <c r="U21" s="35">
        <v>3827</v>
      </c>
      <c r="V21" s="35">
        <v>326993</v>
      </c>
      <c r="W21" s="35">
        <f t="shared" si="2"/>
        <v>330820</v>
      </c>
      <c r="X21" s="38">
        <f t="shared" si="3"/>
        <v>25900718</v>
      </c>
    </row>
    <row r="22" spans="1:24" ht="13.25" customHeight="1" x14ac:dyDescent="0.35">
      <c r="A22" s="18"/>
      <c r="B22" s="18" t="s">
        <v>805</v>
      </c>
      <c r="C22" s="52">
        <v>2493365</v>
      </c>
      <c r="D22" s="53">
        <f t="shared" ref="D22:E22" si="17">+D4-D10</f>
        <v>116408</v>
      </c>
      <c r="E22" s="53">
        <f t="shared" si="17"/>
        <v>1336627</v>
      </c>
      <c r="F22" s="27">
        <f>+F4-F10</f>
        <v>37366</v>
      </c>
      <c r="G22" s="28">
        <f t="shared" ref="G22:P22" si="18">+G4-G10</f>
        <v>37366</v>
      </c>
      <c r="H22" s="28">
        <f t="shared" si="18"/>
        <v>0</v>
      </c>
      <c r="I22" s="28">
        <f t="shared" si="18"/>
        <v>0</v>
      </c>
      <c r="J22" s="29">
        <f t="shared" si="18"/>
        <v>-35118</v>
      </c>
      <c r="K22" s="29">
        <f t="shared" si="18"/>
        <v>0</v>
      </c>
      <c r="L22" s="29">
        <f t="shared" si="18"/>
        <v>0</v>
      </c>
      <c r="M22" s="29">
        <f t="shared" si="18"/>
        <v>-35118</v>
      </c>
      <c r="N22" s="27">
        <f t="shared" si="18"/>
        <v>2248</v>
      </c>
      <c r="O22" s="27">
        <f t="shared" si="18"/>
        <v>0</v>
      </c>
      <c r="P22" s="30">
        <f t="shared" si="18"/>
        <v>2248</v>
      </c>
      <c r="Q22" s="27">
        <f>+Q4-Q10</f>
        <v>0</v>
      </c>
      <c r="R22" s="53">
        <f t="shared" si="4"/>
        <v>-114160</v>
      </c>
      <c r="S22" s="31">
        <f t="shared" si="1"/>
        <v>-0.98068861246649719</v>
      </c>
      <c r="T22" s="30">
        <f>T4-T10</f>
        <v>0</v>
      </c>
      <c r="U22" s="27">
        <f t="shared" ref="U22:V22" si="19">U4-U10</f>
        <v>5629</v>
      </c>
      <c r="V22" s="27">
        <f t="shared" si="19"/>
        <v>0</v>
      </c>
      <c r="W22" s="27">
        <f t="shared" si="2"/>
        <v>5629</v>
      </c>
      <c r="X22" s="30">
        <f t="shared" si="3"/>
        <v>7877</v>
      </c>
    </row>
    <row r="23" spans="1:24" ht="13.25" customHeight="1" x14ac:dyDescent="0.35">
      <c r="A23" s="33"/>
      <c r="B23" s="33"/>
      <c r="C23" s="33"/>
      <c r="D23" s="33"/>
      <c r="E23" s="33"/>
      <c r="F23" s="40"/>
      <c r="G23" s="41"/>
      <c r="H23" s="41"/>
      <c r="I23" s="41"/>
      <c r="J23" s="42"/>
      <c r="K23" s="42"/>
      <c r="L23" s="42"/>
      <c r="M23" s="42"/>
      <c r="N23" s="40"/>
      <c r="O23" s="40"/>
      <c r="P23" s="43"/>
      <c r="Q23" s="40"/>
      <c r="R23" s="33"/>
      <c r="S23" s="39"/>
      <c r="T23" s="43"/>
      <c r="U23" s="40"/>
      <c r="V23" s="40"/>
      <c r="W23" s="40"/>
      <c r="X23" s="43"/>
    </row>
    <row r="24" spans="1:24" ht="13.25" customHeight="1" x14ac:dyDescent="0.35">
      <c r="A24" s="103" t="s">
        <v>806</v>
      </c>
      <c r="B24" s="103"/>
      <c r="C24" s="52">
        <v>-3137090</v>
      </c>
      <c r="D24" s="52">
        <f>SUM(D25:D32)</f>
        <v>-3558836</v>
      </c>
      <c r="E24" s="52">
        <f t="shared" ref="E24:P24" si="20">SUM(E25:E32)</f>
        <v>-2237081</v>
      </c>
      <c r="F24" s="27">
        <f>SUM(F25:F32)</f>
        <v>-7443907</v>
      </c>
      <c r="G24" s="28">
        <f t="shared" si="20"/>
        <v>-7443907</v>
      </c>
      <c r="H24" s="28">
        <f t="shared" si="20"/>
        <v>0</v>
      </c>
      <c r="I24" s="28">
        <f t="shared" si="20"/>
        <v>0</v>
      </c>
      <c r="J24" s="29">
        <f t="shared" si="20"/>
        <v>473481</v>
      </c>
      <c r="K24" s="29">
        <f t="shared" si="20"/>
        <v>0</v>
      </c>
      <c r="L24" s="29">
        <f t="shared" si="20"/>
        <v>0</v>
      </c>
      <c r="M24" s="29">
        <f t="shared" si="20"/>
        <v>473481</v>
      </c>
      <c r="N24" s="27">
        <f t="shared" si="20"/>
        <v>-6970426</v>
      </c>
      <c r="O24" s="27">
        <f t="shared" si="20"/>
        <v>0</v>
      </c>
      <c r="P24" s="30">
        <f t="shared" si="20"/>
        <v>-6970426</v>
      </c>
      <c r="Q24" s="27">
        <f>SUM(Q25:Q32)</f>
        <v>0</v>
      </c>
      <c r="R24" s="52">
        <f t="shared" si="4"/>
        <v>-3411590</v>
      </c>
      <c r="S24" s="31">
        <f t="shared" si="1"/>
        <v>0.95862523589173532</v>
      </c>
      <c r="T24" s="30">
        <f>SUM(T25:T32)</f>
        <v>0</v>
      </c>
      <c r="U24" s="27">
        <f t="shared" ref="U24:V24" si="21">SUM(U25:U32)</f>
        <v>-5629</v>
      </c>
      <c r="V24" s="27">
        <f t="shared" si="21"/>
        <v>0</v>
      </c>
      <c r="W24" s="27">
        <f t="shared" si="2"/>
        <v>-5629</v>
      </c>
      <c r="X24" s="30">
        <f t="shared" si="3"/>
        <v>-6976055</v>
      </c>
    </row>
    <row r="25" spans="1:24" ht="13.25" customHeight="1" x14ac:dyDescent="0.35">
      <c r="A25" s="32">
        <v>381</v>
      </c>
      <c r="B25" s="33" t="s">
        <v>807</v>
      </c>
      <c r="C25" s="54">
        <v>81115.399999999994</v>
      </c>
      <c r="D25" s="34">
        <v>1025020</v>
      </c>
      <c r="E25" s="34">
        <v>1025020</v>
      </c>
      <c r="F25" s="40">
        <v>0</v>
      </c>
      <c r="G25" s="41">
        <v>0</v>
      </c>
      <c r="H25" s="41">
        <v>0</v>
      </c>
      <c r="I25" s="41">
        <v>0</v>
      </c>
      <c r="J25" s="37">
        <v>910020</v>
      </c>
      <c r="K25" s="37">
        <v>0</v>
      </c>
      <c r="L25" s="37">
        <v>0</v>
      </c>
      <c r="M25" s="37">
        <v>910020</v>
      </c>
      <c r="N25" s="35">
        <v>910020</v>
      </c>
      <c r="O25" s="35">
        <v>0</v>
      </c>
      <c r="P25" s="38">
        <v>910020</v>
      </c>
      <c r="Q25" s="35">
        <v>0</v>
      </c>
      <c r="R25" s="34">
        <f t="shared" si="4"/>
        <v>-115000</v>
      </c>
      <c r="S25" s="39">
        <f t="shared" si="1"/>
        <v>-0.11219293282082299</v>
      </c>
      <c r="T25" s="38">
        <v>0</v>
      </c>
      <c r="U25" s="35">
        <v>291577</v>
      </c>
      <c r="V25" s="35">
        <v>0</v>
      </c>
      <c r="W25" s="35">
        <f t="shared" si="2"/>
        <v>291577</v>
      </c>
      <c r="X25" s="38">
        <f t="shared" si="3"/>
        <v>1201597</v>
      </c>
    </row>
    <row r="26" spans="1:24" ht="13.25" customHeight="1" x14ac:dyDescent="0.35">
      <c r="A26" s="32">
        <v>15</v>
      </c>
      <c r="B26" s="33" t="s">
        <v>808</v>
      </c>
      <c r="C26" s="54">
        <v>-7830370</v>
      </c>
      <c r="D26" s="34">
        <f>-117479-48400-3227453</f>
        <v>-3393332</v>
      </c>
      <c r="E26" s="34">
        <v>-2515867</v>
      </c>
      <c r="F26" s="35">
        <v>-8743941</v>
      </c>
      <c r="G26" s="36">
        <v>-6752907</v>
      </c>
      <c r="H26" s="36">
        <v>-1991034</v>
      </c>
      <c r="I26" s="36">
        <v>0</v>
      </c>
      <c r="J26" s="37">
        <v>-436539</v>
      </c>
      <c r="K26" s="37">
        <v>49100</v>
      </c>
      <c r="L26" s="37">
        <v>0</v>
      </c>
      <c r="M26" s="37">
        <v>-387439</v>
      </c>
      <c r="N26" s="35">
        <v>-7189446</v>
      </c>
      <c r="O26" s="35">
        <v>-1941934</v>
      </c>
      <c r="P26" s="38">
        <v>-9131380</v>
      </c>
      <c r="Q26" s="35">
        <v>0</v>
      </c>
      <c r="R26" s="34">
        <f t="shared" si="4"/>
        <v>-5738048</v>
      </c>
      <c r="S26" s="39">
        <f t="shared" si="1"/>
        <v>1.690977481720032</v>
      </c>
      <c r="T26" s="38">
        <v>0</v>
      </c>
      <c r="U26" s="35">
        <v>-270806</v>
      </c>
      <c r="V26" s="35">
        <v>-718493</v>
      </c>
      <c r="W26" s="35">
        <f t="shared" si="2"/>
        <v>-989299</v>
      </c>
      <c r="X26" s="38">
        <f t="shared" si="3"/>
        <v>-10120679</v>
      </c>
    </row>
    <row r="27" spans="1:24" ht="13.25" customHeight="1" x14ac:dyDescent="0.35">
      <c r="A27" s="32">
        <v>3502</v>
      </c>
      <c r="B27" s="33" t="s">
        <v>809</v>
      </c>
      <c r="C27" s="54">
        <v>4752149</v>
      </c>
      <c r="D27" s="34">
        <v>562315</v>
      </c>
      <c r="E27" s="34">
        <v>996605</v>
      </c>
      <c r="F27" s="35">
        <v>1991034</v>
      </c>
      <c r="G27" s="36">
        <v>0</v>
      </c>
      <c r="H27" s="36">
        <v>1991034</v>
      </c>
      <c r="I27" s="36">
        <v>0</v>
      </c>
      <c r="J27" s="37">
        <v>0</v>
      </c>
      <c r="K27" s="37">
        <v>-49100</v>
      </c>
      <c r="L27" s="37">
        <v>0</v>
      </c>
      <c r="M27" s="37">
        <v>-49100</v>
      </c>
      <c r="N27" s="35">
        <v>0</v>
      </c>
      <c r="O27" s="35">
        <v>1941934</v>
      </c>
      <c r="P27" s="38">
        <v>1941934</v>
      </c>
      <c r="Q27" s="35">
        <v>0</v>
      </c>
      <c r="R27" s="34">
        <f t="shared" si="4"/>
        <v>1379619</v>
      </c>
      <c r="S27" s="39">
        <f t="shared" si="1"/>
        <v>2.453462916692601</v>
      </c>
      <c r="T27" s="38">
        <v>0</v>
      </c>
      <c r="U27" s="35">
        <v>0</v>
      </c>
      <c r="V27" s="35">
        <v>718493</v>
      </c>
      <c r="W27" s="35">
        <f t="shared" si="2"/>
        <v>718493</v>
      </c>
      <c r="X27" s="38">
        <f t="shared" si="3"/>
        <v>2660427</v>
      </c>
    </row>
    <row r="28" spans="1:24" ht="13.25" customHeight="1" x14ac:dyDescent="0.35">
      <c r="A28" s="32">
        <v>4502</v>
      </c>
      <c r="B28" s="33" t="s">
        <v>810</v>
      </c>
      <c r="C28" s="54">
        <v>-84000</v>
      </c>
      <c r="D28" s="34">
        <v>-222000</v>
      </c>
      <c r="E28" s="34">
        <v>-212000</v>
      </c>
      <c r="F28" s="35">
        <v>-173000</v>
      </c>
      <c r="G28" s="36">
        <v>-173000</v>
      </c>
      <c r="H28" s="36">
        <v>0</v>
      </c>
      <c r="I28" s="36">
        <v>0</v>
      </c>
      <c r="J28" s="37">
        <v>0</v>
      </c>
      <c r="K28" s="37">
        <v>0</v>
      </c>
      <c r="L28" s="37">
        <v>0</v>
      </c>
      <c r="M28" s="37">
        <v>0</v>
      </c>
      <c r="N28" s="35">
        <v>-173000</v>
      </c>
      <c r="O28" s="35">
        <v>0</v>
      </c>
      <c r="P28" s="38">
        <v>-173000</v>
      </c>
      <c r="Q28" s="35">
        <v>0</v>
      </c>
      <c r="R28" s="34">
        <f t="shared" si="4"/>
        <v>49000</v>
      </c>
      <c r="S28" s="39">
        <f t="shared" si="1"/>
        <v>-0.22072072072072069</v>
      </c>
      <c r="T28" s="38">
        <v>0</v>
      </c>
      <c r="U28" s="35">
        <v>-26400</v>
      </c>
      <c r="V28" s="35">
        <v>0</v>
      </c>
      <c r="W28" s="35">
        <f t="shared" si="2"/>
        <v>-26400</v>
      </c>
      <c r="X28" s="38">
        <f t="shared" si="3"/>
        <v>-199400</v>
      </c>
    </row>
    <row r="29" spans="1:24" ht="13.25" hidden="1" customHeight="1" thickBot="1" x14ac:dyDescent="0.35">
      <c r="A29" s="32">
        <v>1501</v>
      </c>
      <c r="B29" s="33" t="s">
        <v>811</v>
      </c>
      <c r="C29" s="33">
        <v>0</v>
      </c>
      <c r="D29" s="34">
        <v>-1384005</v>
      </c>
      <c r="E29" s="34">
        <v>-1384005</v>
      </c>
      <c r="F29" s="40">
        <v>0</v>
      </c>
      <c r="G29" s="41">
        <v>0</v>
      </c>
      <c r="H29" s="41">
        <v>0</v>
      </c>
      <c r="I29" s="41">
        <v>0</v>
      </c>
      <c r="J29" s="37">
        <v>0</v>
      </c>
      <c r="K29" s="37">
        <v>0</v>
      </c>
      <c r="L29" s="37">
        <v>0</v>
      </c>
      <c r="M29" s="42">
        <v>0</v>
      </c>
      <c r="N29" s="40">
        <v>0</v>
      </c>
      <c r="O29" s="35">
        <v>0</v>
      </c>
      <c r="P29" s="43">
        <v>0</v>
      </c>
      <c r="Q29" s="35">
        <v>0</v>
      </c>
      <c r="R29" s="34">
        <f t="shared" si="4"/>
        <v>1384005</v>
      </c>
      <c r="S29" s="39">
        <f t="shared" si="1"/>
        <v>-1</v>
      </c>
      <c r="T29" s="43"/>
      <c r="U29" s="40"/>
      <c r="V29" s="40"/>
      <c r="W29" s="40">
        <f t="shared" si="2"/>
        <v>0</v>
      </c>
      <c r="X29" s="43">
        <f t="shared" si="3"/>
        <v>0</v>
      </c>
    </row>
    <row r="30" spans="1:24" ht="13.25" hidden="1" customHeight="1" thickBot="1" x14ac:dyDescent="0.35">
      <c r="A30" s="32">
        <v>1502</v>
      </c>
      <c r="B30" s="33" t="s">
        <v>812</v>
      </c>
      <c r="C30" s="54">
        <v>61479.4</v>
      </c>
      <c r="D30" s="34">
        <v>0</v>
      </c>
      <c r="E30" s="34">
        <v>0</v>
      </c>
      <c r="F30" s="40">
        <v>0</v>
      </c>
      <c r="G30" s="41">
        <v>0</v>
      </c>
      <c r="H30" s="41">
        <v>0</v>
      </c>
      <c r="I30" s="41">
        <v>0</v>
      </c>
      <c r="J30" s="37">
        <v>0</v>
      </c>
      <c r="K30" s="37">
        <v>0</v>
      </c>
      <c r="L30" s="37">
        <v>0</v>
      </c>
      <c r="M30" s="42">
        <v>0</v>
      </c>
      <c r="N30" s="40">
        <v>0</v>
      </c>
      <c r="O30" s="35">
        <v>0</v>
      </c>
      <c r="P30" s="43">
        <v>0</v>
      </c>
      <c r="Q30" s="35">
        <v>0</v>
      </c>
      <c r="R30" s="34">
        <f t="shared" si="4"/>
        <v>0</v>
      </c>
      <c r="S30" s="39"/>
      <c r="T30" s="43"/>
      <c r="U30" s="40"/>
      <c r="V30" s="40"/>
      <c r="W30" s="40">
        <f t="shared" si="2"/>
        <v>0</v>
      </c>
      <c r="X30" s="43">
        <f t="shared" si="3"/>
        <v>0</v>
      </c>
    </row>
    <row r="31" spans="1:24" ht="13.25" customHeight="1" x14ac:dyDescent="0.35">
      <c r="A31" s="32">
        <v>655</v>
      </c>
      <c r="B31" s="33" t="s">
        <v>396</v>
      </c>
      <c r="C31" s="54">
        <v>3883</v>
      </c>
      <c r="D31" s="34">
        <v>1359</v>
      </c>
      <c r="E31" s="34">
        <v>500</v>
      </c>
      <c r="F31" s="35">
        <v>2000</v>
      </c>
      <c r="G31" s="36">
        <v>2000</v>
      </c>
      <c r="H31" s="36">
        <v>0</v>
      </c>
      <c r="I31" s="36">
        <v>0</v>
      </c>
      <c r="J31" s="37">
        <v>0</v>
      </c>
      <c r="K31" s="37">
        <v>0</v>
      </c>
      <c r="L31" s="37">
        <v>0</v>
      </c>
      <c r="M31" s="37">
        <v>0</v>
      </c>
      <c r="N31" s="35">
        <v>2000</v>
      </c>
      <c r="O31" s="35">
        <v>0</v>
      </c>
      <c r="P31" s="38">
        <v>2000</v>
      </c>
      <c r="Q31" s="35">
        <v>0</v>
      </c>
      <c r="R31" s="34">
        <f t="shared" si="4"/>
        <v>641</v>
      </c>
      <c r="S31" s="39">
        <f t="shared" si="1"/>
        <v>0.47167034584253131</v>
      </c>
      <c r="T31" s="38">
        <v>0</v>
      </c>
      <c r="U31" s="35">
        <v>7000</v>
      </c>
      <c r="V31" s="35">
        <v>0</v>
      </c>
      <c r="W31" s="35">
        <f t="shared" si="2"/>
        <v>7000</v>
      </c>
      <c r="X31" s="38">
        <f t="shared" si="3"/>
        <v>9000</v>
      </c>
    </row>
    <row r="32" spans="1:24" ht="13.25" customHeight="1" x14ac:dyDescent="0.35">
      <c r="A32" s="32">
        <v>650</v>
      </c>
      <c r="B32" s="33" t="s">
        <v>813</v>
      </c>
      <c r="C32" s="54">
        <v>-121346</v>
      </c>
      <c r="D32" s="34">
        <v>-148193</v>
      </c>
      <c r="E32" s="34">
        <v>-147334</v>
      </c>
      <c r="F32" s="35">
        <v>-520000</v>
      </c>
      <c r="G32" s="36">
        <v>-520000</v>
      </c>
      <c r="H32" s="36">
        <v>0</v>
      </c>
      <c r="I32" s="36">
        <v>0</v>
      </c>
      <c r="J32" s="37">
        <v>0</v>
      </c>
      <c r="K32" s="37">
        <v>0</v>
      </c>
      <c r="L32" s="37">
        <v>0</v>
      </c>
      <c r="M32" s="37">
        <v>0</v>
      </c>
      <c r="N32" s="35">
        <v>-520000</v>
      </c>
      <c r="O32" s="35">
        <v>0</v>
      </c>
      <c r="P32" s="38">
        <v>-520000</v>
      </c>
      <c r="Q32" s="35">
        <v>0</v>
      </c>
      <c r="R32" s="34">
        <f t="shared" si="4"/>
        <v>-371807</v>
      </c>
      <c r="S32" s="39">
        <f t="shared" si="1"/>
        <v>2.5089376691206735</v>
      </c>
      <c r="T32" s="38">
        <v>0</v>
      </c>
      <c r="U32" s="35">
        <v>-7000</v>
      </c>
      <c r="V32" s="35">
        <v>0</v>
      </c>
      <c r="W32" s="35">
        <f t="shared" si="2"/>
        <v>-7000</v>
      </c>
      <c r="X32" s="38">
        <f t="shared" si="3"/>
        <v>-527000</v>
      </c>
    </row>
    <row r="33" spans="1:30" ht="13.25" customHeight="1" x14ac:dyDescent="0.35">
      <c r="A33" s="17"/>
      <c r="B33" s="18" t="s">
        <v>814</v>
      </c>
      <c r="C33" s="52">
        <v>-643725</v>
      </c>
      <c r="D33" s="52">
        <f>+D22+D24</f>
        <v>-3442428</v>
      </c>
      <c r="E33" s="52">
        <f t="shared" ref="E33" si="22">+E22+E24</f>
        <v>-900454</v>
      </c>
      <c r="F33" s="27">
        <f>+F22+F24</f>
        <v>-7406541</v>
      </c>
      <c r="G33" s="27">
        <f t="shared" ref="G33:Q33" si="23">+G22+G24</f>
        <v>-7406541</v>
      </c>
      <c r="H33" s="27">
        <f t="shared" si="23"/>
        <v>0</v>
      </c>
      <c r="I33" s="27">
        <f t="shared" si="23"/>
        <v>0</v>
      </c>
      <c r="J33" s="29">
        <f t="shared" si="23"/>
        <v>438363</v>
      </c>
      <c r="K33" s="29">
        <f t="shared" si="23"/>
        <v>0</v>
      </c>
      <c r="L33" s="29">
        <f t="shared" si="23"/>
        <v>0</v>
      </c>
      <c r="M33" s="29">
        <f t="shared" si="23"/>
        <v>438363</v>
      </c>
      <c r="N33" s="27">
        <f t="shared" si="23"/>
        <v>-6968178</v>
      </c>
      <c r="O33" s="27">
        <f t="shared" si="23"/>
        <v>0</v>
      </c>
      <c r="P33" s="30">
        <f t="shared" si="23"/>
        <v>-6968178</v>
      </c>
      <c r="Q33" s="27">
        <f t="shared" si="23"/>
        <v>0</v>
      </c>
      <c r="R33" s="52">
        <f t="shared" si="4"/>
        <v>-3525750</v>
      </c>
      <c r="S33" s="31">
        <f t="shared" si="1"/>
        <v>1.0242044278050262</v>
      </c>
      <c r="T33" s="30">
        <f>T22+T24</f>
        <v>0</v>
      </c>
      <c r="U33" s="27">
        <f t="shared" ref="U33:V33" si="24">U22+U24</f>
        <v>0</v>
      </c>
      <c r="V33" s="27">
        <f t="shared" si="24"/>
        <v>0</v>
      </c>
      <c r="W33" s="27">
        <f t="shared" si="2"/>
        <v>0</v>
      </c>
      <c r="X33" s="30">
        <f t="shared" si="3"/>
        <v>-6968178</v>
      </c>
    </row>
    <row r="34" spans="1:30" ht="13.25" customHeight="1" x14ac:dyDescent="0.35">
      <c r="A34" s="33"/>
      <c r="B34" s="33"/>
      <c r="C34" s="33"/>
      <c r="D34" s="33"/>
      <c r="E34" s="33"/>
      <c r="F34" s="40"/>
      <c r="G34" s="41"/>
      <c r="H34" s="41"/>
      <c r="I34" s="41"/>
      <c r="J34" s="42"/>
      <c r="K34" s="42"/>
      <c r="L34" s="42"/>
      <c r="M34" s="42"/>
      <c r="N34" s="40"/>
      <c r="O34" s="40"/>
      <c r="P34" s="43"/>
      <c r="Q34" s="40"/>
      <c r="R34" s="33"/>
      <c r="S34" s="39"/>
      <c r="T34" s="43"/>
      <c r="U34" s="40"/>
      <c r="V34" s="40"/>
      <c r="W34" s="40"/>
      <c r="X34" s="43"/>
    </row>
    <row r="35" spans="1:30" ht="13.25" customHeight="1" x14ac:dyDescent="0.35">
      <c r="A35" s="17"/>
      <c r="B35" s="18" t="s">
        <v>815</v>
      </c>
      <c r="C35" s="52">
        <v>1955802</v>
      </c>
      <c r="D35" s="26">
        <f>+D36+D37</f>
        <v>707191</v>
      </c>
      <c r="E35" s="26">
        <f t="shared" ref="E35:P35" si="25">+E36+E37</f>
        <v>707191</v>
      </c>
      <c r="F35" s="27">
        <f t="shared" si="25"/>
        <v>5213900</v>
      </c>
      <c r="G35" s="28">
        <f t="shared" si="25"/>
        <v>5213900</v>
      </c>
      <c r="H35" s="28">
        <f t="shared" si="25"/>
        <v>0</v>
      </c>
      <c r="I35" s="28">
        <f t="shared" si="25"/>
        <v>0</v>
      </c>
      <c r="J35" s="29">
        <f t="shared" si="25"/>
        <v>-600000</v>
      </c>
      <c r="K35" s="29">
        <f t="shared" si="25"/>
        <v>0</v>
      </c>
      <c r="L35" s="29">
        <f t="shared" si="25"/>
        <v>0</v>
      </c>
      <c r="M35" s="29">
        <f t="shared" si="25"/>
        <v>-600000</v>
      </c>
      <c r="N35" s="27">
        <f t="shared" si="25"/>
        <v>4613900</v>
      </c>
      <c r="O35" s="27">
        <f t="shared" si="25"/>
        <v>0</v>
      </c>
      <c r="P35" s="30">
        <f t="shared" si="25"/>
        <v>4613900</v>
      </c>
      <c r="Q35" s="27">
        <f>+Q36+Q37</f>
        <v>0</v>
      </c>
      <c r="R35" s="26">
        <f t="shared" si="4"/>
        <v>3906709</v>
      </c>
      <c r="S35" s="31">
        <f t="shared" si="1"/>
        <v>5.5242628936171414</v>
      </c>
      <c r="T35" s="30">
        <v>0</v>
      </c>
      <c r="U35" s="27">
        <v>0</v>
      </c>
      <c r="V35" s="27">
        <v>0</v>
      </c>
      <c r="W35" s="27">
        <f t="shared" si="2"/>
        <v>0</v>
      </c>
      <c r="X35" s="30">
        <f t="shared" si="3"/>
        <v>4613900</v>
      </c>
    </row>
    <row r="36" spans="1:30" ht="13.25" customHeight="1" x14ac:dyDescent="0.35">
      <c r="A36" s="32">
        <v>2585</v>
      </c>
      <c r="B36" s="33" t="s">
        <v>816</v>
      </c>
      <c r="C36" s="54">
        <v>3000000</v>
      </c>
      <c r="D36" s="34">
        <v>2300916</v>
      </c>
      <c r="E36" s="34">
        <v>2300916</v>
      </c>
      <c r="F36" s="35">
        <v>6900000</v>
      </c>
      <c r="G36" s="36">
        <v>6900000</v>
      </c>
      <c r="H36" s="36">
        <v>0</v>
      </c>
      <c r="I36" s="36">
        <v>0</v>
      </c>
      <c r="J36" s="37">
        <v>-600000</v>
      </c>
      <c r="K36" s="37">
        <v>0</v>
      </c>
      <c r="L36" s="37">
        <v>0</v>
      </c>
      <c r="M36" s="37">
        <v>-600000</v>
      </c>
      <c r="N36" s="35">
        <v>6300000</v>
      </c>
      <c r="O36" s="35">
        <v>0</v>
      </c>
      <c r="P36" s="38">
        <v>6300000</v>
      </c>
      <c r="Q36" s="35">
        <v>0</v>
      </c>
      <c r="R36" s="34">
        <f t="shared" si="4"/>
        <v>3999084</v>
      </c>
      <c r="S36" s="39">
        <f>+P36/D36-100%</f>
        <v>1.738039980599031</v>
      </c>
      <c r="T36" s="38">
        <v>0</v>
      </c>
      <c r="U36" s="35">
        <v>0</v>
      </c>
      <c r="V36" s="35">
        <v>0</v>
      </c>
      <c r="W36" s="35">
        <f t="shared" si="2"/>
        <v>0</v>
      </c>
      <c r="X36" s="38">
        <f t="shared" si="3"/>
        <v>6300000</v>
      </c>
    </row>
    <row r="37" spans="1:30" ht="13.25" customHeight="1" x14ac:dyDescent="0.35">
      <c r="A37" s="32">
        <v>2586</v>
      </c>
      <c r="B37" s="33" t="s">
        <v>817</v>
      </c>
      <c r="C37" s="54">
        <v>-1044198</v>
      </c>
      <c r="D37" s="34">
        <v>-1593725</v>
      </c>
      <c r="E37" s="34">
        <v>-1593725</v>
      </c>
      <c r="F37" s="35">
        <v>-1686100</v>
      </c>
      <c r="G37" s="36">
        <v>-1686100</v>
      </c>
      <c r="H37" s="36">
        <v>0</v>
      </c>
      <c r="I37" s="36">
        <v>0</v>
      </c>
      <c r="J37" s="37">
        <v>0</v>
      </c>
      <c r="K37" s="37">
        <v>0</v>
      </c>
      <c r="L37" s="37">
        <v>0</v>
      </c>
      <c r="M37" s="37">
        <v>0</v>
      </c>
      <c r="N37" s="35">
        <v>-1686100</v>
      </c>
      <c r="O37" s="35">
        <v>0</v>
      </c>
      <c r="P37" s="38">
        <v>-1686100</v>
      </c>
      <c r="Q37" s="35">
        <v>0</v>
      </c>
      <c r="R37" s="34">
        <f t="shared" si="4"/>
        <v>-92375</v>
      </c>
      <c r="S37" s="39">
        <f t="shared" si="1"/>
        <v>5.7961693516761059E-2</v>
      </c>
      <c r="T37" s="38">
        <v>0</v>
      </c>
      <c r="U37" s="35">
        <v>0</v>
      </c>
      <c r="V37" s="35">
        <v>0</v>
      </c>
      <c r="W37" s="35">
        <f t="shared" si="2"/>
        <v>0</v>
      </c>
      <c r="X37" s="38">
        <f t="shared" si="3"/>
        <v>-1686100</v>
      </c>
    </row>
    <row r="38" spans="1:30" ht="13.25" customHeight="1" x14ac:dyDescent="0.35">
      <c r="A38" s="33"/>
      <c r="B38" s="56"/>
      <c r="C38" s="33"/>
      <c r="D38" s="33"/>
      <c r="E38" s="33"/>
      <c r="F38" s="40"/>
      <c r="G38" s="41"/>
      <c r="H38" s="41"/>
      <c r="I38" s="41"/>
      <c r="J38" s="42"/>
      <c r="K38" s="42"/>
      <c r="L38" s="42"/>
      <c r="M38" s="42"/>
      <c r="N38" s="40"/>
      <c r="O38" s="40"/>
      <c r="P38" s="43"/>
      <c r="Q38" s="40"/>
      <c r="R38" s="33"/>
      <c r="S38" s="39"/>
      <c r="T38" s="43"/>
      <c r="U38" s="40"/>
      <c r="V38" s="40"/>
      <c r="W38" s="40"/>
      <c r="X38" s="43"/>
      <c r="AD38" s="15"/>
    </row>
    <row r="39" spans="1:30" ht="13.25" customHeight="1" x14ac:dyDescent="0.35">
      <c r="A39" s="57">
        <v>1001</v>
      </c>
      <c r="B39" s="58" t="s">
        <v>818</v>
      </c>
      <c r="C39" s="59">
        <v>-353203</v>
      </c>
      <c r="D39" s="59">
        <v>-2261252</v>
      </c>
      <c r="E39" s="59">
        <v>-877282</v>
      </c>
      <c r="F39" s="27">
        <v>-2192641</v>
      </c>
      <c r="G39" s="28">
        <f>+F39</f>
        <v>-2192641</v>
      </c>
      <c r="H39" s="28">
        <v>0</v>
      </c>
      <c r="I39" s="28">
        <v>0</v>
      </c>
      <c r="J39" s="29">
        <v>-161637</v>
      </c>
      <c r="K39" s="29">
        <v>0</v>
      </c>
      <c r="L39" s="29">
        <v>0</v>
      </c>
      <c r="M39" s="29">
        <v>-161637</v>
      </c>
      <c r="N39" s="27">
        <v>-2354278</v>
      </c>
      <c r="O39" s="27">
        <v>0</v>
      </c>
      <c r="P39" s="30">
        <v>-2354278</v>
      </c>
      <c r="Q39" s="27">
        <v>0</v>
      </c>
      <c r="R39" s="59">
        <f t="shared" si="4"/>
        <v>-93026</v>
      </c>
      <c r="S39" s="31">
        <f t="shared" si="1"/>
        <v>4.113915653805944E-2</v>
      </c>
      <c r="T39" s="30">
        <v>0</v>
      </c>
      <c r="U39" s="27">
        <v>0</v>
      </c>
      <c r="V39" s="27">
        <v>0</v>
      </c>
      <c r="W39" s="27">
        <f t="shared" si="2"/>
        <v>0</v>
      </c>
      <c r="X39" s="30">
        <f t="shared" si="3"/>
        <v>-2354278</v>
      </c>
    </row>
    <row r="40" spans="1:30" ht="13.25" customHeight="1" x14ac:dyDescent="0.35">
      <c r="A40" s="60"/>
      <c r="B40" s="58" t="s">
        <v>819</v>
      </c>
      <c r="C40" s="59">
        <v>-1665281</v>
      </c>
      <c r="D40" s="59">
        <v>473985</v>
      </c>
      <c r="E40" s="59">
        <v>-684019</v>
      </c>
      <c r="F40" s="27">
        <v>0</v>
      </c>
      <c r="G40" s="28">
        <f>+F40</f>
        <v>0</v>
      </c>
      <c r="H40" s="28">
        <v>0</v>
      </c>
      <c r="I40" s="28">
        <v>0</v>
      </c>
      <c r="J40" s="29">
        <v>0</v>
      </c>
      <c r="K40" s="29">
        <v>0</v>
      </c>
      <c r="L40" s="29">
        <v>0</v>
      </c>
      <c r="M40" s="29">
        <v>0</v>
      </c>
      <c r="N40" s="27">
        <v>0</v>
      </c>
      <c r="O40" s="27">
        <v>0</v>
      </c>
      <c r="P40" s="30">
        <v>0</v>
      </c>
      <c r="Q40" s="27">
        <v>0</v>
      </c>
      <c r="R40" s="59">
        <f t="shared" si="4"/>
        <v>-473985</v>
      </c>
      <c r="S40" s="31">
        <f t="shared" si="1"/>
        <v>-1</v>
      </c>
      <c r="T40" s="30">
        <v>0</v>
      </c>
      <c r="U40" s="27">
        <v>0</v>
      </c>
      <c r="V40" s="27">
        <v>0</v>
      </c>
      <c r="W40" s="27">
        <f t="shared" si="2"/>
        <v>0</v>
      </c>
      <c r="X40" s="30">
        <f t="shared" si="3"/>
        <v>0</v>
      </c>
    </row>
    <row r="41" spans="1:30" ht="13.25" customHeight="1" x14ac:dyDescent="0.35">
      <c r="A41" s="33"/>
      <c r="B41" s="33"/>
      <c r="C41" s="33"/>
      <c r="D41" s="33"/>
      <c r="E41" s="33"/>
      <c r="F41" s="61"/>
      <c r="G41" s="62"/>
      <c r="H41" s="62"/>
      <c r="I41" s="62"/>
      <c r="J41" s="63"/>
      <c r="K41" s="63"/>
      <c r="L41" s="63"/>
      <c r="M41" s="63"/>
      <c r="N41" s="61"/>
      <c r="O41" s="61"/>
      <c r="P41" s="64"/>
      <c r="Q41" s="61"/>
      <c r="R41" s="33"/>
      <c r="S41" s="65"/>
      <c r="T41" s="64"/>
      <c r="U41" s="61"/>
      <c r="V41" s="61"/>
      <c r="W41" s="61"/>
      <c r="X41" s="64"/>
    </row>
    <row r="42" spans="1:30" ht="13.25" customHeight="1" x14ac:dyDescent="0.35">
      <c r="A42" s="17"/>
      <c r="B42" s="18" t="s">
        <v>820</v>
      </c>
      <c r="C42" s="26">
        <f>+C4+C27+C31+C36+C40+C30+C25</f>
        <v>34511917.799999997</v>
      </c>
      <c r="D42" s="26">
        <f>+D4+D27+D31+D36+D40+D30+D25</f>
        <v>34821451</v>
      </c>
      <c r="E42" s="26">
        <f>+E4+E27+E31+E36+E40+E30+E25</f>
        <v>34367330</v>
      </c>
      <c r="F42" s="27">
        <f>+F4+F27+F31+F36</f>
        <v>41728099</v>
      </c>
      <c r="G42" s="28">
        <f t="shared" ref="G42:I42" si="26">+G4+G27+G31+G36</f>
        <v>31142484</v>
      </c>
      <c r="H42" s="28">
        <f t="shared" si="26"/>
        <v>10585615</v>
      </c>
      <c r="I42" s="28">
        <f t="shared" si="26"/>
        <v>377741</v>
      </c>
      <c r="J42" s="29">
        <f>+J4+J27+J31+J25+J36</f>
        <v>519434</v>
      </c>
      <c r="K42" s="29">
        <f t="shared" ref="K42:O42" si="27">+K4+K27+K31+K25+K36</f>
        <v>801679</v>
      </c>
      <c r="L42" s="29">
        <f t="shared" si="27"/>
        <v>3500</v>
      </c>
      <c r="M42" s="29">
        <f t="shared" si="27"/>
        <v>1321113</v>
      </c>
      <c r="N42" s="27">
        <f t="shared" si="27"/>
        <v>31661918</v>
      </c>
      <c r="O42" s="27">
        <f t="shared" si="27"/>
        <v>11387294</v>
      </c>
      <c r="P42" s="30">
        <f>+P4+P27+P31+P25+P36</f>
        <v>43049212</v>
      </c>
      <c r="Q42" s="27">
        <f t="shared" ref="Q42:T42" si="28">+Q4+Q27+Q31+Q25+Q36</f>
        <v>381241</v>
      </c>
      <c r="R42" s="27">
        <f t="shared" si="28"/>
        <v>8701746</v>
      </c>
      <c r="S42" s="27">
        <f t="shared" si="28"/>
        <v>4.6638379585995491</v>
      </c>
      <c r="T42" s="30">
        <f t="shared" si="28"/>
        <v>0</v>
      </c>
      <c r="U42" s="27">
        <f>+U4+U27+U31+U25+U36</f>
        <v>322518</v>
      </c>
      <c r="V42" s="27">
        <f>+V4+V27+V31+V25+V36</f>
        <v>1242026</v>
      </c>
      <c r="W42" s="27">
        <f t="shared" si="2"/>
        <v>1564544</v>
      </c>
      <c r="X42" s="30">
        <f t="shared" si="3"/>
        <v>44613756</v>
      </c>
    </row>
    <row r="43" spans="1:30" ht="13.25" customHeight="1" x14ac:dyDescent="0.35">
      <c r="A43" s="17"/>
      <c r="B43" s="18" t="s">
        <v>821</v>
      </c>
      <c r="C43" s="26">
        <f>+C10-C26-C28-C32-C37+C39</f>
        <v>34511918</v>
      </c>
      <c r="D43" s="26">
        <f>+D10-D26-D28-D32-D37+D39-D29</f>
        <v>34821451</v>
      </c>
      <c r="E43" s="26">
        <f>+E10-E26-E28-E32-E37+E39-E29</f>
        <v>34367330</v>
      </c>
      <c r="F43" s="27">
        <f t="shared" ref="F43:I43" si="29">+F10-F26-F28-F32-F37+F39</f>
        <v>41728099</v>
      </c>
      <c r="G43" s="28">
        <f t="shared" si="29"/>
        <v>31142484</v>
      </c>
      <c r="H43" s="28">
        <f t="shared" si="29"/>
        <v>10585615</v>
      </c>
      <c r="I43" s="28">
        <f t="shared" si="29"/>
        <v>377741</v>
      </c>
      <c r="J43" s="29">
        <f>+J10-J26-J28-J32-J37+J39</f>
        <v>519434</v>
      </c>
      <c r="K43" s="29">
        <f t="shared" ref="K43:V43" si="30">+K10-K26-K28-K32-K37+K39</f>
        <v>801679</v>
      </c>
      <c r="L43" s="29">
        <f t="shared" si="30"/>
        <v>3500</v>
      </c>
      <c r="M43" s="29">
        <f t="shared" si="30"/>
        <v>1321113</v>
      </c>
      <c r="N43" s="27">
        <f t="shared" si="30"/>
        <v>31661918</v>
      </c>
      <c r="O43" s="27">
        <f t="shared" si="30"/>
        <v>11387294</v>
      </c>
      <c r="P43" s="30">
        <f t="shared" si="30"/>
        <v>43049212</v>
      </c>
      <c r="Q43" s="27">
        <f t="shared" si="30"/>
        <v>381241</v>
      </c>
      <c r="R43" s="27">
        <f t="shared" si="30"/>
        <v>9611766</v>
      </c>
      <c r="S43" s="27">
        <f t="shared" si="30"/>
        <v>-3.8789638192067333</v>
      </c>
      <c r="T43" s="30">
        <f t="shared" si="30"/>
        <v>0</v>
      </c>
      <c r="U43" s="27">
        <f>+U10-U26-U28-U32-U37+U39</f>
        <v>322518</v>
      </c>
      <c r="V43" s="27">
        <f t="shared" si="30"/>
        <v>1242026</v>
      </c>
      <c r="W43" s="27">
        <f t="shared" si="2"/>
        <v>1564544</v>
      </c>
      <c r="X43" s="30">
        <f t="shared" si="3"/>
        <v>44613756</v>
      </c>
    </row>
    <row r="44" spans="1:30" x14ac:dyDescent="0.35">
      <c r="A44" s="7"/>
      <c r="B44" s="8"/>
      <c r="C44" s="8"/>
      <c r="D44" s="8"/>
      <c r="E44" s="8"/>
      <c r="F44" s="8"/>
      <c r="G44" s="8"/>
      <c r="H44" s="9"/>
      <c r="I44" s="10"/>
      <c r="J44" s="11"/>
      <c r="K44" s="12"/>
      <c r="L44" s="12"/>
      <c r="M44" s="12"/>
      <c r="N44" s="8"/>
      <c r="O44" s="8"/>
      <c r="P44" s="8"/>
      <c r="Q44" s="8"/>
      <c r="R44" s="8"/>
      <c r="S44" s="8"/>
      <c r="T44" s="13"/>
      <c r="U44" s="8"/>
      <c r="V44" s="8"/>
      <c r="W44" s="8"/>
      <c r="X44" s="14"/>
    </row>
  </sheetData>
  <mergeCells count="3">
    <mergeCell ref="A4:B4"/>
    <mergeCell ref="A10:B10"/>
    <mergeCell ref="A24:B24"/>
  </mergeCells>
  <pageMargins left="0.4" right="0.3" top="0.75" bottom="0.75" header="0.3" footer="0.3"/>
  <pageSetup paperSize="9" scale="76"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43"/>
  <sheetViews>
    <sheetView showOutlineSymbols="0" showWhiteSpace="0" workbookViewId="0">
      <pane ySplit="1" topLeftCell="A2" activePane="bottomLeft" state="frozenSplit"/>
      <selection pane="bottomLeft" activeCell="B14" sqref="B14"/>
    </sheetView>
  </sheetViews>
  <sheetFormatPr defaultRowHeight="12" x14ac:dyDescent="0.35"/>
  <cols>
    <col min="1" max="1" width="4.36328125" style="68" bestFit="1" customWidth="1"/>
    <col min="2" max="2" width="47.26953125" style="68" customWidth="1"/>
    <col min="3" max="3" width="11.1796875" style="78" customWidth="1"/>
    <col min="4" max="6" width="11.1796875" style="79" customWidth="1"/>
    <col min="7" max="8" width="11.1796875" style="80" customWidth="1"/>
    <col min="9" max="16384" width="8.7265625" style="68"/>
  </cols>
  <sheetData>
    <row r="1" spans="1:8" ht="36" x14ac:dyDescent="0.35">
      <c r="A1" s="106" t="s">
        <v>898</v>
      </c>
      <c r="B1" s="106"/>
      <c r="C1" s="66" t="s">
        <v>826</v>
      </c>
      <c r="D1" s="21" t="s">
        <v>905</v>
      </c>
      <c r="E1" s="21" t="s">
        <v>906</v>
      </c>
      <c r="F1" s="66" t="s">
        <v>900</v>
      </c>
      <c r="G1" s="67" t="s">
        <v>901</v>
      </c>
      <c r="H1" s="67" t="s">
        <v>902</v>
      </c>
    </row>
    <row r="2" spans="1:8" x14ac:dyDescent="0.35">
      <c r="A2" s="106" t="s">
        <v>851</v>
      </c>
      <c r="B2" s="106"/>
      <c r="C2" s="69">
        <v>520000</v>
      </c>
      <c r="D2" s="70">
        <v>7000</v>
      </c>
      <c r="E2" s="70"/>
      <c r="F2" s="69">
        <v>527000</v>
      </c>
      <c r="G2" s="71">
        <v>527000</v>
      </c>
      <c r="H2" s="71"/>
    </row>
    <row r="3" spans="1:8" x14ac:dyDescent="0.35">
      <c r="A3" s="72"/>
      <c r="B3" s="72" t="s">
        <v>852</v>
      </c>
      <c r="C3" s="73">
        <v>5955</v>
      </c>
      <c r="D3" s="74"/>
      <c r="E3" s="74"/>
      <c r="F3" s="75">
        <v>5955</v>
      </c>
      <c r="G3" s="76">
        <v>5955</v>
      </c>
      <c r="H3" s="76"/>
    </row>
    <row r="4" spans="1:8" x14ac:dyDescent="0.35">
      <c r="A4" s="72"/>
      <c r="B4" s="72" t="s">
        <v>853</v>
      </c>
      <c r="C4" s="73">
        <v>675</v>
      </c>
      <c r="D4" s="74"/>
      <c r="E4" s="74"/>
      <c r="F4" s="75">
        <v>675</v>
      </c>
      <c r="G4" s="76">
        <v>675</v>
      </c>
      <c r="H4" s="76"/>
    </row>
    <row r="5" spans="1:8" x14ac:dyDescent="0.35">
      <c r="A5" s="72"/>
      <c r="B5" s="72" t="s">
        <v>854</v>
      </c>
      <c r="C5" s="73">
        <v>513370</v>
      </c>
      <c r="D5" s="74">
        <v>7000</v>
      </c>
      <c r="E5" s="74"/>
      <c r="F5" s="75">
        <v>520370</v>
      </c>
      <c r="G5" s="76">
        <v>520370</v>
      </c>
      <c r="H5" s="76"/>
    </row>
    <row r="6" spans="1:8" x14ac:dyDescent="0.35">
      <c r="A6" s="106" t="s">
        <v>855</v>
      </c>
      <c r="B6" s="106"/>
      <c r="C6" s="69">
        <v>2069895</v>
      </c>
      <c r="D6" s="70">
        <v>-69000</v>
      </c>
      <c r="E6" s="70">
        <v>-35000</v>
      </c>
      <c r="F6" s="69">
        <v>1965895</v>
      </c>
      <c r="G6" s="71">
        <v>1657473</v>
      </c>
      <c r="H6" s="71">
        <v>308422</v>
      </c>
    </row>
    <row r="7" spans="1:8" x14ac:dyDescent="0.35">
      <c r="A7" s="72"/>
      <c r="B7" s="72" t="s">
        <v>856</v>
      </c>
      <c r="C7" s="73">
        <v>128000</v>
      </c>
      <c r="D7" s="74"/>
      <c r="E7" s="74"/>
      <c r="F7" s="75">
        <v>128000</v>
      </c>
      <c r="G7" s="76">
        <v>38400</v>
      </c>
      <c r="H7" s="76">
        <v>89600</v>
      </c>
    </row>
    <row r="8" spans="1:8" x14ac:dyDescent="0.35">
      <c r="A8" s="72"/>
      <c r="B8" s="72" t="s">
        <v>857</v>
      </c>
      <c r="C8" s="73">
        <v>220000</v>
      </c>
      <c r="D8" s="74"/>
      <c r="E8" s="74"/>
      <c r="F8" s="75">
        <v>220000</v>
      </c>
      <c r="G8" s="76">
        <v>220000</v>
      </c>
      <c r="H8" s="76"/>
    </row>
    <row r="9" spans="1:8" x14ac:dyDescent="0.35">
      <c r="A9" s="72"/>
      <c r="B9" s="72" t="s">
        <v>858</v>
      </c>
      <c r="C9" s="73">
        <v>54152</v>
      </c>
      <c r="D9" s="74"/>
      <c r="E9" s="74"/>
      <c r="F9" s="75">
        <v>54152</v>
      </c>
      <c r="G9" s="76">
        <v>54152</v>
      </c>
      <c r="H9" s="76"/>
    </row>
    <row r="10" spans="1:8" x14ac:dyDescent="0.35">
      <c r="A10" s="72"/>
      <c r="B10" s="72" t="s">
        <v>859</v>
      </c>
      <c r="C10" s="73">
        <v>20000</v>
      </c>
      <c r="D10" s="74"/>
      <c r="E10" s="74"/>
      <c r="F10" s="75">
        <v>20000</v>
      </c>
      <c r="G10" s="76">
        <v>20000</v>
      </c>
      <c r="H10" s="76"/>
    </row>
    <row r="11" spans="1:8" x14ac:dyDescent="0.35">
      <c r="A11" s="72"/>
      <c r="B11" s="72" t="s">
        <v>860</v>
      </c>
      <c r="C11" s="73">
        <v>100000</v>
      </c>
      <c r="D11" s="74"/>
      <c r="E11" s="74"/>
      <c r="F11" s="75">
        <v>100000</v>
      </c>
      <c r="G11" s="76">
        <v>100000</v>
      </c>
      <c r="H11" s="76"/>
    </row>
    <row r="12" spans="1:8" x14ac:dyDescent="0.35">
      <c r="A12" s="72"/>
      <c r="B12" s="72" t="s">
        <v>861</v>
      </c>
      <c r="C12" s="73">
        <v>25000</v>
      </c>
      <c r="D12" s="74"/>
      <c r="E12" s="74"/>
      <c r="F12" s="75">
        <v>25000</v>
      </c>
      <c r="G12" s="76">
        <v>25000</v>
      </c>
      <c r="H12" s="76"/>
    </row>
    <row r="13" spans="1:8" x14ac:dyDescent="0.35">
      <c r="A13" s="72"/>
      <c r="B13" s="72" t="s">
        <v>862</v>
      </c>
      <c r="C13" s="73">
        <v>24075</v>
      </c>
      <c r="D13" s="74"/>
      <c r="E13" s="74"/>
      <c r="F13" s="75">
        <v>24075</v>
      </c>
      <c r="G13" s="76">
        <v>24075</v>
      </c>
      <c r="H13" s="76"/>
    </row>
    <row r="14" spans="1:8" x14ac:dyDescent="0.35">
      <c r="A14" s="72"/>
      <c r="B14" s="72" t="s">
        <v>863</v>
      </c>
      <c r="C14" s="73">
        <v>514507</v>
      </c>
      <c r="D14" s="74">
        <v>1274</v>
      </c>
      <c r="E14" s="74"/>
      <c r="F14" s="75">
        <v>515781</v>
      </c>
      <c r="G14" s="76">
        <v>515781</v>
      </c>
      <c r="H14" s="76"/>
    </row>
    <row r="15" spans="1:8" x14ac:dyDescent="0.35">
      <c r="A15" s="72"/>
      <c r="B15" s="72" t="s">
        <v>864</v>
      </c>
      <c r="C15" s="73">
        <v>500000</v>
      </c>
      <c r="D15" s="74">
        <v>-70274</v>
      </c>
      <c r="E15" s="74"/>
      <c r="F15" s="75">
        <v>429726</v>
      </c>
      <c r="G15" s="76">
        <v>429726</v>
      </c>
      <c r="H15" s="76"/>
    </row>
    <row r="16" spans="1:8" x14ac:dyDescent="0.35">
      <c r="A16" s="72"/>
      <c r="B16" s="72" t="s">
        <v>865</v>
      </c>
      <c r="C16" s="73">
        <v>397961</v>
      </c>
      <c r="D16" s="74"/>
      <c r="E16" s="74">
        <v>-35000</v>
      </c>
      <c r="F16" s="75">
        <v>362961</v>
      </c>
      <c r="G16" s="76">
        <v>144139</v>
      </c>
      <c r="H16" s="76">
        <v>218822</v>
      </c>
    </row>
    <row r="17" spans="1:8" x14ac:dyDescent="0.35">
      <c r="A17" s="72"/>
      <c r="B17" s="72" t="s">
        <v>866</v>
      </c>
      <c r="C17" s="73">
        <v>40000</v>
      </c>
      <c r="D17" s="74"/>
      <c r="E17" s="74"/>
      <c r="F17" s="75">
        <v>40000</v>
      </c>
      <c r="G17" s="76">
        <v>40000</v>
      </c>
      <c r="H17" s="76"/>
    </row>
    <row r="18" spans="1:8" x14ac:dyDescent="0.35">
      <c r="A18" s="72"/>
      <c r="B18" s="72" t="s">
        <v>867</v>
      </c>
      <c r="C18" s="73">
        <v>46200</v>
      </c>
      <c r="D18" s="74"/>
      <c r="E18" s="74"/>
      <c r="F18" s="75">
        <v>46200</v>
      </c>
      <c r="G18" s="76">
        <v>46200</v>
      </c>
      <c r="H18" s="76"/>
    </row>
    <row r="19" spans="1:8" x14ac:dyDescent="0.35">
      <c r="A19" s="106" t="s">
        <v>868</v>
      </c>
      <c r="B19" s="106"/>
      <c r="C19" s="69">
        <v>87090</v>
      </c>
      <c r="D19" s="70">
        <v>59504</v>
      </c>
      <c r="E19" s="70"/>
      <c r="F19" s="69">
        <v>146594</v>
      </c>
      <c r="G19" s="71">
        <v>93122</v>
      </c>
      <c r="H19" s="71">
        <v>53472</v>
      </c>
    </row>
    <row r="20" spans="1:8" x14ac:dyDescent="0.35">
      <c r="A20" s="72"/>
      <c r="B20" s="72" t="s">
        <v>869</v>
      </c>
      <c r="C20" s="73"/>
      <c r="D20" s="74">
        <v>43874</v>
      </c>
      <c r="E20" s="74"/>
      <c r="F20" s="75">
        <v>43874</v>
      </c>
      <c r="G20" s="76">
        <v>43874</v>
      </c>
      <c r="H20" s="76"/>
    </row>
    <row r="21" spans="1:8" x14ac:dyDescent="0.35">
      <c r="A21" s="72"/>
      <c r="B21" s="72" t="s">
        <v>870</v>
      </c>
      <c r="C21" s="73">
        <v>20250</v>
      </c>
      <c r="D21" s="74">
        <v>15630</v>
      </c>
      <c r="E21" s="74"/>
      <c r="F21" s="75">
        <v>35880</v>
      </c>
      <c r="G21" s="76">
        <v>35880</v>
      </c>
      <c r="H21" s="76"/>
    </row>
    <row r="22" spans="1:8" x14ac:dyDescent="0.35">
      <c r="A22" s="72"/>
      <c r="B22" s="72" t="s">
        <v>871</v>
      </c>
      <c r="C22" s="73">
        <v>66840</v>
      </c>
      <c r="D22" s="74"/>
      <c r="E22" s="74"/>
      <c r="F22" s="75">
        <v>66840</v>
      </c>
      <c r="G22" s="76">
        <v>13368</v>
      </c>
      <c r="H22" s="76">
        <v>53472</v>
      </c>
    </row>
    <row r="23" spans="1:8" x14ac:dyDescent="0.35">
      <c r="A23" s="77" t="s">
        <v>872</v>
      </c>
      <c r="B23" s="77"/>
      <c r="C23" s="69">
        <v>173000</v>
      </c>
      <c r="D23" s="70">
        <v>26400</v>
      </c>
      <c r="E23" s="70"/>
      <c r="F23" s="69">
        <v>199400</v>
      </c>
      <c r="G23" s="71">
        <v>199400</v>
      </c>
      <c r="H23" s="71"/>
    </row>
    <row r="24" spans="1:8" x14ac:dyDescent="0.35">
      <c r="A24" s="72"/>
      <c r="B24" s="72" t="s">
        <v>864</v>
      </c>
      <c r="C24" s="73"/>
      <c r="D24" s="74">
        <v>26400</v>
      </c>
      <c r="E24" s="74"/>
      <c r="F24" s="75">
        <v>26400</v>
      </c>
      <c r="G24" s="76">
        <v>26400</v>
      </c>
      <c r="H24" s="76"/>
    </row>
    <row r="25" spans="1:8" x14ac:dyDescent="0.35">
      <c r="A25" s="72"/>
      <c r="B25" s="72" t="s">
        <v>873</v>
      </c>
      <c r="C25" s="73">
        <v>10000</v>
      </c>
      <c r="D25" s="74"/>
      <c r="E25" s="74"/>
      <c r="F25" s="75">
        <v>10000</v>
      </c>
      <c r="G25" s="76">
        <v>10000</v>
      </c>
      <c r="H25" s="76"/>
    </row>
    <row r="26" spans="1:8" x14ac:dyDescent="0.35">
      <c r="A26" s="72"/>
      <c r="B26" s="72" t="s">
        <v>874</v>
      </c>
      <c r="C26" s="73">
        <v>163000</v>
      </c>
      <c r="D26" s="74"/>
      <c r="E26" s="74"/>
      <c r="F26" s="75">
        <v>163000</v>
      </c>
      <c r="G26" s="76">
        <v>163000</v>
      </c>
      <c r="H26" s="76"/>
    </row>
    <row r="27" spans="1:8" x14ac:dyDescent="0.35">
      <c r="A27" s="77" t="s">
        <v>875</v>
      </c>
      <c r="B27" s="77"/>
      <c r="C27" s="69">
        <v>652645</v>
      </c>
      <c r="D27" s="70">
        <v>45302</v>
      </c>
      <c r="E27" s="70">
        <v>20000</v>
      </c>
      <c r="F27" s="69">
        <v>717947</v>
      </c>
      <c r="G27" s="71">
        <v>408307</v>
      </c>
      <c r="H27" s="71">
        <v>309640</v>
      </c>
    </row>
    <row r="28" spans="1:8" x14ac:dyDescent="0.35">
      <c r="A28" s="72"/>
      <c r="B28" s="72" t="s">
        <v>876</v>
      </c>
      <c r="C28" s="73">
        <v>50000</v>
      </c>
      <c r="D28" s="74"/>
      <c r="E28" s="74"/>
      <c r="F28" s="75">
        <v>50000</v>
      </c>
      <c r="G28" s="76">
        <v>16000</v>
      </c>
      <c r="H28" s="76">
        <v>34000</v>
      </c>
    </row>
    <row r="29" spans="1:8" x14ac:dyDescent="0.35">
      <c r="A29" s="72"/>
      <c r="B29" s="72" t="s">
        <v>877</v>
      </c>
      <c r="C29" s="73">
        <v>313505</v>
      </c>
      <c r="D29" s="74">
        <v>45302</v>
      </c>
      <c r="E29" s="74"/>
      <c r="F29" s="75">
        <v>358807</v>
      </c>
      <c r="G29" s="76">
        <v>222307</v>
      </c>
      <c r="H29" s="76">
        <v>136500</v>
      </c>
    </row>
    <row r="30" spans="1:8" x14ac:dyDescent="0.35">
      <c r="A30" s="72"/>
      <c r="B30" s="72" t="s">
        <v>878</v>
      </c>
      <c r="C30" s="73">
        <v>259140</v>
      </c>
      <c r="D30" s="74"/>
      <c r="E30" s="74"/>
      <c r="F30" s="75">
        <v>259140</v>
      </c>
      <c r="G30" s="76">
        <v>140000</v>
      </c>
      <c r="H30" s="76">
        <v>119140</v>
      </c>
    </row>
    <row r="31" spans="1:8" x14ac:dyDescent="0.35">
      <c r="A31" s="72"/>
      <c r="B31" s="72" t="s">
        <v>879</v>
      </c>
      <c r="C31" s="73"/>
      <c r="D31" s="74"/>
      <c r="E31" s="74">
        <v>20000</v>
      </c>
      <c r="F31" s="75">
        <v>20000</v>
      </c>
      <c r="G31" s="76"/>
      <c r="H31" s="76">
        <v>20000</v>
      </c>
    </row>
    <row r="32" spans="1:8" x14ac:dyDescent="0.35">
      <c r="A32" s="72"/>
      <c r="B32" s="72" t="s">
        <v>880</v>
      </c>
      <c r="C32" s="73">
        <v>30000</v>
      </c>
      <c r="D32" s="74"/>
      <c r="E32" s="74"/>
      <c r="F32" s="75">
        <v>30000</v>
      </c>
      <c r="G32" s="76">
        <v>30000</v>
      </c>
      <c r="H32" s="76"/>
    </row>
    <row r="33" spans="1:8" x14ac:dyDescent="0.35">
      <c r="A33" s="77" t="s">
        <v>881</v>
      </c>
      <c r="B33" s="77"/>
      <c r="C33" s="69">
        <v>6205750</v>
      </c>
      <c r="D33" s="70">
        <v>235000</v>
      </c>
      <c r="E33" s="70">
        <v>733493</v>
      </c>
      <c r="F33" s="69">
        <v>7174243</v>
      </c>
      <c r="G33" s="71">
        <v>5185350</v>
      </c>
      <c r="H33" s="71">
        <v>1988893</v>
      </c>
    </row>
    <row r="34" spans="1:8" x14ac:dyDescent="0.35">
      <c r="A34" s="72"/>
      <c r="B34" s="72" t="s">
        <v>882</v>
      </c>
      <c r="C34" s="73">
        <v>50000</v>
      </c>
      <c r="D34" s="74"/>
      <c r="E34" s="74"/>
      <c r="F34" s="75">
        <v>50000</v>
      </c>
      <c r="G34" s="76">
        <v>50000</v>
      </c>
      <c r="H34" s="76"/>
    </row>
    <row r="35" spans="1:8" x14ac:dyDescent="0.35">
      <c r="A35" s="72"/>
      <c r="B35" s="72" t="s">
        <v>883</v>
      </c>
      <c r="C35" s="73">
        <v>6045750</v>
      </c>
      <c r="D35" s="74">
        <v>200000</v>
      </c>
      <c r="E35" s="74"/>
      <c r="F35" s="75">
        <v>6245750</v>
      </c>
      <c r="G35" s="76">
        <v>5010750</v>
      </c>
      <c r="H35" s="76">
        <v>1235000</v>
      </c>
    </row>
    <row r="36" spans="1:8" x14ac:dyDescent="0.35">
      <c r="A36" s="72"/>
      <c r="B36" s="72" t="s">
        <v>884</v>
      </c>
      <c r="C36" s="73">
        <v>30000</v>
      </c>
      <c r="D36" s="74"/>
      <c r="E36" s="74"/>
      <c r="F36" s="75">
        <v>30000</v>
      </c>
      <c r="G36" s="76">
        <v>30000</v>
      </c>
      <c r="H36" s="76"/>
    </row>
    <row r="37" spans="1:8" x14ac:dyDescent="0.35">
      <c r="A37" s="72"/>
      <c r="B37" s="72" t="s">
        <v>885</v>
      </c>
      <c r="C37" s="73">
        <v>30000</v>
      </c>
      <c r="D37" s="74"/>
      <c r="E37" s="74"/>
      <c r="F37" s="75">
        <v>30000</v>
      </c>
      <c r="G37" s="76">
        <v>30000</v>
      </c>
      <c r="H37" s="76"/>
    </row>
    <row r="38" spans="1:8" x14ac:dyDescent="0.35">
      <c r="A38" s="72"/>
      <c r="B38" s="72" t="s">
        <v>886</v>
      </c>
      <c r="C38" s="73">
        <v>30000</v>
      </c>
      <c r="D38" s="74"/>
      <c r="E38" s="74"/>
      <c r="F38" s="75">
        <v>30000</v>
      </c>
      <c r="G38" s="76">
        <v>9600</v>
      </c>
      <c r="H38" s="76">
        <v>20400</v>
      </c>
    </row>
    <row r="39" spans="1:8" x14ac:dyDescent="0.35">
      <c r="A39" s="72"/>
      <c r="B39" s="72" t="s">
        <v>887</v>
      </c>
      <c r="C39" s="73">
        <v>20000</v>
      </c>
      <c r="D39" s="74"/>
      <c r="E39" s="74">
        <v>600000</v>
      </c>
      <c r="F39" s="75">
        <v>620000</v>
      </c>
      <c r="G39" s="76">
        <v>20000</v>
      </c>
      <c r="H39" s="76">
        <v>600000</v>
      </c>
    </row>
    <row r="40" spans="1:8" x14ac:dyDescent="0.35">
      <c r="A40" s="72"/>
      <c r="B40" s="72" t="s">
        <v>888</v>
      </c>
      <c r="C40" s="73"/>
      <c r="D40" s="74">
        <v>35000</v>
      </c>
      <c r="E40" s="74">
        <v>133493</v>
      </c>
      <c r="F40" s="75">
        <v>168493</v>
      </c>
      <c r="G40" s="76">
        <v>35000</v>
      </c>
      <c r="H40" s="76">
        <v>133493</v>
      </c>
    </row>
    <row r="41" spans="1:8" x14ac:dyDescent="0.35">
      <c r="A41" s="77" t="s">
        <v>889</v>
      </c>
      <c r="B41" s="77"/>
      <c r="C41" s="69">
        <v>116000</v>
      </c>
      <c r="D41" s="70"/>
      <c r="E41" s="70"/>
      <c r="F41" s="69">
        <v>116000</v>
      </c>
      <c r="G41" s="71">
        <v>116000</v>
      </c>
      <c r="H41" s="71"/>
    </row>
    <row r="42" spans="1:8" x14ac:dyDescent="0.35">
      <c r="A42" s="72"/>
      <c r="B42" s="72" t="s">
        <v>890</v>
      </c>
      <c r="C42" s="73">
        <v>116000</v>
      </c>
      <c r="D42" s="74"/>
      <c r="E42" s="74"/>
      <c r="F42" s="75">
        <v>116000</v>
      </c>
      <c r="G42" s="76">
        <v>116000</v>
      </c>
      <c r="H42" s="76"/>
    </row>
    <row r="43" spans="1:8" x14ac:dyDescent="0.35">
      <c r="A43" s="104" t="s">
        <v>903</v>
      </c>
      <c r="B43" s="105"/>
      <c r="C43" s="69">
        <v>9824380</v>
      </c>
      <c r="D43" s="70">
        <v>304206</v>
      </c>
      <c r="E43" s="70">
        <v>718493</v>
      </c>
      <c r="F43" s="69">
        <v>10847079</v>
      </c>
      <c r="G43" s="71">
        <v>8186652</v>
      </c>
      <c r="H43" s="71">
        <v>2660427</v>
      </c>
    </row>
  </sheetData>
  <mergeCells count="5">
    <mergeCell ref="A43:B43"/>
    <mergeCell ref="A1:B1"/>
    <mergeCell ref="A6:B6"/>
    <mergeCell ref="A2:B2"/>
    <mergeCell ref="A19:B19"/>
  </mergeCells>
  <pageMargins left="0.75" right="0.75" top="1" bottom="1" header="0.5" footer="0.5"/>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372"/>
  <sheetViews>
    <sheetView zoomScaleNormal="100" workbookViewId="0">
      <selection activeCell="A2" sqref="A2"/>
    </sheetView>
  </sheetViews>
  <sheetFormatPr defaultRowHeight="12" x14ac:dyDescent="0.35"/>
  <cols>
    <col min="1" max="1" width="25.81640625" style="83" customWidth="1"/>
    <col min="2" max="2" width="12" style="83" customWidth="1"/>
    <col min="3" max="3" width="42.6328125" style="83" customWidth="1"/>
    <col min="4" max="4" width="70.26953125" style="82" customWidth="1"/>
    <col min="5" max="5" width="10.36328125" style="83" customWidth="1"/>
    <col min="6" max="7" width="10.36328125" style="84" customWidth="1"/>
    <col min="8" max="8" width="13" style="84" customWidth="1"/>
    <col min="9" max="9" width="8.7265625" style="84"/>
    <col min="10" max="16384" width="8.7265625" style="83"/>
  </cols>
  <sheetData>
    <row r="1" spans="1:10" x14ac:dyDescent="0.35">
      <c r="A1" s="107" t="s">
        <v>907</v>
      </c>
      <c r="B1" s="107"/>
      <c r="C1" s="107"/>
    </row>
    <row r="3" spans="1:10" x14ac:dyDescent="0.3">
      <c r="A3" s="85" t="s">
        <v>770</v>
      </c>
      <c r="B3" s="86"/>
      <c r="C3" s="86"/>
      <c r="D3" s="86"/>
      <c r="E3" s="85" t="s">
        <v>16</v>
      </c>
      <c r="F3" s="86"/>
      <c r="G3" s="86"/>
      <c r="H3" s="87"/>
      <c r="I3" s="87"/>
      <c r="J3" s="87"/>
    </row>
    <row r="4" spans="1:10" x14ac:dyDescent="0.3">
      <c r="A4" s="85" t="s">
        <v>6</v>
      </c>
      <c r="B4" s="85" t="s">
        <v>7</v>
      </c>
      <c r="C4" s="85" t="s">
        <v>8</v>
      </c>
      <c r="D4" s="85" t="s">
        <v>0</v>
      </c>
      <c r="E4" s="90" t="s">
        <v>30</v>
      </c>
      <c r="F4" s="90" t="s">
        <v>522</v>
      </c>
      <c r="G4" s="90" t="s">
        <v>827</v>
      </c>
      <c r="H4" s="87"/>
      <c r="I4" s="87"/>
      <c r="J4" s="87"/>
    </row>
    <row r="5" spans="1:10" x14ac:dyDescent="0.3">
      <c r="A5" s="86" t="s">
        <v>398</v>
      </c>
      <c r="B5" s="86" t="s">
        <v>42</v>
      </c>
      <c r="C5" s="86" t="s">
        <v>42</v>
      </c>
      <c r="D5" s="86" t="s">
        <v>509</v>
      </c>
      <c r="E5" s="88">
        <v>10001</v>
      </c>
      <c r="F5" s="88"/>
      <c r="G5" s="88">
        <v>10001</v>
      </c>
      <c r="H5" s="87"/>
      <c r="I5" s="87"/>
      <c r="J5" s="87"/>
    </row>
    <row r="6" spans="1:10" x14ac:dyDescent="0.3">
      <c r="A6" s="86" t="s">
        <v>398</v>
      </c>
      <c r="B6" s="86" t="s">
        <v>606</v>
      </c>
      <c r="C6" s="86" t="s">
        <v>607</v>
      </c>
      <c r="D6" s="86" t="s">
        <v>669</v>
      </c>
      <c r="E6" s="88"/>
      <c r="F6" s="88">
        <v>20000</v>
      </c>
      <c r="G6" s="88">
        <v>20000</v>
      </c>
      <c r="H6" s="87"/>
      <c r="I6" s="87"/>
      <c r="J6" s="87"/>
    </row>
    <row r="7" spans="1:10" x14ac:dyDescent="0.3">
      <c r="A7" s="86" t="s">
        <v>398</v>
      </c>
      <c r="B7" s="86" t="s">
        <v>606</v>
      </c>
      <c r="C7" s="86" t="s">
        <v>607</v>
      </c>
      <c r="D7" s="86" t="s">
        <v>605</v>
      </c>
      <c r="E7" s="88"/>
      <c r="F7" s="88">
        <v>600000</v>
      </c>
      <c r="G7" s="88">
        <v>600000</v>
      </c>
      <c r="H7" s="87"/>
      <c r="I7" s="87"/>
      <c r="J7" s="87"/>
    </row>
    <row r="8" spans="1:10" x14ac:dyDescent="0.3">
      <c r="A8" s="86" t="s">
        <v>398</v>
      </c>
      <c r="B8" s="86" t="s">
        <v>704</v>
      </c>
      <c r="C8" s="86" t="s">
        <v>705</v>
      </c>
      <c r="D8" s="86" t="s">
        <v>706</v>
      </c>
      <c r="E8" s="88"/>
      <c r="F8" s="88">
        <v>-35000</v>
      </c>
      <c r="G8" s="88">
        <v>-35000</v>
      </c>
      <c r="H8" s="87"/>
      <c r="I8" s="87"/>
      <c r="J8" s="87"/>
    </row>
    <row r="9" spans="1:10" x14ac:dyDescent="0.3">
      <c r="A9" s="86" t="s">
        <v>398</v>
      </c>
      <c r="B9" s="86" t="s">
        <v>704</v>
      </c>
      <c r="C9" s="86" t="s">
        <v>705</v>
      </c>
      <c r="D9" s="86" t="s">
        <v>703</v>
      </c>
      <c r="E9" s="88"/>
      <c r="F9" s="88">
        <v>-218822</v>
      </c>
      <c r="G9" s="88">
        <v>-218822</v>
      </c>
      <c r="H9" s="87"/>
      <c r="I9" s="87"/>
      <c r="J9" s="87"/>
    </row>
    <row r="10" spans="1:10" x14ac:dyDescent="0.3">
      <c r="A10" s="86" t="s">
        <v>398</v>
      </c>
      <c r="B10" s="86" t="s">
        <v>543</v>
      </c>
      <c r="C10" s="86" t="s">
        <v>544</v>
      </c>
      <c r="D10" s="86" t="s">
        <v>542</v>
      </c>
      <c r="E10" s="88"/>
      <c r="F10" s="88">
        <v>133493</v>
      </c>
      <c r="G10" s="88">
        <v>133493</v>
      </c>
      <c r="H10" s="87"/>
      <c r="I10" s="87"/>
      <c r="J10" s="87"/>
    </row>
    <row r="11" spans="1:10" x14ac:dyDescent="0.3">
      <c r="A11" s="86" t="s">
        <v>398</v>
      </c>
      <c r="B11" s="86" t="s">
        <v>452</v>
      </c>
      <c r="C11" s="86" t="s">
        <v>453</v>
      </c>
      <c r="D11" s="86" t="s">
        <v>449</v>
      </c>
      <c r="E11" s="88">
        <v>26576</v>
      </c>
      <c r="F11" s="88"/>
      <c r="G11" s="88">
        <v>26576</v>
      </c>
      <c r="H11" s="87"/>
      <c r="I11" s="87"/>
      <c r="J11" s="87"/>
    </row>
    <row r="12" spans="1:10" x14ac:dyDescent="0.3">
      <c r="A12" s="86" t="s">
        <v>398</v>
      </c>
      <c r="B12" s="86" t="s">
        <v>457</v>
      </c>
      <c r="C12" s="86" t="s">
        <v>458</v>
      </c>
      <c r="D12" s="86" t="s">
        <v>454</v>
      </c>
      <c r="E12" s="88">
        <v>255000</v>
      </c>
      <c r="F12" s="88"/>
      <c r="G12" s="88">
        <v>255000</v>
      </c>
      <c r="H12" s="87"/>
      <c r="I12" s="87"/>
      <c r="J12" s="87"/>
    </row>
    <row r="13" spans="1:10" x14ac:dyDescent="0.3">
      <c r="A13" s="86" t="s">
        <v>398</v>
      </c>
      <c r="B13" s="86" t="s">
        <v>408</v>
      </c>
      <c r="C13" s="86" t="s">
        <v>409</v>
      </c>
      <c r="D13" s="86" t="s">
        <v>394</v>
      </c>
      <c r="E13" s="88">
        <v>3000</v>
      </c>
      <c r="F13" s="88"/>
      <c r="G13" s="88">
        <v>3000</v>
      </c>
      <c r="H13" s="87"/>
      <c r="I13" s="87"/>
      <c r="J13" s="87"/>
    </row>
    <row r="14" spans="1:10" x14ac:dyDescent="0.3">
      <c r="A14" s="86" t="s">
        <v>398</v>
      </c>
      <c r="B14" s="86" t="s">
        <v>399</v>
      </c>
      <c r="C14" s="86" t="s">
        <v>400</v>
      </c>
      <c r="D14" s="86" t="s">
        <v>394</v>
      </c>
      <c r="E14" s="88">
        <v>4000</v>
      </c>
      <c r="F14" s="88"/>
      <c r="G14" s="88">
        <v>4000</v>
      </c>
      <c r="H14" s="87"/>
      <c r="I14" s="87"/>
      <c r="J14" s="87"/>
    </row>
    <row r="15" spans="1:10" ht="24" x14ac:dyDescent="0.3">
      <c r="A15" s="86" t="s">
        <v>398</v>
      </c>
      <c r="B15" s="86" t="s">
        <v>520</v>
      </c>
      <c r="C15" s="86" t="s">
        <v>521</v>
      </c>
      <c r="D15" s="86" t="s">
        <v>525</v>
      </c>
      <c r="E15" s="88"/>
      <c r="F15" s="88">
        <v>111653</v>
      </c>
      <c r="G15" s="88">
        <v>111653</v>
      </c>
      <c r="H15" s="87"/>
      <c r="I15" s="87"/>
      <c r="J15" s="87"/>
    </row>
    <row r="16" spans="1:10" ht="24" x14ac:dyDescent="0.3">
      <c r="A16" s="86" t="s">
        <v>398</v>
      </c>
      <c r="B16" s="86" t="s">
        <v>520</v>
      </c>
      <c r="C16" s="86" t="s">
        <v>521</v>
      </c>
      <c r="D16" s="86" t="s">
        <v>517</v>
      </c>
      <c r="E16" s="88"/>
      <c r="F16" s="88">
        <v>107169</v>
      </c>
      <c r="G16" s="88">
        <v>107169</v>
      </c>
      <c r="H16" s="87"/>
      <c r="I16" s="87"/>
      <c r="J16" s="87"/>
    </row>
    <row r="17" spans="1:10" x14ac:dyDescent="0.3">
      <c r="A17" s="86" t="s">
        <v>768</v>
      </c>
      <c r="B17" s="86"/>
      <c r="C17" s="86"/>
      <c r="D17" s="86"/>
      <c r="E17" s="88">
        <v>298577</v>
      </c>
      <c r="F17" s="88">
        <v>718493</v>
      </c>
      <c r="G17" s="88">
        <v>1017070</v>
      </c>
      <c r="H17" s="87"/>
      <c r="I17" s="87"/>
      <c r="J17" s="87"/>
    </row>
    <row r="18" spans="1:10" x14ac:dyDescent="0.3">
      <c r="A18" s="86" t="s">
        <v>21</v>
      </c>
      <c r="B18" s="86" t="s">
        <v>378</v>
      </c>
      <c r="C18" s="86" t="s">
        <v>379</v>
      </c>
      <c r="D18" s="89" t="s">
        <v>364</v>
      </c>
      <c r="E18" s="88">
        <v>43874</v>
      </c>
      <c r="F18" s="88"/>
      <c r="G18" s="88">
        <v>43874</v>
      </c>
      <c r="H18" s="87"/>
      <c r="I18" s="87"/>
      <c r="J18" s="87"/>
    </row>
    <row r="19" spans="1:10" x14ac:dyDescent="0.3">
      <c r="A19" s="86" t="s">
        <v>21</v>
      </c>
      <c r="B19" s="86" t="s">
        <v>506</v>
      </c>
      <c r="C19" s="86" t="s">
        <v>507</v>
      </c>
      <c r="D19" s="86" t="s">
        <v>508</v>
      </c>
      <c r="E19" s="88">
        <v>13296</v>
      </c>
      <c r="F19" s="88"/>
      <c r="G19" s="88">
        <v>13296</v>
      </c>
      <c r="H19" s="87"/>
      <c r="I19" s="87"/>
      <c r="J19" s="87"/>
    </row>
    <row r="20" spans="1:10" x14ac:dyDescent="0.3">
      <c r="A20" s="86" t="s">
        <v>21</v>
      </c>
      <c r="B20" s="86" t="s">
        <v>506</v>
      </c>
      <c r="C20" s="86" t="s">
        <v>507</v>
      </c>
      <c r="D20" s="86" t="s">
        <v>503</v>
      </c>
      <c r="E20" s="88">
        <v>2334</v>
      </c>
      <c r="F20" s="88"/>
      <c r="G20" s="88">
        <v>2334</v>
      </c>
      <c r="H20" s="87"/>
      <c r="I20" s="87"/>
      <c r="J20" s="87"/>
    </row>
    <row r="21" spans="1:10" x14ac:dyDescent="0.3">
      <c r="A21" s="86" t="s">
        <v>21</v>
      </c>
      <c r="B21" s="86" t="s">
        <v>406</v>
      </c>
      <c r="C21" s="86" t="s">
        <v>407</v>
      </c>
      <c r="D21" s="86" t="s">
        <v>403</v>
      </c>
      <c r="E21" s="88">
        <v>7000</v>
      </c>
      <c r="F21" s="88"/>
      <c r="G21" s="88">
        <v>7000</v>
      </c>
      <c r="H21" s="87"/>
      <c r="I21" s="87"/>
      <c r="J21" s="87"/>
    </row>
    <row r="22" spans="1:10" x14ac:dyDescent="0.3">
      <c r="A22" s="86" t="s">
        <v>21</v>
      </c>
      <c r="B22" s="86" t="s">
        <v>371</v>
      </c>
      <c r="C22" s="86" t="s">
        <v>372</v>
      </c>
      <c r="D22" s="86" t="s">
        <v>375</v>
      </c>
      <c r="E22" s="88">
        <v>-35000</v>
      </c>
      <c r="F22" s="88"/>
      <c r="G22" s="88">
        <v>-35000</v>
      </c>
      <c r="H22" s="87"/>
      <c r="I22" s="87"/>
      <c r="J22" s="87"/>
    </row>
    <row r="23" spans="1:10" x14ac:dyDescent="0.3">
      <c r="A23" s="86" t="s">
        <v>21</v>
      </c>
      <c r="B23" s="86" t="s">
        <v>371</v>
      </c>
      <c r="C23" s="86" t="s">
        <v>372</v>
      </c>
      <c r="D23" s="86" t="s">
        <v>370</v>
      </c>
      <c r="E23" s="88">
        <v>281576</v>
      </c>
      <c r="F23" s="88"/>
      <c r="G23" s="88">
        <v>281576</v>
      </c>
      <c r="H23" s="87"/>
      <c r="I23" s="87"/>
      <c r="J23" s="87"/>
    </row>
    <row r="24" spans="1:10" x14ac:dyDescent="0.3">
      <c r="A24" s="86" t="s">
        <v>21</v>
      </c>
      <c r="B24" s="86" t="s">
        <v>371</v>
      </c>
      <c r="C24" s="86" t="s">
        <v>372</v>
      </c>
      <c r="D24" s="86" t="s">
        <v>374</v>
      </c>
      <c r="E24" s="88">
        <v>-45302</v>
      </c>
      <c r="F24" s="88"/>
      <c r="G24" s="88">
        <v>-45302</v>
      </c>
      <c r="H24" s="87"/>
      <c r="I24" s="87"/>
      <c r="J24" s="87"/>
    </row>
    <row r="25" spans="1:10" x14ac:dyDescent="0.3">
      <c r="A25" s="86" t="s">
        <v>21</v>
      </c>
      <c r="B25" s="86" t="s">
        <v>371</v>
      </c>
      <c r="C25" s="86" t="s">
        <v>372</v>
      </c>
      <c r="D25" s="86" t="s">
        <v>891</v>
      </c>
      <c r="E25" s="88">
        <v>-200000</v>
      </c>
      <c r="F25" s="88"/>
      <c r="G25" s="88">
        <v>-200000</v>
      </c>
      <c r="H25" s="87"/>
      <c r="I25" s="87"/>
      <c r="J25" s="87"/>
    </row>
    <row r="26" spans="1:10" x14ac:dyDescent="0.3">
      <c r="A26" s="86" t="s">
        <v>21</v>
      </c>
      <c r="B26" s="86" t="s">
        <v>365</v>
      </c>
      <c r="C26" s="86" t="s">
        <v>366</v>
      </c>
      <c r="D26" s="86" t="s">
        <v>893</v>
      </c>
      <c r="E26" s="88">
        <v>26400</v>
      </c>
      <c r="F26" s="88"/>
      <c r="G26" s="88">
        <v>26400</v>
      </c>
      <c r="H26" s="87"/>
      <c r="I26" s="87"/>
      <c r="J26" s="87"/>
    </row>
    <row r="27" spans="1:10" x14ac:dyDescent="0.3">
      <c r="A27" s="86" t="s">
        <v>21</v>
      </c>
      <c r="B27" s="86" t="s">
        <v>365</v>
      </c>
      <c r="C27" s="86" t="s">
        <v>366</v>
      </c>
      <c r="D27" s="86" t="s">
        <v>894</v>
      </c>
      <c r="E27" s="88">
        <v>-26400</v>
      </c>
      <c r="F27" s="88"/>
      <c r="G27" s="88">
        <v>-26400</v>
      </c>
      <c r="H27" s="87"/>
      <c r="I27" s="87"/>
      <c r="J27" s="87"/>
    </row>
    <row r="28" spans="1:10" x14ac:dyDescent="0.3">
      <c r="A28" s="86" t="s">
        <v>21</v>
      </c>
      <c r="B28" s="86" t="s">
        <v>365</v>
      </c>
      <c r="C28" s="86" t="s">
        <v>366</v>
      </c>
      <c r="D28" s="89" t="s">
        <v>364</v>
      </c>
      <c r="E28" s="88">
        <v>-43874</v>
      </c>
      <c r="F28" s="88"/>
      <c r="G28" s="88">
        <v>-43874</v>
      </c>
      <c r="H28" s="87"/>
      <c r="I28" s="87"/>
      <c r="J28" s="87"/>
    </row>
    <row r="29" spans="1:10" x14ac:dyDescent="0.3">
      <c r="A29" s="86" t="s">
        <v>21</v>
      </c>
      <c r="B29" s="86" t="s">
        <v>707</v>
      </c>
      <c r="C29" s="86" t="s">
        <v>708</v>
      </c>
      <c r="D29" s="86" t="s">
        <v>706</v>
      </c>
      <c r="E29" s="88"/>
      <c r="F29" s="88">
        <v>-35000</v>
      </c>
      <c r="G29" s="88">
        <v>-35000</v>
      </c>
      <c r="H29" s="87"/>
      <c r="I29" s="87"/>
      <c r="J29" s="87"/>
    </row>
    <row r="30" spans="1:10" x14ac:dyDescent="0.3">
      <c r="A30" s="86" t="s">
        <v>21</v>
      </c>
      <c r="B30" s="86" t="s">
        <v>392</v>
      </c>
      <c r="C30" s="86" t="s">
        <v>393</v>
      </c>
      <c r="D30" s="86" t="s">
        <v>374</v>
      </c>
      <c r="E30" s="88">
        <v>45302</v>
      </c>
      <c r="F30" s="88"/>
      <c r="G30" s="88">
        <v>45302</v>
      </c>
      <c r="H30" s="87"/>
      <c r="I30" s="87"/>
      <c r="J30" s="87"/>
    </row>
    <row r="31" spans="1:10" x14ac:dyDescent="0.3">
      <c r="A31" s="86" t="s">
        <v>21</v>
      </c>
      <c r="B31" s="86" t="s">
        <v>670</v>
      </c>
      <c r="C31" s="86" t="s">
        <v>671</v>
      </c>
      <c r="D31" s="86" t="s">
        <v>669</v>
      </c>
      <c r="E31" s="88"/>
      <c r="F31" s="88">
        <v>20000</v>
      </c>
      <c r="G31" s="88">
        <v>20000</v>
      </c>
      <c r="H31" s="87"/>
      <c r="I31" s="87"/>
      <c r="J31" s="87"/>
    </row>
    <row r="32" spans="1:10" x14ac:dyDescent="0.3">
      <c r="A32" s="86" t="s">
        <v>21</v>
      </c>
      <c r="B32" s="86" t="s">
        <v>79</v>
      </c>
      <c r="C32" s="86" t="s">
        <v>80</v>
      </c>
      <c r="D32" s="86" t="s">
        <v>335</v>
      </c>
      <c r="E32" s="88">
        <v>50000</v>
      </c>
      <c r="F32" s="88"/>
      <c r="G32" s="88">
        <v>50000</v>
      </c>
      <c r="H32" s="87"/>
      <c r="I32" s="87"/>
      <c r="J32" s="87"/>
    </row>
    <row r="33" spans="1:10" x14ac:dyDescent="0.3">
      <c r="A33" s="86" t="s">
        <v>21</v>
      </c>
      <c r="B33" s="86" t="s">
        <v>79</v>
      </c>
      <c r="C33" s="86" t="s">
        <v>80</v>
      </c>
      <c r="D33" s="86" t="s">
        <v>78</v>
      </c>
      <c r="E33" s="88">
        <v>-50000</v>
      </c>
      <c r="F33" s="88"/>
      <c r="G33" s="88">
        <v>-50000</v>
      </c>
      <c r="H33" s="87"/>
      <c r="I33" s="87"/>
      <c r="J33" s="87"/>
    </row>
    <row r="34" spans="1:10" x14ac:dyDescent="0.3">
      <c r="A34" s="86" t="s">
        <v>21</v>
      </c>
      <c r="B34" s="86" t="s">
        <v>265</v>
      </c>
      <c r="C34" s="86" t="s">
        <v>266</v>
      </c>
      <c r="D34" s="86" t="s">
        <v>892</v>
      </c>
      <c r="E34" s="88">
        <v>200000</v>
      </c>
      <c r="F34" s="88"/>
      <c r="G34" s="88">
        <v>200000</v>
      </c>
      <c r="H34" s="87"/>
      <c r="I34" s="87"/>
      <c r="J34" s="87"/>
    </row>
    <row r="35" spans="1:10" x14ac:dyDescent="0.3">
      <c r="A35" s="86" t="s">
        <v>21</v>
      </c>
      <c r="B35" s="86" t="s">
        <v>610</v>
      </c>
      <c r="C35" s="86" t="s">
        <v>611</v>
      </c>
      <c r="D35" s="86" t="s">
        <v>605</v>
      </c>
      <c r="E35" s="88"/>
      <c r="F35" s="88">
        <v>600000</v>
      </c>
      <c r="G35" s="88">
        <v>600000</v>
      </c>
      <c r="H35" s="87"/>
      <c r="I35" s="87"/>
      <c r="J35" s="87"/>
    </row>
    <row r="36" spans="1:10" x14ac:dyDescent="0.3">
      <c r="A36" s="86" t="s">
        <v>21</v>
      </c>
      <c r="B36" s="86" t="s">
        <v>22</v>
      </c>
      <c r="C36" s="86" t="s">
        <v>23</v>
      </c>
      <c r="D36" s="86" t="s">
        <v>542</v>
      </c>
      <c r="E36" s="88"/>
      <c r="F36" s="88">
        <v>133493</v>
      </c>
      <c r="G36" s="88">
        <v>133493</v>
      </c>
      <c r="H36" s="87"/>
      <c r="I36" s="87"/>
      <c r="J36" s="87"/>
    </row>
    <row r="37" spans="1:10" x14ac:dyDescent="0.3">
      <c r="A37" s="86" t="s">
        <v>21</v>
      </c>
      <c r="B37" s="86" t="s">
        <v>22</v>
      </c>
      <c r="C37" s="86" t="s">
        <v>23</v>
      </c>
      <c r="D37" s="86" t="s">
        <v>17</v>
      </c>
      <c r="E37" s="88">
        <v>35000</v>
      </c>
      <c r="F37" s="88"/>
      <c r="G37" s="88">
        <v>35000</v>
      </c>
      <c r="H37" s="87"/>
      <c r="I37" s="87"/>
      <c r="J37" s="87"/>
    </row>
    <row r="38" spans="1:10" x14ac:dyDescent="0.3">
      <c r="A38" s="86" t="s">
        <v>769</v>
      </c>
      <c r="B38" s="86"/>
      <c r="C38" s="86"/>
      <c r="D38" s="86"/>
      <c r="E38" s="88">
        <v>304206</v>
      </c>
      <c r="F38" s="88">
        <v>718493</v>
      </c>
      <c r="G38" s="88">
        <v>1022699</v>
      </c>
      <c r="H38" s="87"/>
      <c r="I38" s="87"/>
      <c r="J38" s="87"/>
    </row>
    <row r="39" spans="1:10" x14ac:dyDescent="0.3">
      <c r="A39" s="87"/>
      <c r="B39" s="87"/>
      <c r="C39" s="87"/>
      <c r="D39" s="87"/>
      <c r="E39" s="87"/>
      <c r="F39" s="87"/>
      <c r="G39" s="87"/>
      <c r="H39" s="87"/>
      <c r="I39" s="87"/>
      <c r="J39" s="87"/>
    </row>
    <row r="40" spans="1:10" x14ac:dyDescent="0.3">
      <c r="A40" s="87"/>
      <c r="B40" s="87"/>
      <c r="C40" s="87"/>
      <c r="D40" s="87"/>
      <c r="E40" s="87"/>
      <c r="F40" s="87"/>
      <c r="G40" s="87"/>
      <c r="H40" s="87"/>
      <c r="I40" s="87"/>
      <c r="J40" s="87"/>
    </row>
    <row r="41" spans="1:10" x14ac:dyDescent="0.3">
      <c r="A41" s="87"/>
      <c r="B41" s="87"/>
      <c r="C41" s="87"/>
      <c r="D41" s="87"/>
      <c r="E41" s="87"/>
      <c r="F41" s="87"/>
      <c r="G41" s="87"/>
      <c r="H41" s="87"/>
      <c r="I41" s="87"/>
      <c r="J41" s="87"/>
    </row>
    <row r="42" spans="1:10" x14ac:dyDescent="0.3">
      <c r="A42" s="87"/>
      <c r="B42" s="87"/>
      <c r="C42" s="87"/>
      <c r="D42" s="87"/>
      <c r="E42" s="87"/>
      <c r="F42" s="87"/>
      <c r="G42" s="87"/>
      <c r="H42" s="87"/>
      <c r="I42" s="87"/>
      <c r="J42" s="87"/>
    </row>
    <row r="43" spans="1:10" x14ac:dyDescent="0.3">
      <c r="A43" s="87"/>
      <c r="B43" s="87"/>
      <c r="C43" s="87"/>
      <c r="D43" s="87"/>
      <c r="E43" s="87"/>
      <c r="F43" s="87"/>
      <c r="G43" s="87"/>
      <c r="H43" s="87"/>
      <c r="I43" s="87"/>
      <c r="J43" s="87"/>
    </row>
    <row r="44" spans="1:10" x14ac:dyDescent="0.3">
      <c r="A44" s="87"/>
      <c r="B44" s="87"/>
      <c r="C44" s="87"/>
      <c r="D44" s="87"/>
      <c r="E44" s="87"/>
      <c r="F44" s="87"/>
      <c r="G44" s="87"/>
      <c r="H44" s="87"/>
      <c r="I44" s="87"/>
      <c r="J44" s="87"/>
    </row>
    <row r="45" spans="1:10" x14ac:dyDescent="0.3">
      <c r="A45" s="87"/>
      <c r="B45" s="87"/>
      <c r="C45" s="87"/>
      <c r="D45" s="87"/>
      <c r="E45" s="87"/>
      <c r="F45" s="87"/>
      <c r="G45" s="87"/>
      <c r="H45" s="87"/>
      <c r="I45" s="87"/>
      <c r="J45" s="87"/>
    </row>
    <row r="46" spans="1:10" x14ac:dyDescent="0.3">
      <c r="A46" s="87"/>
      <c r="B46" s="87"/>
      <c r="C46" s="87"/>
      <c r="D46" s="87"/>
      <c r="E46" s="87"/>
      <c r="F46" s="87"/>
      <c r="G46" s="87"/>
      <c r="H46" s="87"/>
      <c r="I46" s="87"/>
      <c r="J46" s="87"/>
    </row>
    <row r="47" spans="1:10" x14ac:dyDescent="0.3">
      <c r="A47" s="87"/>
      <c r="B47" s="87"/>
      <c r="C47" s="87"/>
      <c r="D47" s="87"/>
      <c r="E47" s="87"/>
      <c r="F47" s="87"/>
      <c r="G47" s="87"/>
      <c r="H47" s="87"/>
      <c r="I47" s="87"/>
      <c r="J47" s="87"/>
    </row>
    <row r="48" spans="1:10" x14ac:dyDescent="0.3">
      <c r="A48" s="87"/>
      <c r="B48" s="87"/>
      <c r="C48" s="87"/>
      <c r="D48" s="87"/>
      <c r="E48" s="87"/>
      <c r="F48" s="87"/>
      <c r="G48" s="87"/>
      <c r="H48" s="87"/>
      <c r="I48" s="87"/>
      <c r="J48" s="87"/>
    </row>
    <row r="49" spans="1:10" x14ac:dyDescent="0.3">
      <c r="A49" s="87"/>
      <c r="B49" s="87"/>
      <c r="C49" s="87"/>
      <c r="D49" s="87"/>
      <c r="E49" s="87"/>
      <c r="F49" s="87"/>
      <c r="G49" s="87"/>
      <c r="H49" s="87"/>
      <c r="I49" s="87"/>
      <c r="J49" s="87"/>
    </row>
    <row r="50" spans="1:10" x14ac:dyDescent="0.3">
      <c r="A50" s="87"/>
      <c r="B50" s="87"/>
      <c r="C50" s="87"/>
      <c r="D50" s="87"/>
      <c r="E50" s="87"/>
      <c r="F50" s="87"/>
      <c r="G50" s="87"/>
      <c r="H50" s="87"/>
      <c r="I50" s="87"/>
      <c r="J50" s="87"/>
    </row>
    <row r="51" spans="1:10" x14ac:dyDescent="0.3">
      <c r="A51" s="87"/>
      <c r="B51" s="87"/>
      <c r="C51" s="87"/>
      <c r="D51" s="87"/>
      <c r="E51" s="87"/>
      <c r="F51" s="87"/>
      <c r="G51" s="87"/>
      <c r="H51" s="87"/>
      <c r="I51" s="87"/>
      <c r="J51" s="87"/>
    </row>
    <row r="52" spans="1:10" x14ac:dyDescent="0.3">
      <c r="A52" s="87"/>
      <c r="B52" s="87"/>
      <c r="C52" s="87"/>
      <c r="D52" s="87"/>
      <c r="E52" s="87"/>
      <c r="F52" s="87"/>
      <c r="G52" s="87"/>
      <c r="H52" s="87"/>
      <c r="I52" s="87"/>
      <c r="J52" s="87"/>
    </row>
    <row r="53" spans="1:10" x14ac:dyDescent="0.3">
      <c r="A53" s="87"/>
      <c r="B53" s="87"/>
      <c r="C53" s="87"/>
      <c r="D53" s="87"/>
      <c r="E53" s="87"/>
      <c r="F53" s="87"/>
      <c r="G53" s="87"/>
      <c r="H53" s="87"/>
      <c r="I53" s="87"/>
      <c r="J53" s="87"/>
    </row>
    <row r="54" spans="1:10" x14ac:dyDescent="0.3">
      <c r="A54" s="87"/>
      <c r="B54" s="87"/>
      <c r="C54" s="87"/>
      <c r="D54" s="87"/>
      <c r="E54" s="87"/>
      <c r="F54" s="87"/>
      <c r="G54" s="87"/>
      <c r="H54" s="87"/>
      <c r="I54" s="87"/>
      <c r="J54" s="87"/>
    </row>
    <row r="55" spans="1:10" x14ac:dyDescent="0.3">
      <c r="A55" s="87"/>
      <c r="B55" s="87"/>
      <c r="C55" s="87"/>
      <c r="D55" s="87"/>
      <c r="E55" s="87"/>
      <c r="F55" s="87"/>
      <c r="G55" s="87"/>
      <c r="H55" s="87"/>
      <c r="I55" s="87"/>
      <c r="J55" s="87"/>
    </row>
    <row r="56" spans="1:10" x14ac:dyDescent="0.3">
      <c r="A56" s="87"/>
      <c r="B56" s="87"/>
      <c r="C56" s="87"/>
      <c r="D56" s="87"/>
      <c r="E56" s="87"/>
      <c r="F56" s="87"/>
      <c r="G56" s="87"/>
      <c r="H56" s="87"/>
      <c r="I56" s="87"/>
      <c r="J56" s="87"/>
    </row>
    <row r="57" spans="1:10" x14ac:dyDescent="0.3">
      <c r="A57" s="87"/>
      <c r="B57" s="87"/>
      <c r="C57" s="87"/>
      <c r="D57" s="87"/>
      <c r="E57" s="87"/>
      <c r="F57" s="87"/>
      <c r="G57" s="87"/>
      <c r="H57" s="87"/>
      <c r="I57" s="87"/>
      <c r="J57" s="87"/>
    </row>
    <row r="58" spans="1:10" x14ac:dyDescent="0.3">
      <c r="A58" s="87"/>
      <c r="B58" s="87"/>
      <c r="C58" s="87"/>
      <c r="D58" s="87"/>
      <c r="E58" s="87"/>
      <c r="F58" s="87"/>
      <c r="G58" s="87"/>
      <c r="H58" s="87"/>
      <c r="I58" s="87"/>
      <c r="J58" s="87"/>
    </row>
    <row r="59" spans="1:10" x14ac:dyDescent="0.3">
      <c r="A59" s="87"/>
      <c r="B59" s="87"/>
      <c r="C59" s="87"/>
      <c r="D59" s="87"/>
      <c r="E59" s="87"/>
      <c r="F59" s="87"/>
      <c r="G59" s="87"/>
      <c r="H59" s="87"/>
      <c r="I59" s="87"/>
      <c r="J59" s="87"/>
    </row>
    <row r="60" spans="1:10" x14ac:dyDescent="0.3">
      <c r="A60" s="87"/>
      <c r="B60" s="87"/>
      <c r="C60" s="87"/>
      <c r="D60" s="87"/>
      <c r="E60" s="87"/>
      <c r="F60" s="87"/>
      <c r="G60" s="87"/>
      <c r="H60" s="87"/>
      <c r="I60" s="87"/>
      <c r="J60" s="87"/>
    </row>
    <row r="61" spans="1:10" x14ac:dyDescent="0.3">
      <c r="A61" s="87"/>
      <c r="B61" s="87"/>
      <c r="C61" s="87"/>
      <c r="D61" s="87"/>
      <c r="E61" s="87"/>
      <c r="F61" s="87"/>
      <c r="G61" s="87"/>
      <c r="H61" s="87"/>
      <c r="I61" s="87"/>
      <c r="J61" s="87"/>
    </row>
    <row r="62" spans="1:10" x14ac:dyDescent="0.3">
      <c r="A62" s="87"/>
      <c r="B62" s="87"/>
      <c r="C62" s="87"/>
      <c r="D62" s="87"/>
      <c r="E62" s="87"/>
      <c r="F62" s="87"/>
      <c r="G62" s="87"/>
      <c r="H62" s="87"/>
      <c r="I62" s="87"/>
      <c r="J62" s="87"/>
    </row>
    <row r="63" spans="1:10" x14ac:dyDescent="0.3">
      <c r="A63" s="87"/>
      <c r="B63" s="87"/>
      <c r="C63" s="87"/>
      <c r="D63" s="87"/>
      <c r="E63" s="87"/>
      <c r="F63" s="87"/>
      <c r="G63" s="87"/>
      <c r="H63" s="87"/>
      <c r="I63" s="87"/>
      <c r="J63" s="87"/>
    </row>
    <row r="64" spans="1:10" x14ac:dyDescent="0.3">
      <c r="A64" s="87"/>
      <c r="B64" s="87"/>
      <c r="C64" s="87"/>
      <c r="D64" s="87"/>
      <c r="E64" s="87"/>
      <c r="F64" s="87"/>
      <c r="G64" s="87"/>
      <c r="H64" s="87"/>
      <c r="I64" s="87"/>
      <c r="J64" s="87"/>
    </row>
    <row r="65" spans="1:10" x14ac:dyDescent="0.3">
      <c r="A65" s="87"/>
      <c r="B65" s="87"/>
      <c r="C65" s="87"/>
      <c r="D65" s="87"/>
      <c r="E65" s="87"/>
      <c r="F65" s="87"/>
      <c r="G65" s="87"/>
      <c r="H65" s="87"/>
      <c r="I65" s="87"/>
      <c r="J65" s="87"/>
    </row>
    <row r="66" spans="1:10" x14ac:dyDescent="0.3">
      <c r="A66" s="87"/>
      <c r="B66" s="87"/>
      <c r="C66" s="87"/>
      <c r="D66" s="87"/>
      <c r="E66" s="87"/>
      <c r="F66" s="87"/>
      <c r="G66" s="87"/>
      <c r="H66" s="87"/>
      <c r="I66" s="87"/>
      <c r="J66" s="87"/>
    </row>
    <row r="67" spans="1:10" x14ac:dyDescent="0.3">
      <c r="A67" s="87"/>
      <c r="B67" s="87"/>
      <c r="C67" s="87"/>
      <c r="D67" s="87"/>
      <c r="E67" s="87"/>
      <c r="F67" s="87"/>
      <c r="G67" s="87"/>
      <c r="H67" s="87"/>
      <c r="I67" s="87"/>
      <c r="J67" s="87"/>
    </row>
    <row r="68" spans="1:10" x14ac:dyDescent="0.3">
      <c r="A68" s="87"/>
      <c r="B68" s="87"/>
      <c r="C68" s="87"/>
      <c r="D68" s="87"/>
      <c r="E68" s="87"/>
      <c r="F68" s="87"/>
      <c r="G68" s="87"/>
      <c r="H68" s="87"/>
      <c r="I68" s="87"/>
      <c r="J68" s="87"/>
    </row>
    <row r="69" spans="1:10" x14ac:dyDescent="0.3">
      <c r="A69" s="87"/>
      <c r="B69" s="87"/>
      <c r="C69" s="87"/>
      <c r="D69" s="87"/>
      <c r="E69" s="87"/>
      <c r="F69" s="87"/>
      <c r="G69" s="87"/>
      <c r="H69" s="87"/>
      <c r="I69" s="87"/>
      <c r="J69" s="87"/>
    </row>
    <row r="70" spans="1:10" x14ac:dyDescent="0.3">
      <c r="A70" s="87"/>
      <c r="B70" s="87"/>
      <c r="C70" s="87"/>
      <c r="D70" s="87"/>
      <c r="E70" s="87"/>
      <c r="F70" s="87"/>
      <c r="G70" s="87"/>
      <c r="H70" s="87"/>
      <c r="I70" s="87"/>
      <c r="J70" s="87"/>
    </row>
    <row r="71" spans="1:10" x14ac:dyDescent="0.3">
      <c r="A71" s="87"/>
      <c r="B71" s="87"/>
      <c r="C71" s="87"/>
      <c r="D71" s="87"/>
      <c r="E71" s="87"/>
      <c r="F71" s="87"/>
      <c r="G71" s="87"/>
      <c r="H71" s="87"/>
      <c r="I71" s="87"/>
      <c r="J71" s="87"/>
    </row>
    <row r="72" spans="1:10" x14ac:dyDescent="0.3">
      <c r="A72" s="87"/>
      <c r="B72" s="87"/>
      <c r="C72" s="87"/>
      <c r="D72" s="87"/>
      <c r="E72" s="87"/>
      <c r="F72" s="87"/>
      <c r="G72" s="87"/>
      <c r="H72" s="87"/>
      <c r="I72" s="87"/>
      <c r="J72" s="87"/>
    </row>
    <row r="73" spans="1:10" x14ac:dyDescent="0.3">
      <c r="A73" s="87"/>
      <c r="B73" s="87"/>
      <c r="C73" s="87"/>
      <c r="D73" s="87"/>
      <c r="E73" s="87"/>
      <c r="F73" s="87"/>
      <c r="G73" s="87"/>
      <c r="H73" s="87"/>
      <c r="I73" s="87"/>
      <c r="J73" s="87"/>
    </row>
    <row r="74" spans="1:10" x14ac:dyDescent="0.3">
      <c r="A74" s="87"/>
      <c r="B74" s="87"/>
      <c r="C74" s="87"/>
      <c r="D74" s="87"/>
      <c r="E74" s="87"/>
      <c r="F74" s="87"/>
      <c r="G74" s="87"/>
      <c r="H74" s="87"/>
      <c r="I74" s="87"/>
      <c r="J74" s="87"/>
    </row>
    <row r="75" spans="1:10" x14ac:dyDescent="0.3">
      <c r="A75" s="87"/>
      <c r="B75" s="87"/>
      <c r="C75" s="87"/>
      <c r="D75" s="87"/>
      <c r="E75" s="87"/>
      <c r="F75" s="87"/>
      <c r="G75" s="87"/>
      <c r="H75" s="87"/>
      <c r="I75" s="87"/>
      <c r="J75" s="87"/>
    </row>
    <row r="76" spans="1:10" x14ac:dyDescent="0.3">
      <c r="A76" s="87"/>
      <c r="B76" s="87"/>
      <c r="C76" s="87"/>
      <c r="D76" s="87"/>
      <c r="E76" s="87"/>
      <c r="F76" s="87"/>
      <c r="G76" s="87"/>
      <c r="H76" s="87"/>
      <c r="I76" s="87"/>
      <c r="J76" s="87"/>
    </row>
    <row r="77" spans="1:10" x14ac:dyDescent="0.3">
      <c r="A77" s="87"/>
      <c r="B77" s="87"/>
      <c r="C77" s="87"/>
      <c r="D77" s="87"/>
      <c r="E77" s="87"/>
      <c r="F77" s="87"/>
      <c r="G77" s="87"/>
      <c r="H77" s="87"/>
      <c r="I77" s="87"/>
      <c r="J77" s="87"/>
    </row>
    <row r="78" spans="1:10" x14ac:dyDescent="0.3">
      <c r="A78" s="87"/>
      <c r="B78" s="87"/>
      <c r="C78" s="87"/>
      <c r="D78" s="87"/>
      <c r="E78" s="87"/>
      <c r="F78" s="87"/>
      <c r="G78" s="87"/>
      <c r="H78" s="87"/>
      <c r="I78" s="87"/>
      <c r="J78" s="87"/>
    </row>
    <row r="79" spans="1:10" x14ac:dyDescent="0.3">
      <c r="A79" s="87"/>
      <c r="B79" s="87"/>
      <c r="C79" s="87"/>
      <c r="D79" s="87"/>
      <c r="E79" s="87"/>
      <c r="F79" s="87"/>
      <c r="G79" s="87"/>
      <c r="H79" s="87"/>
      <c r="I79" s="87"/>
      <c r="J79" s="87"/>
    </row>
    <row r="80" spans="1:10" x14ac:dyDescent="0.3">
      <c r="A80" s="87"/>
      <c r="B80" s="87"/>
      <c r="C80" s="87"/>
      <c r="D80" s="87"/>
      <c r="E80" s="87"/>
      <c r="F80" s="87"/>
      <c r="G80" s="87"/>
      <c r="H80" s="87"/>
      <c r="I80" s="87"/>
      <c r="J80" s="87"/>
    </row>
    <row r="81" spans="1:10" x14ac:dyDescent="0.3">
      <c r="A81" s="87"/>
      <c r="B81" s="87"/>
      <c r="C81" s="87"/>
      <c r="D81" s="87"/>
      <c r="E81" s="87"/>
      <c r="F81" s="87"/>
      <c r="G81" s="87"/>
      <c r="H81" s="87"/>
      <c r="I81" s="87"/>
      <c r="J81" s="87"/>
    </row>
    <row r="82" spans="1:10" x14ac:dyDescent="0.3">
      <c r="A82" s="87"/>
      <c r="B82" s="87"/>
      <c r="C82" s="87"/>
      <c r="D82" s="87"/>
      <c r="E82" s="87"/>
      <c r="F82" s="87"/>
      <c r="G82" s="87"/>
      <c r="H82" s="87"/>
      <c r="I82" s="87"/>
      <c r="J82" s="87"/>
    </row>
    <row r="83" spans="1:10" x14ac:dyDescent="0.3">
      <c r="A83" s="87"/>
      <c r="B83" s="87"/>
      <c r="C83" s="87"/>
      <c r="D83" s="87"/>
      <c r="E83" s="87"/>
      <c r="F83" s="87"/>
      <c r="G83" s="87"/>
      <c r="H83" s="87"/>
      <c r="I83" s="87"/>
      <c r="J83" s="87"/>
    </row>
    <row r="84" spans="1:10" x14ac:dyDescent="0.3">
      <c r="A84" s="87"/>
      <c r="B84" s="87"/>
      <c r="C84" s="87"/>
      <c r="D84" s="87"/>
      <c r="E84" s="87"/>
      <c r="F84" s="87"/>
      <c r="G84" s="87"/>
      <c r="H84" s="87"/>
      <c r="I84" s="87"/>
      <c r="J84" s="87"/>
    </row>
    <row r="85" spans="1:10" x14ac:dyDescent="0.3">
      <c r="A85" s="87"/>
      <c r="B85" s="87"/>
      <c r="C85" s="87"/>
      <c r="D85" s="87"/>
      <c r="E85" s="87"/>
      <c r="F85" s="87"/>
      <c r="G85" s="87"/>
      <c r="H85" s="87"/>
      <c r="I85" s="87"/>
      <c r="J85" s="87"/>
    </row>
    <row r="86" spans="1:10" x14ac:dyDescent="0.3">
      <c r="A86" s="87"/>
      <c r="B86" s="87"/>
      <c r="C86" s="87"/>
      <c r="D86" s="87"/>
      <c r="E86" s="87"/>
      <c r="F86" s="87"/>
      <c r="G86" s="87"/>
      <c r="H86" s="87"/>
      <c r="I86" s="87"/>
      <c r="J86" s="87"/>
    </row>
    <row r="87" spans="1:10" x14ac:dyDescent="0.3">
      <c r="A87" s="87"/>
      <c r="B87" s="87"/>
      <c r="C87" s="87"/>
      <c r="D87" s="87"/>
      <c r="E87" s="87"/>
      <c r="F87" s="87"/>
      <c r="G87" s="87"/>
      <c r="H87" s="87"/>
      <c r="I87" s="87"/>
      <c r="J87" s="87"/>
    </row>
    <row r="88" spans="1:10" x14ac:dyDescent="0.3">
      <c r="A88" s="87"/>
      <c r="B88" s="87"/>
      <c r="C88" s="87"/>
      <c r="D88" s="87"/>
      <c r="E88" s="87"/>
      <c r="F88" s="87"/>
      <c r="G88" s="87"/>
      <c r="H88" s="87"/>
      <c r="I88" s="87"/>
      <c r="J88" s="87"/>
    </row>
    <row r="89" spans="1:10" x14ac:dyDescent="0.3">
      <c r="A89" s="87"/>
      <c r="B89" s="87"/>
      <c r="C89" s="87"/>
      <c r="D89" s="87"/>
      <c r="E89" s="87"/>
      <c r="F89" s="87"/>
      <c r="G89" s="87"/>
      <c r="H89" s="87"/>
      <c r="I89" s="87"/>
      <c r="J89" s="87"/>
    </row>
    <row r="90" spans="1:10" x14ac:dyDescent="0.3">
      <c r="A90" s="87"/>
      <c r="B90" s="87"/>
      <c r="C90" s="87"/>
      <c r="D90" s="87"/>
      <c r="E90" s="87"/>
      <c r="F90" s="87"/>
      <c r="G90" s="87"/>
      <c r="H90" s="87"/>
      <c r="I90" s="87"/>
      <c r="J90" s="87"/>
    </row>
    <row r="91" spans="1:10" x14ac:dyDescent="0.3">
      <c r="A91" s="87"/>
      <c r="B91" s="87"/>
      <c r="C91" s="87"/>
      <c r="D91" s="87"/>
      <c r="E91" s="87"/>
      <c r="F91" s="87"/>
      <c r="G91" s="87"/>
      <c r="H91" s="87"/>
      <c r="I91" s="87"/>
      <c r="J91" s="87"/>
    </row>
    <row r="92" spans="1:10" x14ac:dyDescent="0.3">
      <c r="A92" s="87"/>
      <c r="B92" s="87"/>
      <c r="C92" s="87"/>
      <c r="D92" s="87"/>
      <c r="E92" s="87"/>
      <c r="F92" s="87"/>
      <c r="G92" s="87"/>
      <c r="H92" s="87"/>
      <c r="I92" s="87"/>
      <c r="J92" s="87"/>
    </row>
    <row r="93" spans="1:10" x14ac:dyDescent="0.3">
      <c r="A93" s="87"/>
      <c r="B93" s="87"/>
      <c r="C93" s="87"/>
      <c r="D93" s="87"/>
      <c r="E93" s="87"/>
      <c r="F93" s="87"/>
      <c r="G93" s="87"/>
      <c r="H93" s="87"/>
      <c r="I93" s="87"/>
    </row>
    <row r="94" spans="1:10" x14ac:dyDescent="0.3">
      <c r="A94" s="87"/>
      <c r="B94" s="87"/>
      <c r="C94" s="87"/>
      <c r="D94" s="87"/>
      <c r="E94" s="87"/>
      <c r="F94" s="87"/>
      <c r="G94" s="87"/>
      <c r="H94" s="87"/>
      <c r="I94" s="87"/>
    </row>
    <row r="95" spans="1:10" x14ac:dyDescent="0.3">
      <c r="A95" s="87"/>
      <c r="B95" s="87"/>
      <c r="C95" s="87"/>
      <c r="D95" s="87"/>
      <c r="E95" s="87"/>
      <c r="F95" s="87"/>
      <c r="G95" s="87"/>
      <c r="H95" s="87"/>
      <c r="I95" s="87"/>
    </row>
    <row r="96" spans="1:10" x14ac:dyDescent="0.3">
      <c r="A96" s="87"/>
      <c r="B96" s="87"/>
      <c r="C96" s="87"/>
      <c r="D96" s="87"/>
      <c r="E96" s="87"/>
      <c r="F96" s="87"/>
      <c r="G96" s="87"/>
      <c r="H96" s="87"/>
      <c r="I96" s="87"/>
    </row>
    <row r="97" spans="1:9" x14ac:dyDescent="0.3">
      <c r="A97" s="87"/>
      <c r="B97" s="87"/>
      <c r="C97" s="87"/>
      <c r="D97" s="87"/>
      <c r="E97" s="87"/>
      <c r="F97" s="87"/>
      <c r="G97" s="87"/>
      <c r="H97" s="87"/>
      <c r="I97" s="87"/>
    </row>
    <row r="98" spans="1:9" x14ac:dyDescent="0.3">
      <c r="A98" s="87"/>
      <c r="B98" s="87"/>
      <c r="C98" s="87"/>
      <c r="D98" s="87"/>
      <c r="E98" s="87"/>
      <c r="F98" s="87"/>
      <c r="G98" s="87"/>
      <c r="H98" s="87"/>
      <c r="I98" s="87"/>
    </row>
    <row r="99" spans="1:9" x14ac:dyDescent="0.3">
      <c r="A99" s="87"/>
      <c r="B99" s="87"/>
      <c r="C99" s="87"/>
      <c r="D99" s="87"/>
      <c r="E99" s="87"/>
      <c r="F99" s="87"/>
      <c r="G99" s="87"/>
      <c r="H99" s="87"/>
      <c r="I99" s="87"/>
    </row>
    <row r="100" spans="1:9" x14ac:dyDescent="0.3">
      <c r="A100" s="87"/>
      <c r="B100" s="87"/>
      <c r="C100" s="87"/>
      <c r="D100" s="87"/>
      <c r="E100" s="87"/>
      <c r="F100" s="87"/>
      <c r="G100" s="87"/>
      <c r="H100" s="87"/>
      <c r="I100" s="87"/>
    </row>
    <row r="101" spans="1:9" x14ac:dyDescent="0.3">
      <c r="A101" s="87"/>
      <c r="B101" s="87"/>
      <c r="C101" s="87"/>
      <c r="D101" s="87"/>
      <c r="E101" s="87"/>
      <c r="F101" s="87"/>
      <c r="G101" s="87"/>
      <c r="H101" s="87"/>
      <c r="I101" s="87"/>
    </row>
    <row r="102" spans="1:9" x14ac:dyDescent="0.3">
      <c r="A102" s="87"/>
      <c r="B102" s="87"/>
      <c r="C102" s="87"/>
      <c r="D102" s="87"/>
      <c r="E102" s="87"/>
      <c r="F102" s="87"/>
      <c r="G102" s="87"/>
      <c r="H102" s="87"/>
      <c r="I102" s="87"/>
    </row>
    <row r="103" spans="1:9" x14ac:dyDescent="0.3">
      <c r="A103" s="87"/>
      <c r="B103" s="87"/>
      <c r="C103" s="87"/>
      <c r="D103" s="87"/>
      <c r="E103" s="87"/>
      <c r="F103" s="87"/>
      <c r="G103" s="87"/>
      <c r="H103" s="87"/>
      <c r="I103" s="87"/>
    </row>
    <row r="104" spans="1:9" x14ac:dyDescent="0.3">
      <c r="A104" s="87"/>
      <c r="B104" s="87"/>
      <c r="C104" s="87"/>
      <c r="D104" s="87"/>
      <c r="E104" s="87"/>
      <c r="F104" s="87"/>
      <c r="G104" s="87"/>
      <c r="H104" s="87"/>
      <c r="I104" s="87"/>
    </row>
    <row r="105" spans="1:9" x14ac:dyDescent="0.3">
      <c r="A105" s="87"/>
      <c r="B105" s="87"/>
      <c r="C105" s="87"/>
      <c r="D105" s="87"/>
      <c r="E105" s="87"/>
      <c r="F105" s="87"/>
      <c r="G105" s="87"/>
      <c r="H105" s="87"/>
      <c r="I105" s="87"/>
    </row>
    <row r="106" spans="1:9" x14ac:dyDescent="0.3">
      <c r="A106" s="87"/>
      <c r="B106" s="87"/>
      <c r="C106" s="87"/>
      <c r="D106" s="87"/>
      <c r="E106" s="87"/>
      <c r="F106" s="87"/>
      <c r="G106" s="87"/>
      <c r="H106" s="87"/>
      <c r="I106" s="87"/>
    </row>
    <row r="107" spans="1:9" x14ac:dyDescent="0.3">
      <c r="A107" s="87"/>
      <c r="B107" s="87"/>
      <c r="C107" s="87"/>
      <c r="D107" s="87"/>
      <c r="E107" s="87"/>
      <c r="F107" s="87"/>
      <c r="G107" s="87"/>
      <c r="H107" s="87"/>
      <c r="I107" s="87"/>
    </row>
    <row r="108" spans="1:9" x14ac:dyDescent="0.3">
      <c r="A108" s="87"/>
      <c r="B108" s="87"/>
      <c r="C108" s="87"/>
      <c r="D108" s="87"/>
      <c r="E108" s="87"/>
      <c r="F108" s="87"/>
      <c r="G108" s="87"/>
      <c r="H108" s="87"/>
      <c r="I108" s="87"/>
    </row>
    <row r="109" spans="1:9" x14ac:dyDescent="0.3">
      <c r="A109" s="87"/>
      <c r="B109" s="87"/>
      <c r="C109" s="87"/>
      <c r="D109" s="87"/>
      <c r="E109" s="87"/>
      <c r="F109" s="87"/>
      <c r="G109" s="87"/>
      <c r="H109" s="87"/>
      <c r="I109" s="87"/>
    </row>
    <row r="110" spans="1:9" x14ac:dyDescent="0.3">
      <c r="A110" s="87"/>
      <c r="B110" s="87"/>
      <c r="C110" s="87"/>
      <c r="D110" s="87"/>
      <c r="E110" s="87"/>
      <c r="F110" s="87"/>
      <c r="G110" s="87"/>
      <c r="H110" s="87"/>
      <c r="I110" s="87"/>
    </row>
    <row r="111" spans="1:9" x14ac:dyDescent="0.3">
      <c r="A111" s="87"/>
      <c r="B111" s="87"/>
      <c r="C111" s="87"/>
      <c r="D111" s="87"/>
      <c r="E111" s="87"/>
      <c r="F111" s="87"/>
      <c r="G111" s="87"/>
      <c r="H111" s="87"/>
      <c r="I111" s="87"/>
    </row>
    <row r="112" spans="1:9" x14ac:dyDescent="0.3">
      <c r="A112" s="87"/>
      <c r="B112" s="87"/>
      <c r="C112" s="87"/>
      <c r="D112" s="87"/>
      <c r="E112" s="87"/>
      <c r="F112" s="87"/>
      <c r="G112" s="87"/>
      <c r="H112" s="87"/>
      <c r="I112" s="87"/>
    </row>
    <row r="113" spans="1:9" x14ac:dyDescent="0.3">
      <c r="A113" s="87"/>
      <c r="B113" s="87"/>
      <c r="C113" s="87"/>
      <c r="D113" s="87"/>
      <c r="E113" s="87"/>
      <c r="F113" s="87"/>
      <c r="G113" s="87"/>
      <c r="H113" s="87"/>
      <c r="I113" s="87"/>
    </row>
    <row r="114" spans="1:9" x14ac:dyDescent="0.3">
      <c r="A114" s="87"/>
      <c r="B114" s="87"/>
      <c r="C114" s="87"/>
      <c r="D114" s="87"/>
      <c r="E114" s="87"/>
      <c r="F114" s="87"/>
      <c r="G114" s="87"/>
      <c r="H114" s="87"/>
      <c r="I114" s="87"/>
    </row>
    <row r="115" spans="1:9" x14ac:dyDescent="0.3">
      <c r="A115" s="87"/>
      <c r="B115" s="87"/>
      <c r="C115" s="87"/>
      <c r="D115" s="87"/>
      <c r="E115" s="87"/>
      <c r="F115" s="87"/>
      <c r="G115" s="87"/>
      <c r="H115" s="87"/>
      <c r="I115" s="87"/>
    </row>
    <row r="116" spans="1:9" x14ac:dyDescent="0.3">
      <c r="A116" s="87"/>
      <c r="B116" s="87"/>
      <c r="C116" s="87"/>
      <c r="D116" s="87"/>
      <c r="E116" s="87"/>
      <c r="F116" s="87"/>
      <c r="G116" s="87"/>
      <c r="H116" s="87"/>
      <c r="I116" s="87"/>
    </row>
    <row r="117" spans="1:9" x14ac:dyDescent="0.3">
      <c r="A117" s="87"/>
      <c r="B117" s="87"/>
      <c r="C117" s="87"/>
      <c r="D117" s="87"/>
      <c r="E117" s="87"/>
      <c r="F117" s="87"/>
      <c r="G117" s="87"/>
      <c r="H117" s="87"/>
      <c r="I117" s="87"/>
    </row>
    <row r="118" spans="1:9" x14ac:dyDescent="0.3">
      <c r="A118" s="87"/>
      <c r="B118" s="87"/>
      <c r="C118" s="87"/>
      <c r="D118" s="87"/>
      <c r="E118" s="87"/>
      <c r="F118" s="87"/>
      <c r="G118" s="87"/>
      <c r="H118" s="87"/>
      <c r="I118" s="87"/>
    </row>
    <row r="119" spans="1:9" x14ac:dyDescent="0.3">
      <c r="A119" s="87"/>
      <c r="B119" s="87"/>
      <c r="C119" s="87"/>
      <c r="D119" s="87"/>
      <c r="E119" s="87"/>
      <c r="F119" s="87"/>
      <c r="G119" s="87"/>
      <c r="H119" s="87"/>
      <c r="I119" s="87"/>
    </row>
    <row r="120" spans="1:9" x14ac:dyDescent="0.3">
      <c r="A120" s="87"/>
      <c r="B120" s="87"/>
      <c r="C120" s="87"/>
      <c r="D120" s="87"/>
      <c r="E120" s="87"/>
      <c r="F120" s="87"/>
      <c r="G120" s="87"/>
      <c r="H120" s="87"/>
      <c r="I120" s="87"/>
    </row>
    <row r="121" spans="1:9" x14ac:dyDescent="0.3">
      <c r="A121" s="87"/>
      <c r="B121" s="87"/>
      <c r="C121" s="87"/>
      <c r="D121" s="87"/>
      <c r="E121" s="87"/>
      <c r="F121" s="87"/>
      <c r="G121" s="87"/>
      <c r="H121" s="87"/>
      <c r="I121" s="87"/>
    </row>
    <row r="122" spans="1:9" x14ac:dyDescent="0.3">
      <c r="A122" s="87"/>
      <c r="B122" s="87"/>
      <c r="C122" s="87"/>
      <c r="D122" s="87"/>
      <c r="E122" s="87"/>
      <c r="F122" s="87"/>
      <c r="G122" s="87"/>
      <c r="H122" s="87"/>
      <c r="I122" s="87"/>
    </row>
    <row r="123" spans="1:9" x14ac:dyDescent="0.3">
      <c r="A123" s="87"/>
      <c r="B123" s="87"/>
      <c r="C123" s="87"/>
      <c r="D123" s="87"/>
      <c r="E123" s="87"/>
      <c r="F123" s="87"/>
      <c r="G123" s="87"/>
      <c r="H123" s="87"/>
      <c r="I123" s="87"/>
    </row>
    <row r="124" spans="1:9" x14ac:dyDescent="0.3">
      <c r="A124" s="87"/>
      <c r="B124" s="87"/>
      <c r="C124" s="87"/>
      <c r="D124" s="87"/>
      <c r="E124" s="87"/>
      <c r="F124" s="87"/>
      <c r="G124" s="87"/>
      <c r="H124" s="87"/>
      <c r="I124" s="87"/>
    </row>
    <row r="125" spans="1:9" x14ac:dyDescent="0.3">
      <c r="A125" s="87"/>
      <c r="B125" s="87"/>
      <c r="C125" s="87"/>
      <c r="D125" s="87"/>
      <c r="E125" s="87"/>
      <c r="F125" s="87"/>
      <c r="G125" s="87"/>
      <c r="H125" s="87"/>
      <c r="I125" s="87"/>
    </row>
    <row r="126" spans="1:9" x14ac:dyDescent="0.3">
      <c r="A126" s="87"/>
      <c r="B126" s="87"/>
      <c r="C126" s="87"/>
      <c r="D126" s="87"/>
      <c r="E126" s="87"/>
      <c r="F126" s="87"/>
      <c r="G126" s="87"/>
      <c r="H126" s="87"/>
      <c r="I126" s="87"/>
    </row>
    <row r="127" spans="1:9" x14ac:dyDescent="0.3">
      <c r="A127" s="87"/>
      <c r="B127" s="87"/>
      <c r="C127" s="87"/>
      <c r="D127" s="87"/>
      <c r="E127" s="87"/>
      <c r="F127" s="87"/>
      <c r="G127" s="87"/>
      <c r="H127" s="87"/>
      <c r="I127" s="87"/>
    </row>
    <row r="128" spans="1:9" x14ac:dyDescent="0.3">
      <c r="A128" s="87"/>
      <c r="B128" s="87"/>
      <c r="C128" s="87"/>
      <c r="D128" s="87"/>
      <c r="E128" s="87"/>
      <c r="F128" s="87"/>
      <c r="G128" s="87"/>
      <c r="H128" s="87"/>
      <c r="I128" s="87"/>
    </row>
    <row r="129" spans="1:9" x14ac:dyDescent="0.3">
      <c r="A129" s="87"/>
      <c r="B129" s="87"/>
      <c r="C129" s="87"/>
      <c r="D129" s="87"/>
      <c r="E129" s="87"/>
      <c r="F129" s="87"/>
      <c r="G129" s="87"/>
      <c r="H129" s="87"/>
      <c r="I129" s="87"/>
    </row>
    <row r="130" spans="1:9" x14ac:dyDescent="0.3">
      <c r="A130" s="87"/>
      <c r="B130" s="87"/>
      <c r="C130" s="87"/>
      <c r="D130" s="87"/>
      <c r="E130" s="87"/>
      <c r="F130" s="87"/>
      <c r="G130" s="87"/>
      <c r="H130" s="87"/>
      <c r="I130" s="87"/>
    </row>
    <row r="131" spans="1:9" x14ac:dyDescent="0.3">
      <c r="A131" s="87"/>
      <c r="B131" s="87"/>
      <c r="C131" s="87"/>
      <c r="D131" s="87"/>
      <c r="E131" s="87"/>
      <c r="F131" s="87"/>
      <c r="G131" s="87"/>
      <c r="H131" s="87"/>
      <c r="I131" s="87"/>
    </row>
    <row r="132" spans="1:9" x14ac:dyDescent="0.3">
      <c r="A132" s="87"/>
      <c r="B132" s="87"/>
      <c r="C132" s="87"/>
      <c r="D132" s="87"/>
      <c r="E132" s="87"/>
      <c r="F132" s="87"/>
      <c r="G132" s="87"/>
      <c r="H132" s="87"/>
      <c r="I132" s="87"/>
    </row>
    <row r="133" spans="1:9" x14ac:dyDescent="0.3">
      <c r="A133" s="87"/>
      <c r="B133" s="87"/>
      <c r="C133" s="87"/>
      <c r="D133" s="87"/>
      <c r="E133" s="87"/>
      <c r="F133" s="87"/>
      <c r="G133" s="87"/>
      <c r="H133" s="87"/>
      <c r="I133" s="87"/>
    </row>
    <row r="134" spans="1:9" x14ac:dyDescent="0.3">
      <c r="A134" s="87"/>
      <c r="B134" s="87"/>
      <c r="C134" s="87"/>
      <c r="D134" s="87"/>
      <c r="E134" s="87"/>
      <c r="F134" s="87"/>
      <c r="G134" s="87"/>
      <c r="H134" s="87"/>
      <c r="I134" s="87"/>
    </row>
    <row r="135" spans="1:9" x14ac:dyDescent="0.3">
      <c r="A135" s="87"/>
      <c r="B135" s="87"/>
      <c r="C135" s="87"/>
      <c r="D135" s="87"/>
      <c r="E135" s="87"/>
      <c r="F135" s="87"/>
      <c r="G135" s="87"/>
      <c r="H135" s="87"/>
      <c r="I135" s="87"/>
    </row>
    <row r="136" spans="1:9" x14ac:dyDescent="0.3">
      <c r="A136" s="87"/>
      <c r="B136" s="87"/>
      <c r="C136" s="87"/>
      <c r="D136" s="87"/>
      <c r="E136" s="87"/>
      <c r="F136" s="87"/>
      <c r="G136" s="87"/>
      <c r="H136" s="87"/>
      <c r="I136" s="87"/>
    </row>
    <row r="137" spans="1:9" x14ac:dyDescent="0.3">
      <c r="A137" s="87"/>
      <c r="B137" s="87"/>
      <c r="C137" s="87"/>
      <c r="D137" s="87"/>
      <c r="E137" s="87"/>
      <c r="F137" s="87"/>
      <c r="G137" s="87"/>
      <c r="H137" s="87"/>
      <c r="I137" s="87"/>
    </row>
    <row r="138" spans="1:9" x14ac:dyDescent="0.3">
      <c r="A138" s="87"/>
      <c r="B138" s="87"/>
      <c r="C138" s="87"/>
      <c r="D138" s="87"/>
      <c r="E138" s="87"/>
      <c r="F138" s="87"/>
      <c r="G138" s="87"/>
      <c r="H138" s="87"/>
      <c r="I138" s="87"/>
    </row>
    <row r="139" spans="1:9" x14ac:dyDescent="0.3">
      <c r="A139" s="87"/>
      <c r="B139" s="87"/>
      <c r="C139" s="87"/>
      <c r="D139" s="87"/>
      <c r="E139" s="87"/>
      <c r="F139" s="87"/>
      <c r="G139" s="87"/>
      <c r="H139" s="87"/>
      <c r="I139" s="87"/>
    </row>
    <row r="140" spans="1:9" x14ac:dyDescent="0.3">
      <c r="A140" s="87"/>
      <c r="B140" s="87"/>
      <c r="C140" s="87"/>
      <c r="D140" s="87"/>
      <c r="E140" s="87"/>
      <c r="F140" s="87"/>
      <c r="G140" s="87"/>
      <c r="H140" s="87"/>
      <c r="I140" s="87"/>
    </row>
    <row r="141" spans="1:9" x14ac:dyDescent="0.3">
      <c r="A141" s="87"/>
      <c r="B141" s="87"/>
      <c r="C141" s="87"/>
      <c r="D141" s="87"/>
      <c r="E141" s="87"/>
      <c r="F141" s="87"/>
      <c r="G141" s="87"/>
      <c r="H141" s="87"/>
      <c r="I141" s="87"/>
    </row>
    <row r="142" spans="1:9" x14ac:dyDescent="0.3">
      <c r="A142" s="87"/>
      <c r="B142" s="87"/>
      <c r="C142" s="87"/>
      <c r="D142" s="87"/>
      <c r="E142" s="87"/>
      <c r="F142" s="87"/>
      <c r="G142" s="87"/>
      <c r="H142" s="87"/>
      <c r="I142" s="87"/>
    </row>
    <row r="143" spans="1:9" x14ac:dyDescent="0.3">
      <c r="A143" s="87"/>
      <c r="B143" s="87"/>
      <c r="C143" s="87"/>
      <c r="D143" s="87"/>
      <c r="E143" s="87"/>
      <c r="F143" s="87"/>
      <c r="G143" s="87"/>
      <c r="H143" s="87"/>
      <c r="I143" s="87"/>
    </row>
    <row r="144" spans="1:9" x14ac:dyDescent="0.3">
      <c r="A144" s="87"/>
      <c r="B144" s="87"/>
      <c r="C144" s="87"/>
      <c r="D144" s="87"/>
      <c r="E144" s="87"/>
      <c r="F144" s="87"/>
      <c r="G144" s="87"/>
      <c r="H144" s="87"/>
      <c r="I144" s="87"/>
    </row>
    <row r="145" spans="1:9" x14ac:dyDescent="0.3">
      <c r="A145" s="87"/>
      <c r="B145" s="87"/>
      <c r="C145" s="87"/>
      <c r="D145" s="87"/>
      <c r="E145" s="87"/>
      <c r="F145" s="87"/>
      <c r="G145" s="87"/>
      <c r="H145" s="87"/>
      <c r="I145" s="87"/>
    </row>
    <row r="146" spans="1:9" x14ac:dyDescent="0.3">
      <c r="A146" s="87"/>
      <c r="B146" s="87"/>
      <c r="C146" s="87"/>
      <c r="D146" s="87"/>
      <c r="E146" s="87"/>
      <c r="F146" s="87"/>
      <c r="G146" s="87"/>
      <c r="H146" s="87"/>
      <c r="I146" s="87"/>
    </row>
    <row r="147" spans="1:9" x14ac:dyDescent="0.3">
      <c r="A147" s="87"/>
      <c r="B147" s="87"/>
      <c r="C147" s="87"/>
      <c r="D147" s="87"/>
      <c r="E147" s="87"/>
      <c r="F147" s="87"/>
      <c r="G147" s="87"/>
      <c r="H147" s="87"/>
      <c r="I147" s="87"/>
    </row>
    <row r="148" spans="1:9" x14ac:dyDescent="0.3">
      <c r="A148" s="87"/>
      <c r="B148" s="87"/>
      <c r="C148" s="87"/>
      <c r="D148" s="87"/>
      <c r="E148" s="87"/>
      <c r="F148" s="87"/>
      <c r="G148" s="87"/>
      <c r="H148" s="87"/>
      <c r="I148" s="87"/>
    </row>
    <row r="149" spans="1:9" x14ac:dyDescent="0.3">
      <c r="A149" s="87"/>
      <c r="B149" s="87"/>
      <c r="C149" s="87"/>
      <c r="D149" s="87"/>
      <c r="E149" s="87"/>
      <c r="F149" s="87"/>
      <c r="G149" s="87"/>
      <c r="H149" s="87"/>
      <c r="I149" s="87"/>
    </row>
    <row r="150" spans="1:9" x14ac:dyDescent="0.3">
      <c r="A150" s="87"/>
      <c r="B150" s="87"/>
      <c r="C150" s="87"/>
      <c r="D150" s="87"/>
      <c r="E150" s="87"/>
      <c r="F150" s="87"/>
      <c r="G150" s="87"/>
      <c r="H150" s="87"/>
      <c r="I150" s="87"/>
    </row>
    <row r="151" spans="1:9" x14ac:dyDescent="0.3">
      <c r="A151" s="87"/>
      <c r="B151" s="87"/>
      <c r="C151" s="87"/>
      <c r="D151" s="87"/>
      <c r="E151" s="87"/>
      <c r="F151" s="87"/>
      <c r="G151" s="87"/>
      <c r="H151" s="87"/>
      <c r="I151" s="87"/>
    </row>
    <row r="152" spans="1:9" x14ac:dyDescent="0.3">
      <c r="A152" s="87"/>
      <c r="B152" s="87"/>
      <c r="C152" s="87"/>
      <c r="D152" s="87"/>
      <c r="E152" s="87"/>
      <c r="F152" s="87"/>
      <c r="G152" s="87"/>
      <c r="H152" s="87"/>
      <c r="I152" s="87"/>
    </row>
    <row r="153" spans="1:9" x14ac:dyDescent="0.3">
      <c r="A153" s="87"/>
      <c r="B153" s="87"/>
      <c r="C153" s="87"/>
      <c r="D153" s="87"/>
      <c r="E153" s="87"/>
      <c r="F153" s="87"/>
      <c r="G153" s="87"/>
      <c r="H153" s="87"/>
      <c r="I153" s="87"/>
    </row>
    <row r="154" spans="1:9" x14ac:dyDescent="0.3">
      <c r="A154" s="87"/>
      <c r="B154" s="87"/>
      <c r="C154" s="87"/>
      <c r="D154" s="87"/>
      <c r="E154" s="87"/>
      <c r="F154" s="87"/>
      <c r="G154" s="87"/>
      <c r="H154" s="87"/>
      <c r="I154" s="87"/>
    </row>
    <row r="155" spans="1:9" x14ac:dyDescent="0.3">
      <c r="A155" s="87"/>
      <c r="B155" s="87"/>
      <c r="C155" s="87"/>
      <c r="D155" s="87"/>
      <c r="E155" s="87"/>
      <c r="F155" s="87"/>
      <c r="G155" s="87"/>
      <c r="H155" s="87"/>
      <c r="I155" s="87"/>
    </row>
    <row r="156" spans="1:9" x14ac:dyDescent="0.3">
      <c r="A156" s="87"/>
      <c r="B156" s="87"/>
      <c r="C156" s="87"/>
      <c r="D156" s="87"/>
      <c r="E156" s="87"/>
      <c r="F156" s="87"/>
      <c r="G156" s="87"/>
      <c r="H156" s="87"/>
      <c r="I156" s="87"/>
    </row>
    <row r="157" spans="1:9" x14ac:dyDescent="0.3">
      <c r="A157" s="87"/>
      <c r="B157" s="87"/>
      <c r="C157" s="87"/>
      <c r="D157" s="87"/>
      <c r="E157" s="87"/>
      <c r="F157" s="87"/>
      <c r="G157" s="87"/>
      <c r="H157" s="87"/>
      <c r="I157" s="87"/>
    </row>
    <row r="158" spans="1:9" x14ac:dyDescent="0.3">
      <c r="A158" s="87"/>
      <c r="B158" s="87"/>
      <c r="C158" s="87"/>
      <c r="D158" s="87"/>
      <c r="E158" s="87"/>
      <c r="F158" s="87"/>
      <c r="G158" s="87"/>
      <c r="H158" s="87"/>
      <c r="I158" s="87"/>
    </row>
    <row r="159" spans="1:9" x14ac:dyDescent="0.3">
      <c r="A159" s="87"/>
      <c r="B159" s="87"/>
      <c r="C159" s="87"/>
      <c r="D159" s="87"/>
      <c r="E159" s="87"/>
      <c r="F159" s="87"/>
      <c r="G159" s="87"/>
      <c r="H159" s="87"/>
      <c r="I159" s="87"/>
    </row>
    <row r="160" spans="1:9" x14ac:dyDescent="0.3">
      <c r="A160" s="87"/>
      <c r="B160" s="87"/>
      <c r="C160" s="87"/>
      <c r="D160" s="87"/>
      <c r="E160" s="87"/>
      <c r="F160" s="87"/>
      <c r="G160" s="87"/>
      <c r="H160" s="87"/>
      <c r="I160" s="87"/>
    </row>
    <row r="161" spans="1:9" x14ac:dyDescent="0.3">
      <c r="A161" s="87"/>
      <c r="B161" s="87"/>
      <c r="C161" s="87"/>
      <c r="D161" s="87"/>
      <c r="E161" s="87"/>
      <c r="F161" s="87"/>
      <c r="G161" s="87"/>
      <c r="H161" s="87"/>
      <c r="I161" s="87"/>
    </row>
    <row r="162" spans="1:9" x14ac:dyDescent="0.3">
      <c r="A162" s="87"/>
      <c r="B162" s="87"/>
      <c r="C162" s="87"/>
      <c r="D162" s="87"/>
      <c r="E162" s="87"/>
      <c r="F162" s="87"/>
      <c r="G162" s="87"/>
      <c r="H162" s="87"/>
      <c r="I162" s="87"/>
    </row>
    <row r="163" spans="1:9" x14ac:dyDescent="0.3">
      <c r="A163" s="87"/>
      <c r="B163" s="87"/>
      <c r="C163" s="87"/>
      <c r="D163" s="87"/>
      <c r="E163" s="87"/>
      <c r="F163" s="87"/>
      <c r="G163" s="87"/>
      <c r="H163" s="87"/>
      <c r="I163" s="87"/>
    </row>
    <row r="164" spans="1:9" x14ac:dyDescent="0.3">
      <c r="A164" s="87"/>
      <c r="B164" s="87"/>
      <c r="C164" s="87"/>
      <c r="D164" s="87"/>
      <c r="E164" s="87"/>
      <c r="F164" s="87"/>
      <c r="G164" s="87"/>
      <c r="H164" s="87"/>
      <c r="I164" s="87"/>
    </row>
    <row r="165" spans="1:9" x14ac:dyDescent="0.3">
      <c r="A165" s="87"/>
      <c r="B165" s="87"/>
      <c r="C165" s="87"/>
      <c r="D165" s="87"/>
      <c r="E165" s="87"/>
      <c r="F165" s="87"/>
      <c r="G165" s="87"/>
      <c r="H165" s="87"/>
      <c r="I165" s="87"/>
    </row>
    <row r="166" spans="1:9" x14ac:dyDescent="0.3">
      <c r="A166" s="87"/>
      <c r="B166" s="87"/>
      <c r="C166" s="87"/>
      <c r="D166" s="87"/>
      <c r="E166" s="87"/>
      <c r="F166" s="87"/>
      <c r="G166" s="87"/>
      <c r="H166" s="87"/>
      <c r="I166" s="87"/>
    </row>
    <row r="167" spans="1:9" x14ac:dyDescent="0.3">
      <c r="A167" s="87"/>
      <c r="B167" s="87"/>
      <c r="C167" s="87"/>
      <c r="D167" s="87"/>
      <c r="E167" s="87"/>
      <c r="F167" s="87"/>
      <c r="G167" s="87"/>
      <c r="H167" s="87"/>
      <c r="I167" s="87"/>
    </row>
    <row r="168" spans="1:9" x14ac:dyDescent="0.3">
      <c r="A168" s="87"/>
      <c r="B168" s="87"/>
      <c r="C168" s="87"/>
      <c r="D168" s="87"/>
      <c r="E168" s="87"/>
      <c r="F168" s="87"/>
      <c r="G168" s="87"/>
      <c r="H168" s="87"/>
      <c r="I168" s="87"/>
    </row>
    <row r="169" spans="1:9" x14ac:dyDescent="0.3">
      <c r="A169" s="87"/>
      <c r="B169" s="87"/>
      <c r="C169" s="87"/>
      <c r="D169" s="87"/>
      <c r="E169" s="87"/>
      <c r="F169" s="87"/>
      <c r="G169" s="87"/>
      <c r="H169" s="87"/>
      <c r="I169" s="87"/>
    </row>
    <row r="170" spans="1:9" x14ac:dyDescent="0.3">
      <c r="A170" s="87"/>
      <c r="B170" s="87"/>
      <c r="C170" s="87"/>
      <c r="D170" s="87"/>
      <c r="E170" s="87"/>
      <c r="F170" s="87"/>
      <c r="G170" s="87"/>
      <c r="H170" s="87"/>
      <c r="I170" s="87"/>
    </row>
    <row r="171" spans="1:9" x14ac:dyDescent="0.3">
      <c r="A171" s="87"/>
      <c r="B171" s="87"/>
      <c r="C171" s="87"/>
      <c r="D171" s="87"/>
      <c r="E171" s="87"/>
      <c r="F171" s="87"/>
      <c r="G171" s="87"/>
      <c r="H171" s="87"/>
      <c r="I171" s="87"/>
    </row>
    <row r="172" spans="1:9" x14ac:dyDescent="0.3">
      <c r="A172" s="87"/>
      <c r="B172" s="87"/>
      <c r="C172" s="87"/>
      <c r="D172" s="87"/>
      <c r="E172" s="87"/>
      <c r="F172" s="87"/>
      <c r="G172" s="87"/>
      <c r="H172" s="87"/>
      <c r="I172" s="87"/>
    </row>
    <row r="173" spans="1:9" x14ac:dyDescent="0.3">
      <c r="A173" s="87"/>
      <c r="B173" s="87"/>
      <c r="C173" s="87"/>
      <c r="D173" s="87"/>
      <c r="E173" s="87"/>
      <c r="F173" s="87"/>
      <c r="G173" s="87"/>
      <c r="H173" s="87"/>
      <c r="I173" s="87"/>
    </row>
    <row r="174" spans="1:9" x14ac:dyDescent="0.3">
      <c r="A174" s="87"/>
      <c r="B174" s="87"/>
      <c r="C174" s="87"/>
      <c r="D174" s="87"/>
      <c r="E174" s="87"/>
      <c r="F174" s="87"/>
      <c r="G174" s="87"/>
      <c r="H174" s="87"/>
      <c r="I174" s="87"/>
    </row>
    <row r="175" spans="1:9" x14ac:dyDescent="0.3">
      <c r="A175" s="87"/>
      <c r="B175" s="87"/>
      <c r="C175" s="87"/>
      <c r="D175" s="87"/>
      <c r="E175" s="87"/>
      <c r="F175" s="87"/>
      <c r="G175" s="87"/>
      <c r="H175" s="87"/>
      <c r="I175" s="87"/>
    </row>
    <row r="176" spans="1:9" x14ac:dyDescent="0.3">
      <c r="A176" s="87"/>
      <c r="B176" s="87"/>
      <c r="C176" s="87"/>
      <c r="D176" s="87"/>
      <c r="E176" s="87"/>
      <c r="F176" s="87"/>
      <c r="G176" s="87"/>
      <c r="H176" s="87"/>
      <c r="I176" s="87"/>
    </row>
    <row r="177" spans="1:9" x14ac:dyDescent="0.3">
      <c r="A177" s="87"/>
      <c r="B177" s="87"/>
      <c r="C177" s="87"/>
      <c r="D177" s="87"/>
      <c r="E177" s="87"/>
      <c r="F177" s="87"/>
      <c r="G177" s="87"/>
      <c r="H177" s="87"/>
      <c r="I177" s="87"/>
    </row>
    <row r="178" spans="1:9" x14ac:dyDescent="0.3">
      <c r="A178" s="87"/>
      <c r="B178" s="87"/>
      <c r="C178" s="87"/>
      <c r="D178" s="87"/>
      <c r="E178" s="87"/>
      <c r="F178" s="87"/>
      <c r="G178" s="87"/>
      <c r="H178" s="87"/>
      <c r="I178" s="87"/>
    </row>
    <row r="179" spans="1:9" x14ac:dyDescent="0.3">
      <c r="A179" s="87"/>
      <c r="B179" s="87"/>
      <c r="C179" s="87"/>
      <c r="D179" s="87"/>
      <c r="E179" s="87"/>
      <c r="F179" s="87"/>
      <c r="G179" s="87"/>
      <c r="H179" s="87"/>
      <c r="I179" s="87"/>
    </row>
    <row r="180" spans="1:9" x14ac:dyDescent="0.3">
      <c r="A180" s="87"/>
      <c r="B180" s="87"/>
      <c r="C180" s="87"/>
      <c r="D180" s="87"/>
      <c r="E180" s="87"/>
      <c r="F180" s="87"/>
      <c r="G180" s="87"/>
      <c r="H180" s="87"/>
      <c r="I180" s="87"/>
    </row>
    <row r="181" spans="1:9" x14ac:dyDescent="0.3">
      <c r="A181" s="87"/>
      <c r="B181" s="87"/>
      <c r="C181" s="87"/>
      <c r="D181" s="87"/>
      <c r="E181" s="87"/>
      <c r="F181" s="87"/>
      <c r="G181" s="87"/>
      <c r="H181" s="87"/>
      <c r="I181" s="87"/>
    </row>
    <row r="182" spans="1:9" x14ac:dyDescent="0.3">
      <c r="A182" s="87"/>
      <c r="B182" s="87"/>
      <c r="C182" s="87"/>
      <c r="D182" s="87"/>
      <c r="E182" s="87"/>
      <c r="F182" s="87"/>
      <c r="G182" s="87"/>
      <c r="H182" s="87"/>
      <c r="I182" s="87"/>
    </row>
    <row r="183" spans="1:9" x14ac:dyDescent="0.3">
      <c r="A183" s="87"/>
      <c r="B183" s="87"/>
      <c r="C183" s="87"/>
      <c r="D183" s="87"/>
      <c r="E183" s="87"/>
      <c r="F183" s="87"/>
      <c r="G183" s="87"/>
      <c r="H183" s="87"/>
      <c r="I183" s="87"/>
    </row>
    <row r="184" spans="1:9" x14ac:dyDescent="0.3">
      <c r="A184" s="87"/>
      <c r="B184" s="87"/>
      <c r="C184" s="87"/>
      <c r="D184" s="87"/>
      <c r="E184" s="87"/>
      <c r="F184" s="87"/>
      <c r="G184" s="87"/>
      <c r="H184" s="87"/>
      <c r="I184" s="87"/>
    </row>
    <row r="185" spans="1:9" x14ac:dyDescent="0.3">
      <c r="A185" s="87"/>
      <c r="B185" s="87"/>
      <c r="C185" s="87"/>
      <c r="D185" s="87"/>
      <c r="E185" s="87"/>
      <c r="F185" s="87"/>
      <c r="G185" s="87"/>
      <c r="H185" s="87"/>
      <c r="I185" s="87"/>
    </row>
    <row r="186" spans="1:9" x14ac:dyDescent="0.3">
      <c r="A186" s="87"/>
      <c r="B186" s="87"/>
      <c r="C186" s="87"/>
      <c r="D186" s="87"/>
      <c r="E186" s="87"/>
      <c r="F186" s="87"/>
      <c r="G186" s="87"/>
      <c r="H186" s="87"/>
      <c r="I186" s="87"/>
    </row>
    <row r="187" spans="1:9" x14ac:dyDescent="0.3">
      <c r="A187" s="87"/>
      <c r="B187" s="87"/>
      <c r="C187" s="87"/>
      <c r="D187" s="87"/>
      <c r="E187" s="87"/>
      <c r="F187" s="87"/>
      <c r="G187" s="87"/>
      <c r="H187" s="87"/>
      <c r="I187" s="87"/>
    </row>
    <row r="188" spans="1:9" x14ac:dyDescent="0.3">
      <c r="A188" s="87"/>
      <c r="B188" s="87"/>
      <c r="C188" s="87"/>
      <c r="D188" s="87"/>
      <c r="E188" s="87"/>
      <c r="F188" s="87"/>
      <c r="G188" s="87"/>
      <c r="H188" s="87"/>
      <c r="I188" s="87"/>
    </row>
    <row r="189" spans="1:9" x14ac:dyDescent="0.3">
      <c r="A189" s="87"/>
      <c r="B189" s="87"/>
      <c r="C189" s="87"/>
      <c r="D189" s="87"/>
      <c r="E189" s="87"/>
      <c r="F189" s="87"/>
      <c r="G189" s="87"/>
      <c r="H189" s="87"/>
      <c r="I189" s="87"/>
    </row>
    <row r="190" spans="1:9" x14ac:dyDescent="0.3">
      <c r="A190" s="87"/>
      <c r="B190" s="87"/>
      <c r="C190" s="87"/>
      <c r="D190" s="87"/>
      <c r="E190" s="87"/>
      <c r="F190" s="87"/>
      <c r="G190" s="87"/>
      <c r="H190" s="87"/>
      <c r="I190" s="87"/>
    </row>
    <row r="191" spans="1:9" x14ac:dyDescent="0.3">
      <c r="A191" s="87"/>
      <c r="B191" s="87"/>
      <c r="C191" s="87"/>
      <c r="D191" s="87"/>
      <c r="E191" s="87"/>
      <c r="F191" s="87"/>
      <c r="G191" s="87"/>
      <c r="H191" s="87"/>
      <c r="I191" s="87"/>
    </row>
    <row r="192" spans="1:9" x14ac:dyDescent="0.3">
      <c r="A192" s="87"/>
      <c r="B192" s="87"/>
      <c r="C192" s="87"/>
      <c r="D192" s="87"/>
      <c r="E192" s="87"/>
      <c r="F192" s="87"/>
      <c r="G192" s="87"/>
      <c r="H192" s="87"/>
      <c r="I192" s="87"/>
    </row>
    <row r="193" spans="1:9" x14ac:dyDescent="0.3">
      <c r="A193" s="87"/>
      <c r="B193" s="87"/>
      <c r="C193" s="87"/>
      <c r="D193" s="87"/>
      <c r="E193" s="87"/>
      <c r="F193" s="87"/>
      <c r="G193" s="87"/>
      <c r="H193" s="87"/>
      <c r="I193" s="87"/>
    </row>
    <row r="194" spans="1:9" x14ac:dyDescent="0.3">
      <c r="A194" s="87"/>
      <c r="B194" s="87"/>
      <c r="C194" s="87"/>
      <c r="D194" s="87"/>
      <c r="E194" s="87"/>
      <c r="F194" s="87"/>
      <c r="G194" s="87"/>
      <c r="H194" s="87"/>
      <c r="I194" s="87"/>
    </row>
    <row r="195" spans="1:9" x14ac:dyDescent="0.3">
      <c r="A195" s="87"/>
      <c r="B195" s="87"/>
      <c r="C195" s="87"/>
      <c r="D195" s="87"/>
      <c r="E195" s="87"/>
      <c r="F195" s="87"/>
      <c r="G195" s="87"/>
      <c r="H195" s="87"/>
      <c r="I195" s="87"/>
    </row>
    <row r="196" spans="1:9" x14ac:dyDescent="0.3">
      <c r="A196" s="87"/>
      <c r="B196" s="87"/>
      <c r="C196" s="87"/>
      <c r="D196" s="87"/>
      <c r="E196" s="87"/>
      <c r="F196" s="87"/>
      <c r="G196" s="87"/>
      <c r="H196" s="87"/>
      <c r="I196" s="87"/>
    </row>
    <row r="197" spans="1:9" x14ac:dyDescent="0.3">
      <c r="A197" s="87"/>
      <c r="B197" s="87"/>
      <c r="C197" s="87"/>
      <c r="D197" s="87"/>
      <c r="E197" s="87"/>
      <c r="F197" s="87"/>
      <c r="G197" s="87"/>
      <c r="H197" s="87"/>
      <c r="I197" s="87"/>
    </row>
    <row r="198" spans="1:9" x14ac:dyDescent="0.3">
      <c r="A198" s="87"/>
      <c r="B198" s="87"/>
      <c r="C198" s="87"/>
      <c r="D198" s="87"/>
      <c r="E198" s="87"/>
      <c r="F198" s="87"/>
      <c r="G198" s="87"/>
      <c r="H198" s="87"/>
      <c r="I198" s="87"/>
    </row>
    <row r="199" spans="1:9" x14ac:dyDescent="0.3">
      <c r="A199" s="87"/>
      <c r="B199" s="87"/>
      <c r="C199" s="87"/>
      <c r="D199" s="87"/>
      <c r="E199" s="87"/>
      <c r="F199" s="87"/>
      <c r="G199" s="87"/>
      <c r="H199" s="87"/>
      <c r="I199" s="87"/>
    </row>
    <row r="200" spans="1:9" x14ac:dyDescent="0.3">
      <c r="A200" s="87"/>
      <c r="B200" s="87"/>
      <c r="C200" s="87"/>
      <c r="D200" s="87"/>
      <c r="E200" s="87"/>
      <c r="F200" s="87"/>
      <c r="G200" s="87"/>
      <c r="H200" s="87"/>
      <c r="I200" s="87"/>
    </row>
    <row r="201" spans="1:9" x14ac:dyDescent="0.3">
      <c r="A201" s="87"/>
      <c r="B201" s="87"/>
      <c r="C201" s="87"/>
      <c r="D201" s="87"/>
      <c r="E201" s="87"/>
      <c r="F201" s="87"/>
      <c r="G201" s="87"/>
      <c r="H201" s="87"/>
      <c r="I201" s="87"/>
    </row>
    <row r="202" spans="1:9" x14ac:dyDescent="0.3">
      <c r="A202" s="87"/>
      <c r="B202" s="87"/>
      <c r="C202" s="87"/>
      <c r="D202" s="87"/>
      <c r="E202" s="87"/>
      <c r="F202" s="87"/>
      <c r="G202" s="87"/>
      <c r="H202" s="87"/>
      <c r="I202" s="87"/>
    </row>
    <row r="203" spans="1:9" x14ac:dyDescent="0.3">
      <c r="A203" s="87"/>
      <c r="B203" s="87"/>
      <c r="C203" s="87"/>
      <c r="D203" s="87"/>
      <c r="E203" s="87"/>
      <c r="F203" s="87"/>
      <c r="G203" s="87"/>
      <c r="H203" s="87"/>
      <c r="I203" s="87"/>
    </row>
    <row r="204" spans="1:9" x14ac:dyDescent="0.3">
      <c r="A204" s="87"/>
      <c r="B204" s="87"/>
      <c r="C204" s="87"/>
      <c r="D204" s="87"/>
      <c r="E204" s="87"/>
      <c r="F204" s="87"/>
      <c r="G204" s="87"/>
      <c r="H204" s="87"/>
      <c r="I204" s="87"/>
    </row>
    <row r="205" spans="1:9" x14ac:dyDescent="0.3">
      <c r="A205" s="87"/>
      <c r="B205" s="87"/>
      <c r="C205" s="87"/>
      <c r="D205" s="87"/>
      <c r="E205" s="87"/>
      <c r="F205" s="87"/>
      <c r="G205" s="87"/>
      <c r="H205" s="87"/>
      <c r="I205" s="87"/>
    </row>
    <row r="206" spans="1:9" x14ac:dyDescent="0.3">
      <c r="A206" s="87"/>
      <c r="B206" s="87"/>
      <c r="C206" s="87"/>
      <c r="D206" s="87"/>
      <c r="E206" s="87"/>
      <c r="F206" s="87"/>
      <c r="G206" s="87"/>
      <c r="H206" s="87"/>
      <c r="I206" s="87"/>
    </row>
    <row r="207" spans="1:9" x14ac:dyDescent="0.3">
      <c r="A207" s="87"/>
      <c r="B207" s="87"/>
      <c r="C207" s="87"/>
      <c r="D207" s="87"/>
      <c r="E207" s="87"/>
      <c r="F207" s="87"/>
      <c r="G207" s="87"/>
      <c r="H207" s="87"/>
      <c r="I207" s="87"/>
    </row>
    <row r="208" spans="1:9" x14ac:dyDescent="0.3">
      <c r="A208" s="87"/>
      <c r="B208" s="87"/>
      <c r="C208" s="87"/>
      <c r="D208" s="87"/>
      <c r="E208" s="87"/>
      <c r="F208" s="87"/>
      <c r="G208" s="87"/>
      <c r="H208" s="87"/>
      <c r="I208" s="87"/>
    </row>
    <row r="209" spans="1:9" x14ac:dyDescent="0.3">
      <c r="A209" s="87"/>
      <c r="B209" s="87"/>
      <c r="C209" s="87"/>
      <c r="D209" s="87"/>
      <c r="E209" s="87"/>
      <c r="F209" s="87"/>
      <c r="G209" s="87"/>
      <c r="H209" s="87"/>
      <c r="I209" s="87"/>
    </row>
    <row r="210" spans="1:9" x14ac:dyDescent="0.3">
      <c r="A210" s="87"/>
      <c r="B210" s="87"/>
      <c r="C210" s="87"/>
      <c r="D210" s="87"/>
      <c r="E210" s="87"/>
      <c r="F210" s="87"/>
      <c r="G210" s="87"/>
      <c r="H210" s="87"/>
      <c r="I210" s="87"/>
    </row>
    <row r="211" spans="1:9" x14ac:dyDescent="0.3">
      <c r="A211" s="87"/>
      <c r="B211" s="87"/>
      <c r="C211" s="87"/>
      <c r="D211" s="87"/>
      <c r="E211" s="87"/>
      <c r="F211" s="87"/>
      <c r="G211" s="87"/>
      <c r="H211" s="87"/>
      <c r="I211" s="87"/>
    </row>
    <row r="212" spans="1:9" x14ac:dyDescent="0.3">
      <c r="A212" s="87"/>
      <c r="B212" s="87"/>
      <c r="C212" s="87"/>
      <c r="D212" s="87"/>
      <c r="E212" s="87"/>
      <c r="F212" s="87"/>
      <c r="G212" s="87"/>
      <c r="H212" s="87"/>
      <c r="I212" s="87"/>
    </row>
    <row r="213" spans="1:9" x14ac:dyDescent="0.3">
      <c r="A213" s="87"/>
      <c r="B213" s="87"/>
      <c r="C213" s="87"/>
      <c r="D213" s="87"/>
      <c r="E213" s="87"/>
      <c r="F213" s="87"/>
      <c r="G213" s="87"/>
      <c r="H213" s="87"/>
      <c r="I213" s="87"/>
    </row>
    <row r="214" spans="1:9" x14ac:dyDescent="0.3">
      <c r="A214" s="87"/>
      <c r="B214" s="87"/>
      <c r="C214" s="87"/>
      <c r="D214" s="87"/>
      <c r="E214" s="87"/>
      <c r="F214" s="87"/>
      <c r="G214" s="87"/>
      <c r="H214" s="87"/>
      <c r="I214" s="87"/>
    </row>
    <row r="215" spans="1:9" x14ac:dyDescent="0.3">
      <c r="A215" s="87"/>
      <c r="B215" s="87"/>
      <c r="C215" s="87"/>
      <c r="D215" s="87"/>
      <c r="E215" s="87"/>
      <c r="F215" s="87"/>
      <c r="G215" s="87"/>
      <c r="H215" s="87"/>
      <c r="I215" s="87"/>
    </row>
    <row r="216" spans="1:9" x14ac:dyDescent="0.3">
      <c r="A216" s="87"/>
      <c r="B216" s="87"/>
      <c r="C216" s="87"/>
      <c r="D216" s="87"/>
      <c r="E216" s="87"/>
      <c r="F216" s="87"/>
      <c r="G216" s="87"/>
      <c r="H216" s="87"/>
      <c r="I216" s="87"/>
    </row>
    <row r="217" spans="1:9" x14ac:dyDescent="0.3">
      <c r="A217" s="87"/>
      <c r="B217" s="87"/>
      <c r="C217" s="87"/>
      <c r="D217" s="87"/>
      <c r="E217" s="87"/>
      <c r="F217" s="87"/>
      <c r="G217" s="87"/>
      <c r="H217" s="87"/>
      <c r="I217" s="87"/>
    </row>
    <row r="218" spans="1:9" x14ac:dyDescent="0.3">
      <c r="A218" s="87"/>
      <c r="B218" s="87"/>
      <c r="C218" s="87"/>
      <c r="D218" s="87"/>
      <c r="E218" s="87"/>
      <c r="F218" s="87"/>
      <c r="G218" s="87"/>
      <c r="H218" s="87"/>
      <c r="I218" s="87"/>
    </row>
    <row r="219" spans="1:9" x14ac:dyDescent="0.3">
      <c r="A219" s="87"/>
      <c r="B219" s="87"/>
      <c r="C219" s="87"/>
      <c r="D219" s="87"/>
      <c r="E219" s="87"/>
      <c r="F219" s="87"/>
      <c r="G219" s="87"/>
      <c r="H219" s="87"/>
      <c r="I219" s="87"/>
    </row>
    <row r="220" spans="1:9" x14ac:dyDescent="0.3">
      <c r="A220" s="87"/>
      <c r="B220" s="87"/>
      <c r="C220" s="87"/>
      <c r="D220" s="87"/>
      <c r="E220" s="87"/>
      <c r="F220" s="87"/>
      <c r="G220" s="87"/>
      <c r="H220" s="87"/>
      <c r="I220" s="87"/>
    </row>
    <row r="221" spans="1:9" x14ac:dyDescent="0.3">
      <c r="A221" s="87"/>
      <c r="B221" s="87"/>
      <c r="C221" s="87"/>
      <c r="D221" s="87"/>
      <c r="E221" s="87"/>
      <c r="F221" s="87"/>
      <c r="G221" s="87"/>
      <c r="H221" s="87"/>
      <c r="I221" s="87"/>
    </row>
    <row r="222" spans="1:9" x14ac:dyDescent="0.3">
      <c r="A222" s="87"/>
      <c r="B222" s="87"/>
      <c r="C222" s="87"/>
      <c r="D222" s="87"/>
      <c r="E222" s="87"/>
      <c r="F222" s="87"/>
      <c r="G222" s="87"/>
      <c r="H222" s="87"/>
      <c r="I222" s="87"/>
    </row>
    <row r="223" spans="1:9" x14ac:dyDescent="0.3">
      <c r="A223" s="87"/>
      <c r="B223" s="87"/>
      <c r="C223" s="87"/>
      <c r="D223" s="87"/>
      <c r="E223" s="87"/>
      <c r="F223" s="87"/>
      <c r="G223" s="87"/>
      <c r="H223" s="87"/>
      <c r="I223" s="87"/>
    </row>
    <row r="224" spans="1:9" x14ac:dyDescent="0.3">
      <c r="A224" s="87"/>
      <c r="B224" s="87"/>
      <c r="C224" s="87"/>
      <c r="D224" s="87"/>
      <c r="E224" s="87"/>
      <c r="F224" s="87"/>
      <c r="G224" s="87"/>
      <c r="H224" s="87"/>
      <c r="I224" s="87"/>
    </row>
    <row r="225" spans="1:9" x14ac:dyDescent="0.3">
      <c r="A225" s="87"/>
      <c r="B225" s="87"/>
      <c r="C225" s="87"/>
      <c r="D225" s="87"/>
      <c r="E225" s="87"/>
      <c r="F225" s="87"/>
      <c r="G225" s="87"/>
      <c r="H225" s="87"/>
      <c r="I225" s="87"/>
    </row>
    <row r="226" spans="1:9" x14ac:dyDescent="0.3">
      <c r="A226" s="87"/>
      <c r="B226" s="87"/>
      <c r="C226" s="87"/>
      <c r="D226" s="87"/>
      <c r="E226" s="87"/>
      <c r="F226" s="87"/>
      <c r="G226" s="87"/>
      <c r="H226" s="87"/>
      <c r="I226" s="87"/>
    </row>
    <row r="227" spans="1:9" x14ac:dyDescent="0.3">
      <c r="A227" s="87"/>
      <c r="B227" s="87"/>
      <c r="C227" s="87"/>
      <c r="D227" s="87"/>
      <c r="E227" s="87"/>
      <c r="F227" s="87"/>
      <c r="G227" s="87"/>
      <c r="H227" s="87"/>
      <c r="I227" s="87"/>
    </row>
    <row r="228" spans="1:9" x14ac:dyDescent="0.3">
      <c r="A228" s="87"/>
      <c r="B228" s="87"/>
      <c r="C228" s="87"/>
      <c r="D228" s="87"/>
      <c r="E228" s="87"/>
      <c r="F228" s="87"/>
      <c r="G228" s="87"/>
      <c r="H228" s="87"/>
      <c r="I228" s="87"/>
    </row>
    <row r="229" spans="1:9" x14ac:dyDescent="0.3">
      <c r="A229" s="87"/>
      <c r="B229" s="87"/>
      <c r="C229" s="87"/>
      <c r="D229" s="87"/>
      <c r="E229" s="87"/>
      <c r="F229" s="87"/>
      <c r="G229" s="87"/>
      <c r="H229" s="87"/>
      <c r="I229" s="87"/>
    </row>
    <row r="230" spans="1:9" x14ac:dyDescent="0.3">
      <c r="A230" s="87"/>
      <c r="B230" s="87"/>
      <c r="C230" s="87"/>
      <c r="D230" s="87"/>
      <c r="E230" s="87"/>
      <c r="F230" s="87"/>
      <c r="G230" s="87"/>
      <c r="H230" s="87"/>
      <c r="I230" s="87"/>
    </row>
    <row r="231" spans="1:9" x14ac:dyDescent="0.3">
      <c r="A231" s="87"/>
      <c r="B231" s="87"/>
      <c r="C231" s="87"/>
      <c r="D231" s="87"/>
      <c r="E231" s="87"/>
      <c r="F231" s="87"/>
      <c r="G231" s="87"/>
      <c r="H231" s="87"/>
      <c r="I231" s="87"/>
    </row>
    <row r="232" spans="1:9" x14ac:dyDescent="0.3">
      <c r="A232" s="87"/>
      <c r="B232" s="87"/>
      <c r="C232" s="87"/>
      <c r="D232" s="87"/>
      <c r="E232" s="87"/>
      <c r="F232" s="87"/>
      <c r="G232" s="87"/>
      <c r="H232" s="87"/>
      <c r="I232" s="87"/>
    </row>
    <row r="233" spans="1:9" x14ac:dyDescent="0.3">
      <c r="A233" s="87"/>
      <c r="B233" s="87"/>
      <c r="C233" s="87"/>
      <c r="D233" s="87"/>
      <c r="E233" s="87"/>
      <c r="F233" s="87"/>
      <c r="G233" s="87"/>
      <c r="H233" s="87"/>
      <c r="I233" s="87"/>
    </row>
    <row r="234" spans="1:9" x14ac:dyDescent="0.3">
      <c r="A234" s="87"/>
      <c r="B234" s="87"/>
      <c r="C234" s="87"/>
      <c r="D234" s="87"/>
      <c r="E234" s="87"/>
      <c r="F234" s="87"/>
      <c r="G234" s="87"/>
      <c r="H234" s="87"/>
      <c r="I234" s="87"/>
    </row>
    <row r="235" spans="1:9" x14ac:dyDescent="0.3">
      <c r="A235" s="87"/>
      <c r="B235" s="87"/>
      <c r="C235" s="87"/>
      <c r="D235" s="87"/>
      <c r="E235" s="87"/>
      <c r="F235" s="87"/>
      <c r="G235" s="87"/>
      <c r="H235" s="87"/>
      <c r="I235" s="87"/>
    </row>
    <row r="236" spans="1:9" x14ac:dyDescent="0.3">
      <c r="A236" s="87"/>
      <c r="B236" s="87"/>
      <c r="C236" s="87"/>
      <c r="D236" s="87"/>
      <c r="E236" s="87"/>
      <c r="F236" s="87"/>
      <c r="G236" s="87"/>
      <c r="H236" s="87"/>
      <c r="I236" s="87"/>
    </row>
    <row r="237" spans="1:9" x14ac:dyDescent="0.3">
      <c r="A237" s="87"/>
      <c r="B237" s="87"/>
      <c r="C237" s="87"/>
      <c r="D237" s="87"/>
      <c r="E237" s="87"/>
      <c r="F237" s="87"/>
      <c r="G237" s="87"/>
      <c r="H237" s="87"/>
      <c r="I237" s="87"/>
    </row>
    <row r="238" spans="1:9" x14ac:dyDescent="0.3">
      <c r="A238" s="87"/>
      <c r="B238" s="87"/>
      <c r="C238" s="87"/>
      <c r="D238" s="87"/>
      <c r="E238" s="87"/>
      <c r="F238" s="87"/>
      <c r="G238" s="87"/>
      <c r="H238" s="87"/>
      <c r="I238" s="87"/>
    </row>
    <row r="239" spans="1:9" x14ac:dyDescent="0.3">
      <c r="A239" s="87"/>
      <c r="B239" s="87"/>
      <c r="C239" s="87"/>
      <c r="D239" s="87"/>
      <c r="E239" s="87"/>
      <c r="F239" s="87"/>
      <c r="G239" s="87"/>
      <c r="H239" s="87"/>
      <c r="I239" s="87"/>
    </row>
    <row r="240" spans="1:9" x14ac:dyDescent="0.3">
      <c r="A240" s="87"/>
      <c r="B240" s="87"/>
      <c r="C240" s="87"/>
      <c r="D240" s="87"/>
      <c r="E240" s="87"/>
      <c r="F240" s="87"/>
      <c r="G240" s="87"/>
      <c r="H240" s="87"/>
      <c r="I240" s="87"/>
    </row>
    <row r="241" spans="1:9" x14ac:dyDescent="0.3">
      <c r="A241" s="87"/>
      <c r="B241" s="87"/>
      <c r="C241" s="87"/>
      <c r="D241" s="87"/>
      <c r="E241" s="87"/>
      <c r="F241" s="87"/>
      <c r="G241" s="87"/>
      <c r="H241" s="87"/>
      <c r="I241" s="87"/>
    </row>
    <row r="242" spans="1:9" x14ac:dyDescent="0.3">
      <c r="A242" s="87"/>
      <c r="B242" s="87"/>
      <c r="C242" s="87"/>
      <c r="D242" s="87"/>
      <c r="E242" s="87"/>
      <c r="F242" s="87"/>
      <c r="G242" s="87"/>
      <c r="H242" s="87"/>
      <c r="I242" s="87"/>
    </row>
    <row r="243" spans="1:9" x14ac:dyDescent="0.3">
      <c r="A243" s="87"/>
      <c r="B243" s="87"/>
      <c r="C243" s="87"/>
      <c r="D243" s="87"/>
      <c r="E243" s="87"/>
      <c r="F243" s="87"/>
      <c r="G243" s="87"/>
      <c r="H243" s="87"/>
      <c r="I243" s="87"/>
    </row>
    <row r="244" spans="1:9" x14ac:dyDescent="0.3">
      <c r="A244" s="87"/>
      <c r="B244" s="87"/>
      <c r="C244" s="87"/>
      <c r="D244" s="87"/>
      <c r="E244" s="87"/>
      <c r="F244" s="87"/>
      <c r="G244" s="87"/>
      <c r="H244" s="87"/>
      <c r="I244" s="87"/>
    </row>
    <row r="245" spans="1:9" x14ac:dyDescent="0.3">
      <c r="A245" s="87"/>
      <c r="B245" s="87"/>
      <c r="C245" s="87"/>
      <c r="D245" s="87"/>
      <c r="E245" s="87"/>
      <c r="F245" s="87"/>
      <c r="G245" s="87"/>
      <c r="H245" s="87"/>
      <c r="I245" s="87"/>
    </row>
    <row r="246" spans="1:9" x14ac:dyDescent="0.3">
      <c r="A246" s="87"/>
      <c r="B246" s="87"/>
      <c r="C246" s="87"/>
      <c r="D246" s="87"/>
      <c r="E246" s="87"/>
      <c r="F246" s="87"/>
      <c r="G246" s="87"/>
      <c r="H246" s="87"/>
      <c r="I246" s="87"/>
    </row>
    <row r="247" spans="1:9" x14ac:dyDescent="0.3">
      <c r="A247" s="87"/>
      <c r="B247" s="87"/>
      <c r="C247" s="87"/>
      <c r="D247" s="87"/>
      <c r="E247" s="87"/>
      <c r="F247" s="87"/>
      <c r="G247" s="87"/>
      <c r="H247" s="87"/>
      <c r="I247" s="87"/>
    </row>
    <row r="248" spans="1:9" x14ac:dyDescent="0.3">
      <c r="A248" s="87"/>
      <c r="B248" s="87"/>
      <c r="C248" s="87"/>
      <c r="D248" s="87"/>
      <c r="E248" s="87"/>
      <c r="F248" s="87"/>
      <c r="G248" s="87"/>
      <c r="H248" s="87"/>
      <c r="I248" s="87"/>
    </row>
    <row r="249" spans="1:9" x14ac:dyDescent="0.3">
      <c r="A249" s="87"/>
      <c r="B249" s="87"/>
      <c r="C249" s="87"/>
      <c r="D249" s="87"/>
      <c r="E249" s="87"/>
      <c r="F249" s="87"/>
      <c r="G249" s="87"/>
      <c r="H249" s="87"/>
      <c r="I249" s="87"/>
    </row>
    <row r="250" spans="1:9" x14ac:dyDescent="0.3">
      <c r="A250" s="87"/>
      <c r="B250" s="87"/>
      <c r="C250" s="87"/>
      <c r="D250" s="87"/>
      <c r="E250" s="87"/>
      <c r="F250" s="87"/>
      <c r="G250" s="87"/>
      <c r="H250" s="87"/>
      <c r="I250" s="87"/>
    </row>
    <row r="251" spans="1:9" x14ac:dyDescent="0.3">
      <c r="A251" s="87"/>
      <c r="B251" s="87"/>
      <c r="C251" s="87"/>
      <c r="D251" s="87"/>
      <c r="E251" s="87"/>
      <c r="F251" s="87"/>
      <c r="G251" s="87"/>
      <c r="H251" s="87"/>
      <c r="I251" s="87"/>
    </row>
    <row r="252" spans="1:9" x14ac:dyDescent="0.3">
      <c r="A252" s="87"/>
      <c r="B252" s="87"/>
      <c r="C252" s="87"/>
      <c r="D252" s="87"/>
      <c r="E252" s="87"/>
      <c r="F252" s="87"/>
      <c r="G252" s="87"/>
      <c r="H252" s="87"/>
      <c r="I252" s="87"/>
    </row>
    <row r="253" spans="1:9" x14ac:dyDescent="0.3">
      <c r="A253" s="87"/>
      <c r="B253" s="87"/>
      <c r="C253" s="87"/>
      <c r="D253" s="87"/>
      <c r="E253" s="87"/>
      <c r="F253" s="87"/>
      <c r="G253" s="87"/>
      <c r="H253" s="87"/>
      <c r="I253" s="87"/>
    </row>
    <row r="254" spans="1:9" x14ac:dyDescent="0.3">
      <c r="A254" s="87"/>
      <c r="B254" s="87"/>
      <c r="C254" s="87"/>
      <c r="D254" s="87"/>
      <c r="E254" s="87"/>
      <c r="F254" s="87"/>
      <c r="G254" s="87"/>
      <c r="H254" s="87"/>
      <c r="I254" s="87"/>
    </row>
    <row r="255" spans="1:9" x14ac:dyDescent="0.3">
      <c r="A255" s="87"/>
      <c r="B255" s="87"/>
      <c r="C255" s="87"/>
      <c r="D255" s="87"/>
      <c r="E255" s="87"/>
      <c r="F255" s="87"/>
      <c r="G255" s="87"/>
      <c r="H255" s="87"/>
      <c r="I255" s="87"/>
    </row>
    <row r="256" spans="1:9" x14ac:dyDescent="0.3">
      <c r="A256" s="87"/>
      <c r="B256" s="87"/>
      <c r="C256" s="87"/>
      <c r="D256" s="87"/>
      <c r="E256" s="87"/>
      <c r="F256" s="87"/>
      <c r="G256" s="87"/>
      <c r="H256" s="87"/>
      <c r="I256" s="87"/>
    </row>
    <row r="257" spans="1:9" x14ac:dyDescent="0.3">
      <c r="A257" s="87"/>
      <c r="B257" s="87"/>
      <c r="C257" s="87"/>
      <c r="D257" s="87"/>
      <c r="E257" s="87"/>
      <c r="F257" s="87"/>
      <c r="G257" s="87"/>
      <c r="H257" s="87"/>
      <c r="I257" s="87"/>
    </row>
    <row r="258" spans="1:9" x14ac:dyDescent="0.3">
      <c r="A258" s="87"/>
      <c r="B258" s="87"/>
      <c r="C258" s="87"/>
      <c r="D258" s="87"/>
      <c r="E258" s="87"/>
      <c r="F258" s="87"/>
      <c r="G258" s="87"/>
      <c r="H258" s="87"/>
      <c r="I258" s="87"/>
    </row>
    <row r="259" spans="1:9" x14ac:dyDescent="0.3">
      <c r="A259" s="87"/>
      <c r="B259" s="87"/>
      <c r="C259" s="87"/>
      <c r="D259" s="87"/>
      <c r="E259" s="87"/>
      <c r="F259" s="87"/>
      <c r="G259" s="87"/>
      <c r="H259" s="87"/>
      <c r="I259" s="87"/>
    </row>
    <row r="260" spans="1:9" x14ac:dyDescent="0.3">
      <c r="A260" s="87"/>
      <c r="B260" s="87"/>
      <c r="C260" s="87"/>
      <c r="D260" s="87"/>
      <c r="E260" s="87"/>
      <c r="F260" s="87"/>
      <c r="G260" s="87"/>
      <c r="H260" s="87"/>
      <c r="I260" s="87"/>
    </row>
    <row r="261" spans="1:9" x14ac:dyDescent="0.3">
      <c r="A261" s="87"/>
      <c r="B261" s="87"/>
      <c r="C261" s="87"/>
      <c r="D261" s="87"/>
      <c r="E261" s="87"/>
      <c r="F261" s="87"/>
      <c r="G261" s="87"/>
      <c r="H261" s="87"/>
      <c r="I261" s="87"/>
    </row>
    <row r="262" spans="1:9" x14ac:dyDescent="0.3">
      <c r="A262" s="87"/>
      <c r="B262" s="87"/>
      <c r="C262" s="87"/>
      <c r="D262" s="87"/>
      <c r="E262" s="87"/>
      <c r="F262" s="87"/>
      <c r="G262" s="87"/>
      <c r="H262" s="87"/>
      <c r="I262" s="87"/>
    </row>
    <row r="263" spans="1:9" x14ac:dyDescent="0.3">
      <c r="A263" s="87"/>
      <c r="B263" s="87"/>
      <c r="C263" s="87"/>
      <c r="D263" s="87"/>
      <c r="E263" s="87"/>
      <c r="F263" s="87"/>
      <c r="G263" s="87"/>
      <c r="H263" s="87"/>
      <c r="I263" s="87"/>
    </row>
    <row r="264" spans="1:9" x14ac:dyDescent="0.3">
      <c r="A264" s="87"/>
      <c r="B264" s="87"/>
      <c r="C264" s="87"/>
      <c r="D264" s="87"/>
      <c r="E264" s="87"/>
      <c r="F264" s="87"/>
      <c r="G264" s="87"/>
      <c r="H264" s="87"/>
      <c r="I264" s="87"/>
    </row>
    <row r="265" spans="1:9" x14ac:dyDescent="0.3">
      <c r="A265" s="87"/>
      <c r="B265" s="87"/>
      <c r="C265" s="87"/>
      <c r="D265" s="87"/>
      <c r="E265" s="87"/>
      <c r="F265" s="87"/>
      <c r="G265" s="87"/>
      <c r="H265" s="87"/>
      <c r="I265" s="87"/>
    </row>
    <row r="266" spans="1:9" x14ac:dyDescent="0.3">
      <c r="A266" s="87"/>
      <c r="B266" s="87"/>
      <c r="C266" s="87"/>
      <c r="D266" s="87"/>
      <c r="E266" s="87"/>
      <c r="F266" s="87"/>
      <c r="G266" s="87"/>
      <c r="H266" s="87"/>
      <c r="I266" s="87"/>
    </row>
    <row r="267" spans="1:9" x14ac:dyDescent="0.3">
      <c r="A267" s="87"/>
      <c r="B267" s="87"/>
      <c r="C267" s="87"/>
      <c r="D267" s="87"/>
      <c r="E267" s="87"/>
      <c r="F267" s="87"/>
      <c r="G267" s="87"/>
      <c r="H267" s="87"/>
      <c r="I267" s="87"/>
    </row>
    <row r="268" spans="1:9" x14ac:dyDescent="0.3">
      <c r="A268" s="87"/>
      <c r="B268" s="87"/>
      <c r="C268" s="87"/>
      <c r="D268" s="87"/>
      <c r="E268" s="87"/>
      <c r="F268" s="87"/>
      <c r="G268" s="87"/>
      <c r="H268" s="87"/>
      <c r="I268" s="87"/>
    </row>
    <row r="269" spans="1:9" x14ac:dyDescent="0.3">
      <c r="A269" s="87"/>
      <c r="B269" s="87"/>
      <c r="C269" s="87"/>
      <c r="D269" s="87"/>
      <c r="E269" s="87"/>
      <c r="F269" s="87"/>
      <c r="G269" s="87"/>
      <c r="H269" s="87"/>
      <c r="I269" s="87"/>
    </row>
    <row r="270" spans="1:9" x14ac:dyDescent="0.3">
      <c r="A270" s="87"/>
      <c r="B270" s="87"/>
      <c r="C270" s="87"/>
      <c r="D270" s="87"/>
      <c r="E270" s="87"/>
      <c r="F270" s="87"/>
      <c r="G270" s="87"/>
      <c r="H270" s="87"/>
      <c r="I270" s="87"/>
    </row>
    <row r="271" spans="1:9" x14ac:dyDescent="0.3">
      <c r="A271" s="87"/>
      <c r="B271" s="87"/>
      <c r="C271" s="87"/>
      <c r="D271" s="87"/>
      <c r="E271" s="87"/>
      <c r="F271" s="87"/>
      <c r="G271" s="87"/>
      <c r="H271" s="87"/>
      <c r="I271" s="87"/>
    </row>
    <row r="272" spans="1:9" x14ac:dyDescent="0.3">
      <c r="A272" s="87"/>
      <c r="B272" s="87"/>
      <c r="C272" s="87"/>
      <c r="D272" s="87"/>
      <c r="E272" s="87"/>
      <c r="F272" s="87"/>
      <c r="G272" s="87"/>
      <c r="H272" s="87"/>
      <c r="I272" s="87"/>
    </row>
    <row r="273" spans="1:9" x14ac:dyDescent="0.3">
      <c r="A273" s="87"/>
      <c r="B273" s="87"/>
      <c r="C273" s="87"/>
      <c r="D273" s="87"/>
      <c r="E273" s="87"/>
      <c r="F273" s="87"/>
      <c r="G273" s="87"/>
      <c r="H273" s="87"/>
      <c r="I273" s="87"/>
    </row>
    <row r="274" spans="1:9" x14ac:dyDescent="0.3">
      <c r="A274" s="87"/>
      <c r="B274" s="87"/>
      <c r="C274" s="87"/>
      <c r="D274" s="87"/>
      <c r="E274" s="87"/>
      <c r="F274" s="87"/>
      <c r="G274" s="87"/>
      <c r="H274" s="87"/>
      <c r="I274" s="87"/>
    </row>
    <row r="275" spans="1:9" x14ac:dyDescent="0.3">
      <c r="A275" s="87"/>
      <c r="B275" s="87"/>
      <c r="C275" s="87"/>
      <c r="D275" s="87"/>
      <c r="E275" s="87"/>
      <c r="F275" s="87"/>
      <c r="G275" s="87"/>
      <c r="H275" s="87"/>
      <c r="I275" s="87"/>
    </row>
    <row r="276" spans="1:9" x14ac:dyDescent="0.3">
      <c r="A276" s="87"/>
      <c r="B276" s="87"/>
      <c r="C276" s="87"/>
      <c r="D276" s="87"/>
      <c r="E276" s="87"/>
      <c r="F276" s="87"/>
      <c r="G276" s="87"/>
      <c r="H276" s="87"/>
      <c r="I276" s="87"/>
    </row>
    <row r="277" spans="1:9" x14ac:dyDescent="0.3">
      <c r="A277" s="87"/>
      <c r="B277" s="87"/>
      <c r="C277" s="87"/>
      <c r="D277" s="87"/>
      <c r="E277" s="87"/>
      <c r="F277" s="87"/>
      <c r="G277" s="87"/>
      <c r="H277" s="87"/>
      <c r="I277" s="87"/>
    </row>
    <row r="278" spans="1:9" x14ac:dyDescent="0.3">
      <c r="A278" s="87"/>
      <c r="B278" s="87"/>
      <c r="C278" s="87"/>
      <c r="D278" s="87"/>
      <c r="E278" s="87"/>
      <c r="F278" s="87"/>
      <c r="G278" s="87"/>
      <c r="H278" s="87"/>
      <c r="I278" s="87"/>
    </row>
    <row r="279" spans="1:9" x14ac:dyDescent="0.3">
      <c r="A279" s="87"/>
      <c r="B279" s="87"/>
      <c r="C279" s="87"/>
      <c r="D279" s="87"/>
      <c r="E279" s="87"/>
      <c r="F279" s="87"/>
      <c r="G279" s="87"/>
      <c r="H279" s="87"/>
      <c r="I279" s="87"/>
    </row>
    <row r="280" spans="1:9" x14ac:dyDescent="0.3">
      <c r="A280" s="87"/>
      <c r="B280" s="87"/>
      <c r="C280" s="87"/>
      <c r="D280" s="87"/>
      <c r="E280" s="87"/>
      <c r="F280" s="87"/>
      <c r="G280" s="87"/>
      <c r="H280" s="87"/>
      <c r="I280" s="87"/>
    </row>
    <row r="281" spans="1:9" x14ac:dyDescent="0.3">
      <c r="A281" s="87"/>
      <c r="B281" s="87"/>
      <c r="C281" s="87"/>
      <c r="D281" s="87"/>
      <c r="E281" s="87"/>
      <c r="F281" s="87"/>
      <c r="G281" s="87"/>
      <c r="H281" s="87"/>
      <c r="I281" s="87"/>
    </row>
    <row r="282" spans="1:9" x14ac:dyDescent="0.3">
      <c r="A282" s="87"/>
      <c r="B282" s="87"/>
      <c r="C282" s="87"/>
      <c r="D282" s="87"/>
      <c r="E282" s="87"/>
      <c r="F282" s="87"/>
      <c r="G282" s="87"/>
      <c r="H282" s="87"/>
      <c r="I282" s="87"/>
    </row>
    <row r="283" spans="1:9" x14ac:dyDescent="0.3">
      <c r="A283" s="87"/>
      <c r="B283" s="87"/>
      <c r="C283" s="87"/>
      <c r="D283" s="87"/>
      <c r="E283" s="87"/>
      <c r="F283" s="87"/>
      <c r="G283" s="87"/>
      <c r="H283" s="87"/>
      <c r="I283" s="87"/>
    </row>
    <row r="284" spans="1:9" x14ac:dyDescent="0.3">
      <c r="A284" s="87"/>
      <c r="B284" s="87"/>
      <c r="C284" s="87"/>
      <c r="D284" s="87"/>
      <c r="E284" s="87"/>
      <c r="F284" s="87"/>
      <c r="G284" s="87"/>
      <c r="H284" s="87"/>
      <c r="I284" s="87"/>
    </row>
    <row r="285" spans="1:9" x14ac:dyDescent="0.3">
      <c r="A285" s="87"/>
      <c r="B285" s="87"/>
      <c r="C285" s="87"/>
      <c r="D285" s="87"/>
      <c r="E285" s="87"/>
      <c r="F285" s="87"/>
      <c r="G285" s="87"/>
      <c r="H285" s="87"/>
      <c r="I285" s="87"/>
    </row>
    <row r="286" spans="1:9" x14ac:dyDescent="0.3">
      <c r="A286" s="87"/>
      <c r="B286" s="87"/>
      <c r="C286" s="87"/>
      <c r="D286" s="87"/>
      <c r="E286" s="87"/>
      <c r="F286" s="87"/>
      <c r="G286" s="87"/>
      <c r="H286" s="87"/>
      <c r="I286" s="87"/>
    </row>
    <row r="287" spans="1:9" x14ac:dyDescent="0.3">
      <c r="A287" s="87"/>
      <c r="B287" s="87"/>
      <c r="C287" s="87"/>
      <c r="D287" s="87"/>
      <c r="E287" s="87"/>
      <c r="F287" s="87"/>
      <c r="G287" s="87"/>
      <c r="H287" s="87"/>
      <c r="I287" s="87"/>
    </row>
    <row r="288" spans="1:9" x14ac:dyDescent="0.3">
      <c r="A288" s="87"/>
      <c r="B288" s="87"/>
      <c r="C288" s="87"/>
      <c r="D288" s="87"/>
      <c r="E288" s="87"/>
      <c r="F288" s="87"/>
      <c r="G288" s="87"/>
      <c r="H288" s="87"/>
      <c r="I288" s="87"/>
    </row>
    <row r="289" spans="1:9" x14ac:dyDescent="0.3">
      <c r="A289" s="87"/>
      <c r="B289" s="87"/>
      <c r="C289" s="87"/>
      <c r="D289" s="87"/>
      <c r="E289" s="87"/>
      <c r="F289" s="87"/>
      <c r="G289" s="87"/>
      <c r="H289" s="87"/>
      <c r="I289" s="87"/>
    </row>
    <row r="290" spans="1:9" x14ac:dyDescent="0.3">
      <c r="A290" s="87"/>
      <c r="B290" s="87"/>
      <c r="C290" s="87"/>
      <c r="D290" s="87"/>
      <c r="E290" s="87"/>
      <c r="F290" s="87"/>
      <c r="G290" s="87"/>
      <c r="H290" s="87"/>
      <c r="I290" s="87"/>
    </row>
    <row r="291" spans="1:9" x14ac:dyDescent="0.3">
      <c r="A291" s="87"/>
      <c r="B291" s="87"/>
      <c r="C291" s="87"/>
      <c r="D291" s="87"/>
      <c r="E291" s="87"/>
      <c r="F291" s="87"/>
      <c r="G291" s="87"/>
      <c r="H291" s="87"/>
      <c r="I291" s="87"/>
    </row>
    <row r="292" spans="1:9" x14ac:dyDescent="0.3">
      <c r="A292" s="87"/>
      <c r="B292" s="87"/>
      <c r="C292" s="87"/>
      <c r="D292" s="87"/>
      <c r="E292" s="87"/>
      <c r="F292" s="87"/>
      <c r="G292" s="87"/>
      <c r="H292" s="87"/>
      <c r="I292" s="87"/>
    </row>
    <row r="293" spans="1:9" x14ac:dyDescent="0.3">
      <c r="A293" s="87"/>
      <c r="B293" s="87"/>
      <c r="C293" s="87"/>
      <c r="D293" s="87"/>
      <c r="E293" s="87"/>
      <c r="F293" s="87"/>
      <c r="G293" s="87"/>
      <c r="H293" s="87"/>
      <c r="I293" s="87"/>
    </row>
    <row r="294" spans="1:9" x14ac:dyDescent="0.3">
      <c r="A294" s="87"/>
      <c r="B294" s="87"/>
      <c r="C294" s="87"/>
      <c r="D294" s="87"/>
      <c r="E294" s="87"/>
      <c r="F294" s="87"/>
      <c r="G294" s="87"/>
      <c r="H294" s="87"/>
      <c r="I294" s="87"/>
    </row>
    <row r="295" spans="1:9" x14ac:dyDescent="0.3">
      <c r="A295" s="87"/>
      <c r="B295" s="87"/>
      <c r="C295" s="87"/>
      <c r="D295" s="87"/>
      <c r="E295" s="87"/>
      <c r="F295" s="87"/>
      <c r="G295" s="87"/>
      <c r="H295" s="87"/>
      <c r="I295" s="87"/>
    </row>
    <row r="296" spans="1:9" x14ac:dyDescent="0.3">
      <c r="A296" s="87"/>
      <c r="B296" s="87"/>
      <c r="C296" s="87"/>
      <c r="D296" s="87"/>
      <c r="E296" s="87"/>
      <c r="F296" s="87"/>
      <c r="G296" s="87"/>
      <c r="H296" s="87"/>
      <c r="I296" s="87"/>
    </row>
    <row r="297" spans="1:9" x14ac:dyDescent="0.3">
      <c r="A297" s="87"/>
      <c r="B297" s="87"/>
      <c r="C297" s="87"/>
      <c r="D297" s="87"/>
      <c r="E297" s="87"/>
      <c r="F297" s="87"/>
      <c r="G297" s="87"/>
      <c r="H297" s="87"/>
      <c r="I297" s="87"/>
    </row>
    <row r="298" spans="1:9" x14ac:dyDescent="0.3">
      <c r="A298" s="87"/>
      <c r="B298" s="87"/>
      <c r="C298" s="87"/>
      <c r="D298" s="87"/>
      <c r="E298" s="87"/>
      <c r="F298" s="87"/>
      <c r="G298" s="87"/>
      <c r="H298" s="87"/>
      <c r="I298" s="87"/>
    </row>
    <row r="299" spans="1:9" x14ac:dyDescent="0.3">
      <c r="A299" s="87"/>
      <c r="B299" s="87"/>
      <c r="C299" s="87"/>
      <c r="D299" s="87"/>
      <c r="E299" s="87"/>
      <c r="F299" s="87"/>
      <c r="G299" s="87"/>
      <c r="H299" s="87"/>
      <c r="I299" s="87"/>
    </row>
    <row r="300" spans="1:9" x14ac:dyDescent="0.3">
      <c r="A300" s="87"/>
      <c r="B300" s="87"/>
      <c r="C300" s="87"/>
      <c r="D300" s="87"/>
      <c r="E300" s="87"/>
      <c r="F300" s="87"/>
      <c r="G300" s="87"/>
      <c r="H300" s="87"/>
      <c r="I300" s="87"/>
    </row>
    <row r="301" spans="1:9" x14ac:dyDescent="0.3">
      <c r="A301" s="87"/>
      <c r="B301" s="87"/>
      <c r="C301" s="87"/>
      <c r="D301" s="87"/>
      <c r="E301" s="87"/>
      <c r="F301" s="87"/>
      <c r="G301" s="87"/>
      <c r="H301" s="87"/>
      <c r="I301" s="87"/>
    </row>
    <row r="302" spans="1:9" x14ac:dyDescent="0.3">
      <c r="A302" s="87"/>
      <c r="B302" s="87"/>
      <c r="C302" s="87"/>
      <c r="D302" s="87"/>
      <c r="E302" s="87"/>
      <c r="F302" s="87"/>
      <c r="G302" s="87"/>
      <c r="H302" s="87"/>
      <c r="I302" s="87"/>
    </row>
    <row r="303" spans="1:9" x14ac:dyDescent="0.3">
      <c r="A303" s="87"/>
      <c r="B303" s="87"/>
      <c r="C303" s="87"/>
      <c r="D303" s="87"/>
      <c r="E303" s="87"/>
      <c r="F303" s="87"/>
      <c r="G303" s="87"/>
      <c r="H303" s="87"/>
      <c r="I303" s="87"/>
    </row>
    <row r="304" spans="1:9" x14ac:dyDescent="0.3">
      <c r="A304" s="87"/>
      <c r="B304" s="87"/>
      <c r="C304" s="87"/>
      <c r="D304" s="87"/>
      <c r="E304" s="87"/>
      <c r="F304" s="87"/>
      <c r="G304" s="87"/>
      <c r="H304" s="87"/>
      <c r="I304" s="87"/>
    </row>
    <row r="305" spans="1:9" x14ac:dyDescent="0.3">
      <c r="A305" s="87"/>
      <c r="B305" s="87"/>
      <c r="C305" s="87"/>
      <c r="D305" s="87"/>
      <c r="E305" s="87"/>
      <c r="F305" s="87"/>
      <c r="G305" s="87"/>
      <c r="H305" s="87"/>
      <c r="I305" s="87"/>
    </row>
    <row r="306" spans="1:9" x14ac:dyDescent="0.3">
      <c r="A306" s="87"/>
      <c r="B306" s="87"/>
      <c r="C306" s="87"/>
      <c r="D306" s="87"/>
      <c r="E306" s="87"/>
      <c r="F306" s="87"/>
      <c r="G306" s="87"/>
      <c r="H306" s="87"/>
      <c r="I306" s="87"/>
    </row>
    <row r="307" spans="1:9" x14ac:dyDescent="0.3">
      <c r="A307" s="87"/>
      <c r="B307" s="87"/>
      <c r="C307" s="87"/>
      <c r="D307" s="87"/>
      <c r="E307" s="87"/>
      <c r="F307" s="87"/>
      <c r="G307" s="87"/>
      <c r="H307" s="87"/>
      <c r="I307" s="87"/>
    </row>
    <row r="308" spans="1:9" x14ac:dyDescent="0.3">
      <c r="A308" s="87"/>
      <c r="B308" s="87"/>
      <c r="C308" s="87"/>
      <c r="D308" s="87"/>
      <c r="E308" s="87"/>
      <c r="F308" s="87"/>
      <c r="G308" s="87"/>
      <c r="H308" s="87"/>
      <c r="I308" s="87"/>
    </row>
    <row r="309" spans="1:9" x14ac:dyDescent="0.3">
      <c r="A309" s="87"/>
      <c r="B309" s="87"/>
      <c r="C309" s="87"/>
      <c r="D309" s="87"/>
      <c r="E309" s="87"/>
      <c r="F309" s="87"/>
      <c r="G309" s="87"/>
      <c r="H309" s="87"/>
      <c r="I309" s="87"/>
    </row>
    <row r="310" spans="1:9" x14ac:dyDescent="0.3">
      <c r="A310" s="87"/>
      <c r="B310" s="87"/>
      <c r="C310" s="87"/>
      <c r="D310" s="87"/>
      <c r="E310" s="87"/>
      <c r="F310" s="87"/>
      <c r="G310" s="87"/>
      <c r="H310" s="87"/>
      <c r="I310" s="87"/>
    </row>
    <row r="311" spans="1:9" x14ac:dyDescent="0.3">
      <c r="A311" s="87"/>
      <c r="B311" s="87"/>
      <c r="C311" s="87"/>
      <c r="D311" s="87"/>
      <c r="E311" s="87"/>
      <c r="F311" s="87"/>
      <c r="G311" s="87"/>
      <c r="H311" s="87"/>
      <c r="I311" s="87"/>
    </row>
    <row r="312" spans="1:9" x14ac:dyDescent="0.3">
      <c r="A312" s="87"/>
      <c r="B312" s="87"/>
      <c r="C312" s="87"/>
      <c r="D312" s="87"/>
      <c r="E312" s="87"/>
      <c r="F312" s="87"/>
      <c r="G312" s="87"/>
      <c r="H312" s="87"/>
      <c r="I312" s="87"/>
    </row>
    <row r="313" spans="1:9" x14ac:dyDescent="0.3">
      <c r="A313" s="87"/>
      <c r="B313" s="87"/>
      <c r="C313" s="87"/>
      <c r="D313" s="87"/>
      <c r="E313" s="87"/>
      <c r="F313" s="87"/>
      <c r="G313" s="87"/>
      <c r="H313" s="87"/>
      <c r="I313" s="87"/>
    </row>
    <row r="314" spans="1:9" x14ac:dyDescent="0.3">
      <c r="A314" s="87"/>
      <c r="B314" s="87"/>
      <c r="C314" s="87"/>
      <c r="D314" s="87"/>
      <c r="E314" s="87"/>
      <c r="F314" s="87"/>
      <c r="G314" s="87"/>
      <c r="H314" s="87"/>
      <c r="I314" s="87"/>
    </row>
    <row r="315" spans="1:9" x14ac:dyDescent="0.3">
      <c r="A315" s="87"/>
      <c r="B315" s="87"/>
      <c r="C315" s="87"/>
      <c r="D315" s="87"/>
      <c r="E315" s="87"/>
      <c r="F315" s="87"/>
      <c r="G315" s="87"/>
      <c r="H315" s="87"/>
      <c r="I315" s="87"/>
    </row>
    <row r="316" spans="1:9" x14ac:dyDescent="0.3">
      <c r="A316" s="87"/>
      <c r="B316" s="87"/>
      <c r="C316" s="87"/>
      <c r="D316" s="87"/>
      <c r="E316" s="87"/>
      <c r="F316" s="87"/>
      <c r="G316" s="87"/>
      <c r="H316" s="87"/>
      <c r="I316" s="87"/>
    </row>
    <row r="317" spans="1:9" x14ac:dyDescent="0.3">
      <c r="A317" s="87"/>
      <c r="B317" s="87"/>
      <c r="C317" s="87"/>
      <c r="D317" s="87"/>
      <c r="E317" s="87"/>
      <c r="F317" s="87"/>
      <c r="G317" s="87"/>
      <c r="H317" s="87"/>
      <c r="I317" s="87"/>
    </row>
    <row r="318" spans="1:9" x14ac:dyDescent="0.3">
      <c r="A318" s="87"/>
      <c r="B318" s="87"/>
      <c r="C318" s="87"/>
      <c r="D318" s="87"/>
      <c r="E318" s="87"/>
      <c r="F318" s="87"/>
      <c r="G318" s="87"/>
      <c r="H318" s="87"/>
      <c r="I318" s="87"/>
    </row>
    <row r="319" spans="1:9" x14ac:dyDescent="0.3">
      <c r="A319" s="87"/>
      <c r="B319" s="87"/>
      <c r="C319" s="87"/>
      <c r="D319" s="87"/>
      <c r="E319" s="87"/>
      <c r="F319" s="87"/>
      <c r="G319" s="87"/>
      <c r="H319" s="87"/>
      <c r="I319" s="87"/>
    </row>
    <row r="320" spans="1:9" x14ac:dyDescent="0.3">
      <c r="A320" s="87"/>
      <c r="B320" s="87"/>
      <c r="C320" s="87"/>
      <c r="D320" s="87"/>
      <c r="E320" s="87"/>
      <c r="F320" s="87"/>
      <c r="G320" s="87"/>
      <c r="H320" s="87"/>
      <c r="I320" s="87"/>
    </row>
    <row r="321" spans="1:9" x14ac:dyDescent="0.3">
      <c r="A321" s="87"/>
      <c r="B321" s="87"/>
      <c r="C321" s="87"/>
      <c r="D321" s="87"/>
      <c r="E321" s="87"/>
      <c r="F321" s="87"/>
      <c r="G321" s="87"/>
      <c r="H321" s="87"/>
      <c r="I321" s="87"/>
    </row>
    <row r="322" spans="1:9" x14ac:dyDescent="0.3">
      <c r="A322" s="87"/>
      <c r="B322" s="87"/>
      <c r="C322" s="87"/>
      <c r="D322" s="87"/>
      <c r="E322" s="87"/>
      <c r="F322" s="87"/>
      <c r="G322" s="87"/>
      <c r="H322" s="87"/>
      <c r="I322" s="87"/>
    </row>
    <row r="323" spans="1:9" x14ac:dyDescent="0.3">
      <c r="A323" s="87"/>
      <c r="B323" s="87"/>
      <c r="C323" s="87"/>
      <c r="D323" s="87"/>
      <c r="E323" s="87"/>
      <c r="F323" s="87"/>
      <c r="G323" s="87"/>
      <c r="H323" s="87"/>
      <c r="I323" s="87"/>
    </row>
    <row r="324" spans="1:9" x14ac:dyDescent="0.3">
      <c r="A324" s="87"/>
      <c r="B324" s="87"/>
      <c r="C324" s="87"/>
      <c r="D324" s="87"/>
      <c r="E324" s="87"/>
      <c r="F324" s="87"/>
      <c r="G324" s="87"/>
      <c r="H324" s="87"/>
      <c r="I324" s="87"/>
    </row>
    <row r="325" spans="1:9" x14ac:dyDescent="0.3">
      <c r="A325" s="87"/>
      <c r="B325" s="87"/>
      <c r="C325" s="87"/>
      <c r="D325" s="87"/>
      <c r="E325" s="87"/>
      <c r="F325" s="87"/>
      <c r="G325" s="87"/>
      <c r="H325" s="87"/>
      <c r="I325" s="87"/>
    </row>
    <row r="326" spans="1:9" x14ac:dyDescent="0.3">
      <c r="A326" s="87"/>
      <c r="B326" s="87"/>
      <c r="C326" s="87"/>
      <c r="D326" s="87"/>
      <c r="E326" s="87"/>
      <c r="F326" s="87"/>
      <c r="G326" s="87"/>
      <c r="H326" s="87"/>
      <c r="I326" s="87"/>
    </row>
    <row r="327" spans="1:9" x14ac:dyDescent="0.3">
      <c r="A327" s="87"/>
      <c r="B327" s="87"/>
      <c r="C327" s="87"/>
      <c r="D327" s="87"/>
      <c r="E327" s="87"/>
      <c r="F327" s="87"/>
      <c r="G327" s="87"/>
      <c r="H327" s="87"/>
      <c r="I327" s="87"/>
    </row>
    <row r="328" spans="1:9" x14ac:dyDescent="0.3">
      <c r="A328" s="87"/>
      <c r="B328" s="87"/>
      <c r="C328" s="87"/>
      <c r="D328" s="87"/>
      <c r="E328" s="87"/>
      <c r="F328" s="87"/>
      <c r="G328" s="87"/>
      <c r="H328" s="87"/>
      <c r="I328" s="87"/>
    </row>
    <row r="329" spans="1:9" x14ac:dyDescent="0.3">
      <c r="A329" s="87"/>
      <c r="B329" s="87"/>
      <c r="C329" s="87"/>
      <c r="D329" s="87"/>
      <c r="E329" s="87"/>
      <c r="F329" s="87"/>
      <c r="G329" s="87"/>
      <c r="H329" s="87"/>
      <c r="I329" s="87"/>
    </row>
    <row r="330" spans="1:9" x14ac:dyDescent="0.3">
      <c r="A330" s="87"/>
      <c r="B330" s="87"/>
      <c r="C330" s="87"/>
      <c r="D330" s="87"/>
      <c r="E330" s="87"/>
      <c r="F330" s="87"/>
      <c r="G330" s="87"/>
      <c r="H330" s="87"/>
      <c r="I330" s="87"/>
    </row>
    <row r="331" spans="1:9" x14ac:dyDescent="0.3">
      <c r="A331" s="87"/>
      <c r="B331" s="87"/>
      <c r="C331" s="87"/>
      <c r="D331" s="87"/>
      <c r="E331" s="87"/>
      <c r="F331" s="87"/>
      <c r="G331" s="87"/>
      <c r="H331" s="87"/>
      <c r="I331" s="87"/>
    </row>
    <row r="332" spans="1:9" x14ac:dyDescent="0.3">
      <c r="A332" s="87"/>
      <c r="B332" s="87"/>
      <c r="C332" s="87"/>
      <c r="D332" s="87"/>
      <c r="E332" s="87"/>
      <c r="F332" s="87"/>
      <c r="G332" s="87"/>
      <c r="H332" s="87"/>
      <c r="I332" s="87"/>
    </row>
    <row r="333" spans="1:9" x14ac:dyDescent="0.3">
      <c r="A333" s="87"/>
      <c r="B333" s="87"/>
      <c r="C333" s="87"/>
      <c r="D333" s="87"/>
      <c r="E333" s="87"/>
      <c r="F333" s="87"/>
      <c r="G333" s="87"/>
      <c r="H333" s="87"/>
      <c r="I333" s="87"/>
    </row>
    <row r="334" spans="1:9" x14ac:dyDescent="0.3">
      <c r="A334" s="87"/>
      <c r="B334" s="87"/>
      <c r="C334" s="87"/>
      <c r="D334" s="87"/>
      <c r="E334" s="87"/>
      <c r="F334" s="87"/>
      <c r="G334" s="87"/>
      <c r="H334" s="87"/>
      <c r="I334" s="87"/>
    </row>
    <row r="335" spans="1:9" x14ac:dyDescent="0.3">
      <c r="A335" s="87"/>
      <c r="B335" s="87"/>
      <c r="C335" s="87"/>
      <c r="D335" s="87"/>
      <c r="E335" s="87"/>
      <c r="F335" s="87"/>
      <c r="G335" s="87"/>
      <c r="H335" s="87"/>
      <c r="I335" s="87"/>
    </row>
    <row r="336" spans="1:9" x14ac:dyDescent="0.3">
      <c r="A336" s="87"/>
      <c r="B336" s="87"/>
      <c r="C336" s="87"/>
      <c r="D336" s="87"/>
      <c r="E336" s="87"/>
      <c r="F336" s="87"/>
      <c r="G336" s="87"/>
      <c r="H336" s="87"/>
      <c r="I336" s="87"/>
    </row>
    <row r="337" spans="1:9" x14ac:dyDescent="0.3">
      <c r="A337" s="87"/>
      <c r="B337" s="87"/>
      <c r="C337" s="87"/>
      <c r="D337" s="87"/>
      <c r="E337" s="87"/>
      <c r="F337" s="87"/>
      <c r="G337" s="87"/>
      <c r="H337" s="87"/>
      <c r="I337" s="87"/>
    </row>
    <row r="338" spans="1:9" x14ac:dyDescent="0.3">
      <c r="A338" s="87"/>
      <c r="B338" s="87"/>
      <c r="C338" s="87"/>
      <c r="D338" s="87"/>
      <c r="E338" s="87"/>
      <c r="F338" s="87"/>
      <c r="G338" s="87"/>
      <c r="H338" s="87"/>
      <c r="I338" s="87"/>
    </row>
    <row r="339" spans="1:9" x14ac:dyDescent="0.3">
      <c r="A339" s="87"/>
      <c r="B339" s="87"/>
      <c r="C339" s="87"/>
      <c r="D339" s="87"/>
      <c r="E339" s="87"/>
      <c r="F339" s="87"/>
      <c r="G339" s="87"/>
      <c r="H339" s="87"/>
      <c r="I339" s="87"/>
    </row>
    <row r="340" spans="1:9" x14ac:dyDescent="0.3">
      <c r="A340" s="87"/>
      <c r="B340" s="87"/>
      <c r="C340" s="87"/>
      <c r="D340" s="87"/>
      <c r="E340" s="87"/>
      <c r="F340" s="87"/>
      <c r="G340" s="87"/>
      <c r="H340" s="87"/>
      <c r="I340" s="87"/>
    </row>
    <row r="341" spans="1:9" x14ac:dyDescent="0.3">
      <c r="A341" s="87"/>
      <c r="B341" s="87"/>
      <c r="C341" s="87"/>
      <c r="D341" s="87"/>
      <c r="E341" s="87"/>
      <c r="F341" s="87"/>
      <c r="G341" s="87"/>
      <c r="H341" s="87"/>
      <c r="I341" s="87"/>
    </row>
    <row r="342" spans="1:9" x14ac:dyDescent="0.3">
      <c r="A342" s="87"/>
      <c r="B342" s="87"/>
      <c r="C342" s="87"/>
      <c r="D342" s="87"/>
      <c r="E342" s="87"/>
      <c r="F342" s="87"/>
      <c r="G342" s="87"/>
      <c r="H342" s="87"/>
      <c r="I342" s="87"/>
    </row>
    <row r="343" spans="1:9" x14ac:dyDescent="0.3">
      <c r="A343" s="87"/>
      <c r="B343" s="87"/>
      <c r="C343" s="87"/>
      <c r="D343" s="87"/>
      <c r="E343" s="87"/>
      <c r="F343" s="87"/>
      <c r="G343" s="87"/>
      <c r="H343" s="87"/>
      <c r="I343" s="87"/>
    </row>
    <row r="344" spans="1:9" x14ac:dyDescent="0.3">
      <c r="A344" s="87"/>
      <c r="B344" s="87"/>
      <c r="C344" s="87"/>
      <c r="D344" s="87"/>
      <c r="E344" s="87"/>
      <c r="F344" s="87"/>
      <c r="G344" s="87"/>
      <c r="H344" s="87"/>
      <c r="I344" s="87"/>
    </row>
    <row r="345" spans="1:9" x14ac:dyDescent="0.3">
      <c r="A345" s="87"/>
      <c r="B345" s="87"/>
      <c r="C345" s="87"/>
      <c r="D345" s="87"/>
      <c r="E345" s="87"/>
      <c r="F345" s="87"/>
      <c r="G345" s="87"/>
      <c r="H345" s="87"/>
      <c r="I345" s="87"/>
    </row>
    <row r="346" spans="1:9" x14ac:dyDescent="0.3">
      <c r="A346" s="87"/>
      <c r="B346" s="87"/>
      <c r="C346" s="87"/>
      <c r="D346" s="87"/>
      <c r="E346" s="87"/>
      <c r="F346" s="87"/>
      <c r="G346" s="87"/>
      <c r="H346" s="87"/>
      <c r="I346" s="87"/>
    </row>
    <row r="347" spans="1:9" x14ac:dyDescent="0.3">
      <c r="A347" s="87"/>
      <c r="B347" s="87"/>
      <c r="C347" s="87"/>
      <c r="D347" s="87"/>
      <c r="E347" s="87"/>
      <c r="F347" s="87"/>
      <c r="G347" s="87"/>
      <c r="H347" s="87"/>
      <c r="I347" s="87"/>
    </row>
    <row r="348" spans="1:9" x14ac:dyDescent="0.3">
      <c r="A348" s="87"/>
      <c r="B348" s="87"/>
      <c r="C348" s="87"/>
      <c r="D348" s="87"/>
      <c r="E348" s="87"/>
      <c r="F348" s="87"/>
      <c r="G348" s="87"/>
      <c r="H348" s="87"/>
      <c r="I348" s="87"/>
    </row>
    <row r="349" spans="1:9" x14ac:dyDescent="0.3">
      <c r="A349" s="87"/>
      <c r="B349" s="87"/>
      <c r="C349" s="87"/>
      <c r="D349" s="87"/>
      <c r="E349" s="87"/>
      <c r="F349" s="87"/>
      <c r="G349" s="87"/>
      <c r="H349" s="87"/>
      <c r="I349" s="87"/>
    </row>
    <row r="350" spans="1:9" x14ac:dyDescent="0.3">
      <c r="A350" s="87"/>
      <c r="B350" s="87"/>
      <c r="C350" s="87"/>
      <c r="D350" s="87"/>
      <c r="E350" s="87"/>
      <c r="F350" s="87"/>
      <c r="G350" s="87"/>
      <c r="H350" s="87"/>
      <c r="I350" s="87"/>
    </row>
    <row r="351" spans="1:9" x14ac:dyDescent="0.3">
      <c r="A351" s="87"/>
      <c r="B351" s="87"/>
      <c r="C351" s="87"/>
      <c r="D351" s="87"/>
      <c r="E351" s="87"/>
      <c r="F351" s="87"/>
      <c r="G351" s="87"/>
      <c r="H351" s="87"/>
      <c r="I351" s="87"/>
    </row>
    <row r="352" spans="1:9" x14ac:dyDescent="0.3">
      <c r="A352" s="87"/>
      <c r="B352" s="87"/>
      <c r="C352" s="87"/>
      <c r="D352" s="87"/>
      <c r="E352" s="87"/>
      <c r="F352" s="87"/>
      <c r="G352" s="87"/>
      <c r="H352" s="87"/>
      <c r="I352" s="87"/>
    </row>
    <row r="353" spans="1:9" x14ac:dyDescent="0.3">
      <c r="A353" s="87"/>
      <c r="B353" s="87"/>
      <c r="C353" s="87"/>
      <c r="D353" s="87"/>
      <c r="E353" s="87"/>
      <c r="F353" s="87"/>
      <c r="G353" s="87"/>
      <c r="H353" s="87"/>
      <c r="I353" s="87"/>
    </row>
    <row r="354" spans="1:9" x14ac:dyDescent="0.3">
      <c r="A354" s="87"/>
      <c r="B354" s="87"/>
      <c r="C354" s="87"/>
      <c r="D354" s="87"/>
      <c r="E354" s="87"/>
      <c r="F354" s="87"/>
      <c r="G354" s="87"/>
      <c r="H354" s="87"/>
      <c r="I354" s="87"/>
    </row>
    <row r="355" spans="1:9" x14ac:dyDescent="0.3">
      <c r="A355" s="87"/>
      <c r="B355" s="87"/>
      <c r="C355" s="87"/>
      <c r="D355" s="87"/>
      <c r="E355" s="87"/>
      <c r="F355" s="87"/>
      <c r="G355" s="87"/>
      <c r="H355" s="87"/>
      <c r="I355" s="87"/>
    </row>
    <row r="356" spans="1:9" x14ac:dyDescent="0.3">
      <c r="A356" s="87"/>
      <c r="B356" s="87"/>
      <c r="C356" s="87"/>
      <c r="D356" s="87"/>
      <c r="E356" s="87"/>
      <c r="F356" s="87"/>
      <c r="G356" s="87"/>
      <c r="H356" s="87"/>
      <c r="I356" s="87"/>
    </row>
    <row r="357" spans="1:9" x14ac:dyDescent="0.3">
      <c r="A357" s="87"/>
      <c r="B357" s="87"/>
      <c r="C357" s="87"/>
      <c r="D357" s="87"/>
      <c r="E357" s="87"/>
      <c r="F357" s="87"/>
      <c r="G357" s="87"/>
      <c r="H357" s="87"/>
      <c r="I357" s="87"/>
    </row>
    <row r="358" spans="1:9" x14ac:dyDescent="0.3">
      <c r="A358" s="87"/>
      <c r="B358" s="87"/>
      <c r="C358" s="87"/>
      <c r="D358" s="87"/>
      <c r="E358" s="87"/>
      <c r="F358" s="87"/>
      <c r="G358" s="87"/>
      <c r="H358" s="87"/>
      <c r="I358" s="87"/>
    </row>
    <row r="359" spans="1:9" x14ac:dyDescent="0.3">
      <c r="A359" s="87"/>
      <c r="B359" s="87"/>
      <c r="C359" s="87"/>
      <c r="D359" s="87"/>
      <c r="E359" s="87"/>
      <c r="F359" s="87"/>
      <c r="G359" s="87"/>
      <c r="H359" s="87"/>
      <c r="I359" s="87"/>
    </row>
    <row r="360" spans="1:9" x14ac:dyDescent="0.3">
      <c r="A360" s="87"/>
      <c r="B360" s="87"/>
      <c r="C360" s="87"/>
      <c r="D360" s="87"/>
      <c r="E360" s="87"/>
      <c r="F360" s="87"/>
      <c r="G360" s="87"/>
      <c r="H360" s="87"/>
      <c r="I360" s="87"/>
    </row>
    <row r="361" spans="1:9" x14ac:dyDescent="0.3">
      <c r="A361" s="87"/>
      <c r="B361" s="87"/>
      <c r="C361" s="87"/>
      <c r="D361" s="87"/>
      <c r="E361" s="87"/>
      <c r="F361" s="87"/>
      <c r="G361" s="87"/>
      <c r="H361" s="87"/>
      <c r="I361" s="87"/>
    </row>
    <row r="362" spans="1:9" x14ac:dyDescent="0.3">
      <c r="A362" s="87"/>
      <c r="B362" s="87"/>
      <c r="C362" s="87"/>
      <c r="D362" s="87"/>
      <c r="E362" s="87"/>
      <c r="F362" s="87"/>
      <c r="G362" s="87"/>
      <c r="H362" s="87"/>
      <c r="I362" s="87"/>
    </row>
    <row r="363" spans="1:9" x14ac:dyDescent="0.3">
      <c r="A363" s="87"/>
      <c r="B363" s="87"/>
      <c r="C363" s="87"/>
      <c r="D363" s="87"/>
      <c r="E363" s="87"/>
      <c r="F363" s="87"/>
      <c r="G363" s="87"/>
      <c r="H363" s="87"/>
      <c r="I363" s="87"/>
    </row>
    <row r="364" spans="1:9" x14ac:dyDescent="0.3">
      <c r="A364" s="87"/>
      <c r="B364" s="87"/>
      <c r="C364" s="87"/>
      <c r="D364" s="87"/>
      <c r="E364" s="87"/>
      <c r="F364" s="87"/>
      <c r="G364" s="87"/>
      <c r="H364" s="87"/>
      <c r="I364" s="87"/>
    </row>
    <row r="365" spans="1:9" x14ac:dyDescent="0.3">
      <c r="A365" s="87"/>
      <c r="B365" s="87"/>
      <c r="C365" s="87"/>
      <c r="D365" s="87"/>
      <c r="E365" s="87"/>
      <c r="F365" s="87"/>
      <c r="G365" s="87"/>
      <c r="H365" s="87"/>
      <c r="I365" s="87"/>
    </row>
    <row r="366" spans="1:9" x14ac:dyDescent="0.3">
      <c r="A366" s="87"/>
      <c r="B366" s="87"/>
      <c r="C366" s="87"/>
      <c r="D366" s="87"/>
      <c r="E366" s="87"/>
      <c r="F366" s="87"/>
      <c r="G366" s="87"/>
      <c r="H366" s="87"/>
      <c r="I366" s="87"/>
    </row>
    <row r="367" spans="1:9" x14ac:dyDescent="0.3">
      <c r="A367" s="87"/>
      <c r="B367" s="87"/>
      <c r="C367" s="87"/>
      <c r="D367" s="87"/>
      <c r="E367" s="87"/>
      <c r="F367" s="87"/>
      <c r="G367" s="87"/>
      <c r="H367" s="87"/>
      <c r="I367" s="87"/>
    </row>
    <row r="368" spans="1:9" x14ac:dyDescent="0.3">
      <c r="A368" s="87"/>
      <c r="B368" s="87"/>
      <c r="C368" s="87"/>
      <c r="D368" s="87"/>
      <c r="E368" s="87"/>
      <c r="F368" s="87"/>
      <c r="G368" s="87"/>
      <c r="H368" s="87"/>
      <c r="I368" s="87"/>
    </row>
    <row r="369" spans="1:9" x14ac:dyDescent="0.3">
      <c r="A369" s="87"/>
      <c r="B369" s="87"/>
      <c r="C369" s="87"/>
      <c r="D369" s="87"/>
      <c r="E369" s="87"/>
      <c r="F369" s="87"/>
      <c r="G369" s="87"/>
      <c r="H369" s="87"/>
      <c r="I369" s="87"/>
    </row>
    <row r="370" spans="1:9" x14ac:dyDescent="0.3">
      <c r="A370" s="87"/>
      <c r="B370" s="87"/>
      <c r="C370" s="87"/>
      <c r="D370" s="87"/>
      <c r="E370" s="87"/>
      <c r="F370" s="87"/>
      <c r="G370" s="87"/>
      <c r="H370" s="87"/>
      <c r="I370" s="87"/>
    </row>
    <row r="371" spans="1:9" x14ac:dyDescent="0.3">
      <c r="A371" s="87"/>
      <c r="B371" s="87"/>
      <c r="C371" s="87"/>
      <c r="D371" s="87"/>
      <c r="E371" s="87"/>
      <c r="F371" s="87"/>
      <c r="G371" s="87"/>
      <c r="H371" s="87"/>
      <c r="I371" s="87"/>
    </row>
    <row r="372" spans="1:9" x14ac:dyDescent="0.3">
      <c r="A372" s="87"/>
      <c r="B372" s="87"/>
      <c r="C372" s="87"/>
      <c r="D372" s="87"/>
      <c r="E372" s="87"/>
      <c r="F372" s="87"/>
      <c r="G372" s="87"/>
      <c r="H372" s="87"/>
      <c r="I372" s="87"/>
    </row>
  </sheetData>
  <mergeCells count="1">
    <mergeCell ref="A1:C1"/>
  </mergeCells>
  <pageMargins left="0.7" right="0.7" top="0.75" bottom="0.75" header="0.3" footer="0.3"/>
  <pageSetup paperSize="9" scale="56" orientation="landscape" horizontalDpi="4294967293" verticalDpi="4294967293"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72"/>
  <sheetViews>
    <sheetView zoomScaleNormal="100" workbookViewId="0">
      <selection activeCell="F220" sqref="F220:H220"/>
    </sheetView>
  </sheetViews>
  <sheetFormatPr defaultRowHeight="12" x14ac:dyDescent="0.35"/>
  <cols>
    <col min="1" max="1" width="19.36328125" style="91" customWidth="1"/>
    <col min="2" max="2" width="19.6328125" style="91" customWidth="1"/>
    <col min="3" max="3" width="25.36328125" style="91" customWidth="1"/>
    <col min="4" max="4" width="10.7265625" style="92" customWidth="1"/>
    <col min="5" max="5" width="77.453125" style="83" customWidth="1"/>
    <col min="6" max="8" width="10.08984375" style="93" customWidth="1"/>
    <col min="9" max="9" width="10.08984375" style="94" customWidth="1"/>
    <col min="10" max="16384" width="8.7265625" style="91"/>
  </cols>
  <sheetData>
    <row r="1" spans="1:9" x14ac:dyDescent="0.35">
      <c r="A1" s="91" t="s">
        <v>850</v>
      </c>
    </row>
    <row r="3" spans="1:9" x14ac:dyDescent="0.35">
      <c r="A3" s="95" t="s">
        <v>765</v>
      </c>
      <c r="B3" s="89"/>
      <c r="C3" s="89"/>
      <c r="D3" s="89"/>
      <c r="E3" s="89"/>
      <c r="F3" s="95" t="s">
        <v>16</v>
      </c>
      <c r="G3" s="89"/>
      <c r="H3" s="89"/>
      <c r="I3" s="89"/>
    </row>
    <row r="4" spans="1:9" x14ac:dyDescent="0.35">
      <c r="A4" s="95" t="s">
        <v>6</v>
      </c>
      <c r="B4" s="95" t="s">
        <v>2</v>
      </c>
      <c r="C4" s="95" t="s">
        <v>10</v>
      </c>
      <c r="D4" s="96" t="s">
        <v>3</v>
      </c>
      <c r="E4" s="95" t="s">
        <v>0</v>
      </c>
      <c r="F4" s="97" t="s">
        <v>744</v>
      </c>
      <c r="G4" s="97" t="s">
        <v>30</v>
      </c>
      <c r="H4" s="97" t="s">
        <v>522</v>
      </c>
      <c r="I4" s="90" t="s">
        <v>899</v>
      </c>
    </row>
    <row r="5" spans="1:9" x14ac:dyDescent="0.35">
      <c r="A5" s="89" t="s">
        <v>47</v>
      </c>
      <c r="B5" s="89" t="s">
        <v>828</v>
      </c>
      <c r="C5" s="89" t="s">
        <v>268</v>
      </c>
      <c r="D5" s="98" t="s">
        <v>359</v>
      </c>
      <c r="E5" s="86" t="s">
        <v>358</v>
      </c>
      <c r="F5" s="99"/>
      <c r="G5" s="99">
        <v>-2500</v>
      </c>
      <c r="H5" s="99"/>
      <c r="I5" s="100">
        <v>-2500</v>
      </c>
    </row>
    <row r="6" spans="1:9" x14ac:dyDescent="0.35">
      <c r="A6" s="89" t="s">
        <v>47</v>
      </c>
      <c r="B6" s="89" t="s">
        <v>828</v>
      </c>
      <c r="C6" s="89" t="s">
        <v>268</v>
      </c>
      <c r="D6" s="98" t="s">
        <v>359</v>
      </c>
      <c r="E6" s="86" t="s">
        <v>448</v>
      </c>
      <c r="F6" s="99"/>
      <c r="G6" s="99">
        <v>2500</v>
      </c>
      <c r="H6" s="99"/>
      <c r="I6" s="100">
        <v>2500</v>
      </c>
    </row>
    <row r="7" spans="1:9" ht="36" x14ac:dyDescent="0.35">
      <c r="A7" s="89" t="s">
        <v>47</v>
      </c>
      <c r="B7" s="89" t="s">
        <v>828</v>
      </c>
      <c r="C7" s="89" t="s">
        <v>129</v>
      </c>
      <c r="D7" s="98" t="s">
        <v>124</v>
      </c>
      <c r="E7" s="86" t="s">
        <v>123</v>
      </c>
      <c r="F7" s="99"/>
      <c r="G7" s="99">
        <v>-66000</v>
      </c>
      <c r="H7" s="99"/>
      <c r="I7" s="100">
        <v>-66000</v>
      </c>
    </row>
    <row r="8" spans="1:9" x14ac:dyDescent="0.35">
      <c r="A8" s="89" t="s">
        <v>47</v>
      </c>
      <c r="B8" s="86" t="s">
        <v>829</v>
      </c>
      <c r="C8" s="86"/>
      <c r="D8" s="86"/>
      <c r="E8" s="86"/>
      <c r="F8" s="99"/>
      <c r="G8" s="99">
        <v>-66000</v>
      </c>
      <c r="H8" s="99"/>
      <c r="I8" s="100">
        <v>-66000</v>
      </c>
    </row>
    <row r="9" spans="1:9" x14ac:dyDescent="0.35">
      <c r="A9" s="89" t="s">
        <v>47</v>
      </c>
      <c r="B9" s="89" t="s">
        <v>831</v>
      </c>
      <c r="C9" s="89" t="s">
        <v>268</v>
      </c>
      <c r="D9" s="98" t="s">
        <v>482</v>
      </c>
      <c r="E9" s="86" t="s">
        <v>481</v>
      </c>
      <c r="F9" s="99"/>
      <c r="G9" s="99">
        <v>0</v>
      </c>
      <c r="H9" s="99"/>
      <c r="I9" s="100">
        <v>0</v>
      </c>
    </row>
    <row r="10" spans="1:9" x14ac:dyDescent="0.35">
      <c r="A10" s="89" t="s">
        <v>47</v>
      </c>
      <c r="B10" s="89" t="s">
        <v>831</v>
      </c>
      <c r="C10" s="89" t="s">
        <v>268</v>
      </c>
      <c r="D10" s="98" t="s">
        <v>133</v>
      </c>
      <c r="E10" s="86" t="s">
        <v>478</v>
      </c>
      <c r="F10" s="99"/>
      <c r="G10" s="99">
        <v>-9960</v>
      </c>
      <c r="H10" s="99"/>
      <c r="I10" s="100">
        <v>-9960</v>
      </c>
    </row>
    <row r="11" spans="1:9" x14ac:dyDescent="0.35">
      <c r="A11" s="89" t="s">
        <v>47</v>
      </c>
      <c r="B11" s="89" t="s">
        <v>831</v>
      </c>
      <c r="C11" s="89" t="s">
        <v>268</v>
      </c>
      <c r="D11" s="98" t="s">
        <v>349</v>
      </c>
      <c r="E11" s="86" t="s">
        <v>348</v>
      </c>
      <c r="F11" s="99"/>
      <c r="G11" s="99">
        <v>9960</v>
      </c>
      <c r="H11" s="99"/>
      <c r="I11" s="100">
        <v>9960</v>
      </c>
    </row>
    <row r="12" spans="1:9" x14ac:dyDescent="0.35">
      <c r="A12" s="89" t="s">
        <v>47</v>
      </c>
      <c r="B12" s="89" t="s">
        <v>831</v>
      </c>
      <c r="C12" s="89" t="s">
        <v>268</v>
      </c>
      <c r="D12" s="98" t="s">
        <v>474</v>
      </c>
      <c r="E12" s="86" t="s">
        <v>469</v>
      </c>
      <c r="F12" s="99"/>
      <c r="G12" s="99">
        <v>-12000</v>
      </c>
      <c r="H12" s="99"/>
      <c r="I12" s="100">
        <v>-12000</v>
      </c>
    </row>
    <row r="13" spans="1:9" x14ac:dyDescent="0.35">
      <c r="A13" s="89" t="s">
        <v>47</v>
      </c>
      <c r="B13" s="89" t="s">
        <v>831</v>
      </c>
      <c r="C13" s="89" t="s">
        <v>268</v>
      </c>
      <c r="D13" s="98" t="s">
        <v>470</v>
      </c>
      <c r="E13" s="86" t="s">
        <v>469</v>
      </c>
      <c r="F13" s="99"/>
      <c r="G13" s="99">
        <v>12000</v>
      </c>
      <c r="H13" s="99"/>
      <c r="I13" s="100">
        <v>12000</v>
      </c>
    </row>
    <row r="14" spans="1:9" x14ac:dyDescent="0.35">
      <c r="A14" s="89" t="s">
        <v>47</v>
      </c>
      <c r="B14" s="89" t="s">
        <v>831</v>
      </c>
      <c r="C14" s="89" t="s">
        <v>268</v>
      </c>
      <c r="D14" s="98" t="s">
        <v>444</v>
      </c>
      <c r="E14" s="86" t="s">
        <v>459</v>
      </c>
      <c r="F14" s="99"/>
      <c r="G14" s="99">
        <v>57</v>
      </c>
      <c r="H14" s="99"/>
      <c r="I14" s="100">
        <v>57</v>
      </c>
    </row>
    <row r="15" spans="1:9" x14ac:dyDescent="0.35">
      <c r="A15" s="89" t="s">
        <v>47</v>
      </c>
      <c r="B15" s="89" t="s">
        <v>831</v>
      </c>
      <c r="C15" s="89" t="s">
        <v>268</v>
      </c>
      <c r="D15" s="98" t="s">
        <v>444</v>
      </c>
      <c r="E15" s="86" t="s">
        <v>443</v>
      </c>
      <c r="F15" s="99"/>
      <c r="G15" s="99">
        <v>9976</v>
      </c>
      <c r="H15" s="99"/>
      <c r="I15" s="100">
        <v>9976</v>
      </c>
    </row>
    <row r="16" spans="1:9" x14ac:dyDescent="0.35">
      <c r="A16" s="89" t="s">
        <v>47</v>
      </c>
      <c r="B16" s="89" t="s">
        <v>831</v>
      </c>
      <c r="C16" s="89" t="s">
        <v>129</v>
      </c>
      <c r="D16" s="98" t="s">
        <v>133</v>
      </c>
      <c r="E16" s="86" t="s">
        <v>132</v>
      </c>
      <c r="F16" s="99"/>
      <c r="G16" s="99">
        <v>290</v>
      </c>
      <c r="H16" s="99"/>
      <c r="I16" s="100">
        <v>290</v>
      </c>
    </row>
    <row r="17" spans="1:9" x14ac:dyDescent="0.35">
      <c r="A17" s="89" t="s">
        <v>47</v>
      </c>
      <c r="B17" s="89" t="s">
        <v>831</v>
      </c>
      <c r="C17" s="89" t="s">
        <v>39</v>
      </c>
      <c r="D17" s="98" t="s">
        <v>44</v>
      </c>
      <c r="E17" s="86" t="s">
        <v>417</v>
      </c>
      <c r="F17" s="99"/>
      <c r="G17" s="99">
        <v>101932</v>
      </c>
      <c r="H17" s="99"/>
      <c r="I17" s="100">
        <v>101932</v>
      </c>
    </row>
    <row r="18" spans="1:9" x14ac:dyDescent="0.35">
      <c r="A18" s="89" t="s">
        <v>47</v>
      </c>
      <c r="B18" s="89" t="s">
        <v>831</v>
      </c>
      <c r="C18" s="89" t="s">
        <v>39</v>
      </c>
      <c r="D18" s="98" t="s">
        <v>44</v>
      </c>
      <c r="E18" s="86" t="s">
        <v>43</v>
      </c>
      <c r="F18" s="99"/>
      <c r="G18" s="99">
        <v>-94636</v>
      </c>
      <c r="H18" s="99"/>
      <c r="I18" s="100">
        <v>-94636</v>
      </c>
    </row>
    <row r="19" spans="1:9" x14ac:dyDescent="0.35">
      <c r="A19" s="89" t="s">
        <v>47</v>
      </c>
      <c r="B19" s="89" t="s">
        <v>831</v>
      </c>
      <c r="C19" s="89" t="s">
        <v>39</v>
      </c>
      <c r="D19" s="98" t="s">
        <v>421</v>
      </c>
      <c r="E19" s="86" t="s">
        <v>420</v>
      </c>
      <c r="F19" s="99"/>
      <c r="G19" s="99">
        <v>20389</v>
      </c>
      <c r="H19" s="99"/>
      <c r="I19" s="100">
        <v>20389</v>
      </c>
    </row>
    <row r="20" spans="1:9" x14ac:dyDescent="0.35">
      <c r="A20" s="89" t="s">
        <v>47</v>
      </c>
      <c r="B20" s="89" t="s">
        <v>831</v>
      </c>
      <c r="C20" s="89" t="s">
        <v>304</v>
      </c>
      <c r="D20" s="98" t="s">
        <v>306</v>
      </c>
      <c r="E20" s="86" t="s">
        <v>305</v>
      </c>
      <c r="F20" s="99"/>
      <c r="G20" s="99">
        <v>407</v>
      </c>
      <c r="H20" s="99"/>
      <c r="I20" s="100">
        <v>407</v>
      </c>
    </row>
    <row r="21" spans="1:9" x14ac:dyDescent="0.35">
      <c r="A21" s="89" t="s">
        <v>47</v>
      </c>
      <c r="B21" s="89" t="s">
        <v>831</v>
      </c>
      <c r="C21" s="89" t="s">
        <v>304</v>
      </c>
      <c r="D21" s="98" t="s">
        <v>309</v>
      </c>
      <c r="E21" s="86" t="s">
        <v>308</v>
      </c>
      <c r="F21" s="99"/>
      <c r="G21" s="99">
        <v>133</v>
      </c>
      <c r="H21" s="99"/>
      <c r="I21" s="100">
        <v>133</v>
      </c>
    </row>
    <row r="22" spans="1:9" ht="24" x14ac:dyDescent="0.35">
      <c r="A22" s="89" t="s">
        <v>47</v>
      </c>
      <c r="B22" s="86" t="s">
        <v>840</v>
      </c>
      <c r="C22" s="86"/>
      <c r="D22" s="86"/>
      <c r="E22" s="86"/>
      <c r="F22" s="99"/>
      <c r="G22" s="99">
        <v>38548</v>
      </c>
      <c r="H22" s="99"/>
      <c r="I22" s="100">
        <v>38548</v>
      </c>
    </row>
    <row r="23" spans="1:9" x14ac:dyDescent="0.35">
      <c r="A23" s="89" t="s">
        <v>47</v>
      </c>
      <c r="B23" s="89" t="s">
        <v>833</v>
      </c>
      <c r="C23" s="89" t="s">
        <v>268</v>
      </c>
      <c r="D23" s="98" t="s">
        <v>439</v>
      </c>
      <c r="E23" s="86" t="s">
        <v>438</v>
      </c>
      <c r="F23" s="99"/>
      <c r="G23" s="99">
        <v>40930</v>
      </c>
      <c r="H23" s="99"/>
      <c r="I23" s="100">
        <v>40930</v>
      </c>
    </row>
    <row r="24" spans="1:9" x14ac:dyDescent="0.35">
      <c r="A24" s="89" t="s">
        <v>47</v>
      </c>
      <c r="B24" s="89" t="s">
        <v>833</v>
      </c>
      <c r="C24" s="89" t="s">
        <v>268</v>
      </c>
      <c r="D24" s="98" t="s">
        <v>466</v>
      </c>
      <c r="E24" s="86" t="s">
        <v>465</v>
      </c>
      <c r="F24" s="99"/>
      <c r="G24" s="99">
        <v>640</v>
      </c>
      <c r="H24" s="99"/>
      <c r="I24" s="100">
        <v>640</v>
      </c>
    </row>
    <row r="25" spans="1:9" x14ac:dyDescent="0.35">
      <c r="A25" s="89" t="s">
        <v>47</v>
      </c>
      <c r="B25" s="89" t="s">
        <v>833</v>
      </c>
      <c r="C25" s="89" t="s">
        <v>268</v>
      </c>
      <c r="D25" s="98" t="s">
        <v>138</v>
      </c>
      <c r="E25" s="86" t="s">
        <v>462</v>
      </c>
      <c r="F25" s="99"/>
      <c r="G25" s="99">
        <v>954</v>
      </c>
      <c r="H25" s="99"/>
      <c r="I25" s="100">
        <v>954</v>
      </c>
    </row>
    <row r="26" spans="1:9" x14ac:dyDescent="0.35">
      <c r="A26" s="89" t="s">
        <v>47</v>
      </c>
      <c r="B26" s="89" t="s">
        <v>833</v>
      </c>
      <c r="C26" s="89" t="s">
        <v>147</v>
      </c>
      <c r="D26" s="98" t="s">
        <v>344</v>
      </c>
      <c r="E26" s="86" t="s">
        <v>343</v>
      </c>
      <c r="F26" s="99"/>
      <c r="G26" s="99">
        <v>3640</v>
      </c>
      <c r="H26" s="99"/>
      <c r="I26" s="100">
        <v>3640</v>
      </c>
    </row>
    <row r="27" spans="1:9" x14ac:dyDescent="0.35">
      <c r="A27" s="89" t="s">
        <v>47</v>
      </c>
      <c r="B27" s="89" t="s">
        <v>833</v>
      </c>
      <c r="C27" s="89" t="s">
        <v>129</v>
      </c>
      <c r="D27" s="98" t="s">
        <v>138</v>
      </c>
      <c r="E27" s="86" t="s">
        <v>137</v>
      </c>
      <c r="F27" s="99"/>
      <c r="G27" s="99">
        <v>2000</v>
      </c>
      <c r="H27" s="99"/>
      <c r="I27" s="100">
        <v>2000</v>
      </c>
    </row>
    <row r="28" spans="1:9" x14ac:dyDescent="0.35">
      <c r="A28" s="89" t="s">
        <v>47</v>
      </c>
      <c r="B28" s="89" t="s">
        <v>833</v>
      </c>
      <c r="C28" s="89" t="s">
        <v>495</v>
      </c>
      <c r="D28" s="98" t="s">
        <v>439</v>
      </c>
      <c r="E28" s="86" t="s">
        <v>81</v>
      </c>
      <c r="F28" s="99"/>
      <c r="G28" s="99">
        <v>4000</v>
      </c>
      <c r="H28" s="99"/>
      <c r="I28" s="100">
        <v>4000</v>
      </c>
    </row>
    <row r="29" spans="1:9" x14ac:dyDescent="0.35">
      <c r="A29" s="89" t="s">
        <v>47</v>
      </c>
      <c r="B29" s="89" t="s">
        <v>833</v>
      </c>
      <c r="C29" s="89" t="s">
        <v>495</v>
      </c>
      <c r="D29" s="98" t="s">
        <v>492</v>
      </c>
      <c r="E29" s="86" t="s">
        <v>81</v>
      </c>
      <c r="F29" s="99"/>
      <c r="G29" s="99">
        <v>-4000</v>
      </c>
      <c r="H29" s="99"/>
      <c r="I29" s="100">
        <v>-4000</v>
      </c>
    </row>
    <row r="30" spans="1:9" x14ac:dyDescent="0.35">
      <c r="A30" s="89" t="s">
        <v>47</v>
      </c>
      <c r="B30" s="86" t="s">
        <v>841</v>
      </c>
      <c r="C30" s="86"/>
      <c r="D30" s="86"/>
      <c r="E30" s="86"/>
      <c r="F30" s="99"/>
      <c r="G30" s="99">
        <v>48164</v>
      </c>
      <c r="H30" s="99"/>
      <c r="I30" s="100">
        <v>48164</v>
      </c>
    </row>
    <row r="31" spans="1:9" x14ac:dyDescent="0.35">
      <c r="A31" s="89" t="s">
        <v>47</v>
      </c>
      <c r="B31" s="89" t="s">
        <v>832</v>
      </c>
      <c r="C31" s="89" t="s">
        <v>268</v>
      </c>
      <c r="D31" s="98" t="s">
        <v>541</v>
      </c>
      <c r="E31" s="86" t="s">
        <v>619</v>
      </c>
      <c r="F31" s="99"/>
      <c r="G31" s="99"/>
      <c r="H31" s="99">
        <v>21379</v>
      </c>
      <c r="I31" s="100">
        <v>21379</v>
      </c>
    </row>
    <row r="32" spans="1:9" x14ac:dyDescent="0.35">
      <c r="A32" s="89" t="s">
        <v>47</v>
      </c>
      <c r="B32" s="89" t="s">
        <v>832</v>
      </c>
      <c r="C32" s="89" t="s">
        <v>268</v>
      </c>
      <c r="D32" s="98" t="s">
        <v>541</v>
      </c>
      <c r="E32" s="86" t="s">
        <v>709</v>
      </c>
      <c r="F32" s="99"/>
      <c r="G32" s="99"/>
      <c r="H32" s="99">
        <v>45128</v>
      </c>
      <c r="I32" s="100">
        <v>45128</v>
      </c>
    </row>
    <row r="33" spans="1:9" x14ac:dyDescent="0.35">
      <c r="A33" s="89" t="s">
        <v>47</v>
      </c>
      <c r="B33" s="89" t="s">
        <v>832</v>
      </c>
      <c r="C33" s="89" t="s">
        <v>268</v>
      </c>
      <c r="D33" s="98" t="s">
        <v>549</v>
      </c>
      <c r="E33" s="86" t="s">
        <v>738</v>
      </c>
      <c r="F33" s="99"/>
      <c r="G33" s="99"/>
      <c r="H33" s="99">
        <v>91818</v>
      </c>
      <c r="I33" s="100">
        <v>91818</v>
      </c>
    </row>
    <row r="34" spans="1:9" x14ac:dyDescent="0.35">
      <c r="A34" s="89" t="s">
        <v>47</v>
      </c>
      <c r="B34" s="89" t="s">
        <v>832</v>
      </c>
      <c r="C34" s="89" t="s">
        <v>268</v>
      </c>
      <c r="D34" s="98" t="s">
        <v>549</v>
      </c>
      <c r="E34" s="86" t="s">
        <v>248</v>
      </c>
      <c r="F34" s="99"/>
      <c r="G34" s="99"/>
      <c r="H34" s="99">
        <v>9983</v>
      </c>
      <c r="I34" s="100">
        <v>9983</v>
      </c>
    </row>
    <row r="35" spans="1:9" x14ac:dyDescent="0.35">
      <c r="A35" s="89" t="s">
        <v>47</v>
      </c>
      <c r="B35" s="89" t="s">
        <v>832</v>
      </c>
      <c r="C35" s="89" t="s">
        <v>56</v>
      </c>
      <c r="D35" s="98" t="s">
        <v>541</v>
      </c>
      <c r="E35" s="86" t="s">
        <v>666</v>
      </c>
      <c r="F35" s="99"/>
      <c r="G35" s="99"/>
      <c r="H35" s="99">
        <v>32213</v>
      </c>
      <c r="I35" s="100">
        <v>32213</v>
      </c>
    </row>
    <row r="36" spans="1:9" x14ac:dyDescent="0.35">
      <c r="A36" s="89" t="s">
        <v>47</v>
      </c>
      <c r="B36" s="89" t="s">
        <v>832</v>
      </c>
      <c r="C36" s="89" t="s">
        <v>56</v>
      </c>
      <c r="D36" s="98" t="s">
        <v>541</v>
      </c>
      <c r="E36" s="86" t="s">
        <v>661</v>
      </c>
      <c r="F36" s="99"/>
      <c r="G36" s="99"/>
      <c r="H36" s="99">
        <v>53184</v>
      </c>
      <c r="I36" s="100">
        <v>53184</v>
      </c>
    </row>
    <row r="37" spans="1:9" ht="24" x14ac:dyDescent="0.35">
      <c r="A37" s="89" t="s">
        <v>47</v>
      </c>
      <c r="B37" s="89" t="s">
        <v>832</v>
      </c>
      <c r="C37" s="89" t="s">
        <v>56</v>
      </c>
      <c r="D37" s="98" t="s">
        <v>541</v>
      </c>
      <c r="E37" s="86" t="s">
        <v>664</v>
      </c>
      <c r="F37" s="99"/>
      <c r="G37" s="99"/>
      <c r="H37" s="99">
        <v>6750</v>
      </c>
      <c r="I37" s="100">
        <v>6750</v>
      </c>
    </row>
    <row r="38" spans="1:9" x14ac:dyDescent="0.35">
      <c r="A38" s="89" t="s">
        <v>47</v>
      </c>
      <c r="B38" s="89" t="s">
        <v>832</v>
      </c>
      <c r="C38" s="89" t="s">
        <v>56</v>
      </c>
      <c r="D38" s="98" t="s">
        <v>541</v>
      </c>
      <c r="E38" s="86" t="s">
        <v>726</v>
      </c>
      <c r="F38" s="99"/>
      <c r="G38" s="99"/>
      <c r="H38" s="99">
        <v>4817</v>
      </c>
      <c r="I38" s="100">
        <v>4817</v>
      </c>
    </row>
    <row r="39" spans="1:9" x14ac:dyDescent="0.35">
      <c r="A39" s="89" t="s">
        <v>47</v>
      </c>
      <c r="B39" s="89" t="s">
        <v>832</v>
      </c>
      <c r="C39" s="89" t="s">
        <v>56</v>
      </c>
      <c r="D39" s="98" t="s">
        <v>541</v>
      </c>
      <c r="E39" s="86" t="s">
        <v>656</v>
      </c>
      <c r="F39" s="99"/>
      <c r="G39" s="99"/>
      <c r="H39" s="99">
        <v>15180</v>
      </c>
      <c r="I39" s="100">
        <v>15180</v>
      </c>
    </row>
    <row r="40" spans="1:9" x14ac:dyDescent="0.35">
      <c r="A40" s="89" t="s">
        <v>47</v>
      </c>
      <c r="B40" s="89" t="s">
        <v>832</v>
      </c>
      <c r="C40" s="89" t="s">
        <v>56</v>
      </c>
      <c r="D40" s="98" t="s">
        <v>541</v>
      </c>
      <c r="E40" s="86" t="s">
        <v>562</v>
      </c>
      <c r="F40" s="99"/>
      <c r="G40" s="99"/>
      <c r="H40" s="99">
        <v>16740</v>
      </c>
      <c r="I40" s="100">
        <v>16740</v>
      </c>
    </row>
    <row r="41" spans="1:9" x14ac:dyDescent="0.35">
      <c r="A41" s="89" t="s">
        <v>47</v>
      </c>
      <c r="B41" s="89" t="s">
        <v>832</v>
      </c>
      <c r="C41" s="89" t="s">
        <v>56</v>
      </c>
      <c r="D41" s="98" t="s">
        <v>549</v>
      </c>
      <c r="E41" s="86" t="s">
        <v>247</v>
      </c>
      <c r="F41" s="99"/>
      <c r="G41" s="99"/>
      <c r="H41" s="99">
        <v>5757</v>
      </c>
      <c r="I41" s="100">
        <v>5757</v>
      </c>
    </row>
    <row r="42" spans="1:9" x14ac:dyDescent="0.35">
      <c r="A42" s="89" t="s">
        <v>47</v>
      </c>
      <c r="B42" s="89" t="s">
        <v>832</v>
      </c>
      <c r="C42" s="89" t="s">
        <v>147</v>
      </c>
      <c r="D42" s="98" t="s">
        <v>541</v>
      </c>
      <c r="E42" s="86" t="s">
        <v>631</v>
      </c>
      <c r="F42" s="99"/>
      <c r="G42" s="99"/>
      <c r="H42" s="99">
        <v>2227</v>
      </c>
      <c r="I42" s="100">
        <v>2227</v>
      </c>
    </row>
    <row r="43" spans="1:9" x14ac:dyDescent="0.35">
      <c r="A43" s="89" t="s">
        <v>47</v>
      </c>
      <c r="B43" s="89" t="s">
        <v>832</v>
      </c>
      <c r="C43" s="89" t="s">
        <v>147</v>
      </c>
      <c r="D43" s="98" t="s">
        <v>549</v>
      </c>
      <c r="E43" s="86" t="s">
        <v>247</v>
      </c>
      <c r="F43" s="99"/>
      <c r="G43" s="99"/>
      <c r="H43" s="99">
        <v>7275</v>
      </c>
      <c r="I43" s="100">
        <v>7275</v>
      </c>
    </row>
    <row r="44" spans="1:9" x14ac:dyDescent="0.35">
      <c r="A44" s="89" t="s">
        <v>47</v>
      </c>
      <c r="B44" s="89" t="s">
        <v>832</v>
      </c>
      <c r="C44" s="89" t="s">
        <v>601</v>
      </c>
      <c r="D44" s="98" t="s">
        <v>535</v>
      </c>
      <c r="E44" s="86" t="s">
        <v>604</v>
      </c>
      <c r="F44" s="99"/>
      <c r="G44" s="99"/>
      <c r="H44" s="99">
        <v>3370</v>
      </c>
      <c r="I44" s="100">
        <v>3370</v>
      </c>
    </row>
    <row r="45" spans="1:9" x14ac:dyDescent="0.35">
      <c r="A45" s="89" t="s">
        <v>47</v>
      </c>
      <c r="B45" s="89" t="s">
        <v>832</v>
      </c>
      <c r="C45" s="89" t="s">
        <v>129</v>
      </c>
      <c r="D45" s="98" t="s">
        <v>411</v>
      </c>
      <c r="E45" s="86" t="s">
        <v>410</v>
      </c>
      <c r="F45" s="99"/>
      <c r="G45" s="99">
        <v>3229</v>
      </c>
      <c r="H45" s="99"/>
      <c r="I45" s="100">
        <v>3229</v>
      </c>
    </row>
    <row r="46" spans="1:9" x14ac:dyDescent="0.35">
      <c r="A46" s="89" t="s">
        <v>47</v>
      </c>
      <c r="B46" s="89" t="s">
        <v>832</v>
      </c>
      <c r="C46" s="89" t="s">
        <v>646</v>
      </c>
      <c r="D46" s="98" t="s">
        <v>558</v>
      </c>
      <c r="E46" s="86" t="s">
        <v>591</v>
      </c>
      <c r="F46" s="99"/>
      <c r="G46" s="99"/>
      <c r="H46" s="99">
        <v>7800</v>
      </c>
      <c r="I46" s="100">
        <v>7800</v>
      </c>
    </row>
    <row r="47" spans="1:9" x14ac:dyDescent="0.35">
      <c r="A47" s="89" t="s">
        <v>47</v>
      </c>
      <c r="B47" s="89" t="s">
        <v>832</v>
      </c>
      <c r="C47" s="89" t="s">
        <v>646</v>
      </c>
      <c r="D47" s="98" t="s">
        <v>649</v>
      </c>
      <c r="E47" s="86" t="s">
        <v>642</v>
      </c>
      <c r="F47" s="99"/>
      <c r="G47" s="99"/>
      <c r="H47" s="99">
        <v>2000</v>
      </c>
      <c r="I47" s="100">
        <v>2000</v>
      </c>
    </row>
    <row r="48" spans="1:9" x14ac:dyDescent="0.35">
      <c r="A48" s="89" t="s">
        <v>47</v>
      </c>
      <c r="B48" s="89" t="s">
        <v>832</v>
      </c>
      <c r="C48" s="89" t="s">
        <v>685</v>
      </c>
      <c r="D48" s="98" t="s">
        <v>558</v>
      </c>
      <c r="E48" s="86" t="s">
        <v>688</v>
      </c>
      <c r="F48" s="99"/>
      <c r="G48" s="99"/>
      <c r="H48" s="99">
        <v>400</v>
      </c>
      <c r="I48" s="100">
        <v>400</v>
      </c>
    </row>
    <row r="49" spans="1:9" x14ac:dyDescent="0.35">
      <c r="A49" s="89" t="s">
        <v>47</v>
      </c>
      <c r="B49" s="89" t="s">
        <v>832</v>
      </c>
      <c r="C49" s="89" t="s">
        <v>39</v>
      </c>
      <c r="D49" s="98" t="s">
        <v>541</v>
      </c>
      <c r="E49" s="86" t="s">
        <v>545</v>
      </c>
      <c r="F49" s="99"/>
      <c r="G49" s="99"/>
      <c r="H49" s="99">
        <v>15971</v>
      </c>
      <c r="I49" s="100">
        <v>15971</v>
      </c>
    </row>
    <row r="50" spans="1:9" x14ac:dyDescent="0.35">
      <c r="A50" s="89" t="s">
        <v>47</v>
      </c>
      <c r="B50" s="89" t="s">
        <v>832</v>
      </c>
      <c r="C50" s="89" t="s">
        <v>39</v>
      </c>
      <c r="D50" s="98" t="s">
        <v>541</v>
      </c>
      <c r="E50" s="86" t="s">
        <v>712</v>
      </c>
      <c r="F50" s="99"/>
      <c r="G50" s="99"/>
      <c r="H50" s="99">
        <v>-5000</v>
      </c>
      <c r="I50" s="100">
        <v>-5000</v>
      </c>
    </row>
    <row r="51" spans="1:9" x14ac:dyDescent="0.35">
      <c r="A51" s="89" t="s">
        <v>47</v>
      </c>
      <c r="B51" s="89" t="s">
        <v>832</v>
      </c>
      <c r="C51" s="89" t="s">
        <v>39</v>
      </c>
      <c r="D51" s="98" t="s">
        <v>549</v>
      </c>
      <c r="E51" s="86" t="s">
        <v>574</v>
      </c>
      <c r="F51" s="99"/>
      <c r="G51" s="99"/>
      <c r="H51" s="99">
        <v>0</v>
      </c>
      <c r="I51" s="100">
        <v>0</v>
      </c>
    </row>
    <row r="52" spans="1:9" x14ac:dyDescent="0.35">
      <c r="A52" s="89" t="s">
        <v>47</v>
      </c>
      <c r="B52" s="89" t="s">
        <v>832</v>
      </c>
      <c r="C52" s="89" t="s">
        <v>39</v>
      </c>
      <c r="D52" s="98" t="s">
        <v>549</v>
      </c>
      <c r="E52" s="86" t="s">
        <v>248</v>
      </c>
      <c r="F52" s="99"/>
      <c r="G52" s="99"/>
      <c r="H52" s="99">
        <v>8357</v>
      </c>
      <c r="I52" s="100">
        <v>8357</v>
      </c>
    </row>
    <row r="53" spans="1:9" x14ac:dyDescent="0.35">
      <c r="A53" s="89" t="s">
        <v>47</v>
      </c>
      <c r="B53" s="89" t="s">
        <v>832</v>
      </c>
      <c r="C53" s="89" t="s">
        <v>39</v>
      </c>
      <c r="D53" s="98" t="s">
        <v>549</v>
      </c>
      <c r="E53" s="86" t="s">
        <v>548</v>
      </c>
      <c r="F53" s="99"/>
      <c r="G53" s="99"/>
      <c r="H53" s="99">
        <v>3690</v>
      </c>
      <c r="I53" s="100">
        <v>3690</v>
      </c>
    </row>
    <row r="54" spans="1:9" x14ac:dyDescent="0.35">
      <c r="A54" s="89" t="s">
        <v>47</v>
      </c>
      <c r="B54" s="89" t="s">
        <v>832</v>
      </c>
      <c r="C54" s="89" t="s">
        <v>39</v>
      </c>
      <c r="D54" s="98" t="s">
        <v>549</v>
      </c>
      <c r="E54" s="86" t="s">
        <v>585</v>
      </c>
      <c r="F54" s="99"/>
      <c r="G54" s="99"/>
      <c r="H54" s="99">
        <v>-3905</v>
      </c>
      <c r="I54" s="100">
        <v>-3905</v>
      </c>
    </row>
    <row r="55" spans="1:9" x14ac:dyDescent="0.35">
      <c r="A55" s="89" t="s">
        <v>47</v>
      </c>
      <c r="B55" s="89" t="s">
        <v>832</v>
      </c>
      <c r="C55" s="89" t="s">
        <v>92</v>
      </c>
      <c r="D55" s="98" t="s">
        <v>541</v>
      </c>
      <c r="E55" s="86" t="s">
        <v>572</v>
      </c>
      <c r="F55" s="99"/>
      <c r="G55" s="99"/>
      <c r="H55" s="99">
        <v>21720</v>
      </c>
      <c r="I55" s="100">
        <v>21720</v>
      </c>
    </row>
    <row r="56" spans="1:9" x14ac:dyDescent="0.35">
      <c r="A56" s="89" t="s">
        <v>47</v>
      </c>
      <c r="B56" s="89" t="s">
        <v>832</v>
      </c>
      <c r="C56" s="89" t="s">
        <v>92</v>
      </c>
      <c r="D56" s="98" t="s">
        <v>541</v>
      </c>
      <c r="E56" s="86" t="s">
        <v>571</v>
      </c>
      <c r="F56" s="99"/>
      <c r="G56" s="99"/>
      <c r="H56" s="99">
        <v>4000</v>
      </c>
      <c r="I56" s="100">
        <v>4000</v>
      </c>
    </row>
    <row r="57" spans="1:9" x14ac:dyDescent="0.35">
      <c r="A57" s="89" t="s">
        <v>47</v>
      </c>
      <c r="B57" s="89" t="s">
        <v>832</v>
      </c>
      <c r="C57" s="89" t="s">
        <v>92</v>
      </c>
      <c r="D57" s="98" t="s">
        <v>541</v>
      </c>
      <c r="E57" s="86" t="s">
        <v>573</v>
      </c>
      <c r="F57" s="99"/>
      <c r="G57" s="99"/>
      <c r="H57" s="99">
        <v>6222</v>
      </c>
      <c r="I57" s="100">
        <v>6222</v>
      </c>
    </row>
    <row r="58" spans="1:9" x14ac:dyDescent="0.35">
      <c r="A58" s="89" t="s">
        <v>47</v>
      </c>
      <c r="B58" s="89" t="s">
        <v>832</v>
      </c>
      <c r="C58" s="89" t="s">
        <v>25</v>
      </c>
      <c r="D58" s="98" t="s">
        <v>558</v>
      </c>
      <c r="E58" s="86" t="s">
        <v>591</v>
      </c>
      <c r="F58" s="99"/>
      <c r="G58" s="99"/>
      <c r="H58" s="99">
        <v>750</v>
      </c>
      <c r="I58" s="100">
        <v>750</v>
      </c>
    </row>
    <row r="59" spans="1:9" x14ac:dyDescent="0.35">
      <c r="A59" s="89" t="s">
        <v>47</v>
      </c>
      <c r="B59" s="89" t="s">
        <v>832</v>
      </c>
      <c r="C59" s="89" t="s">
        <v>83</v>
      </c>
      <c r="D59" s="98" t="s">
        <v>541</v>
      </c>
      <c r="E59" s="86" t="s">
        <v>730</v>
      </c>
      <c r="F59" s="99"/>
      <c r="G59" s="99"/>
      <c r="H59" s="99">
        <v>37876</v>
      </c>
      <c r="I59" s="100">
        <v>37876</v>
      </c>
    </row>
    <row r="60" spans="1:9" x14ac:dyDescent="0.35">
      <c r="A60" s="89" t="s">
        <v>47</v>
      </c>
      <c r="B60" s="89" t="s">
        <v>832</v>
      </c>
      <c r="C60" s="89" t="s">
        <v>83</v>
      </c>
      <c r="D60" s="98" t="s">
        <v>541</v>
      </c>
      <c r="E60" s="86" t="s">
        <v>731</v>
      </c>
      <c r="F60" s="99"/>
      <c r="G60" s="99"/>
      <c r="H60" s="99">
        <v>-96</v>
      </c>
      <c r="I60" s="100">
        <v>-96</v>
      </c>
    </row>
    <row r="61" spans="1:9" ht="24" x14ac:dyDescent="0.35">
      <c r="A61" s="89" t="s">
        <v>47</v>
      </c>
      <c r="B61" s="89" t="s">
        <v>832</v>
      </c>
      <c r="C61" s="89" t="s">
        <v>83</v>
      </c>
      <c r="D61" s="98" t="s">
        <v>541</v>
      </c>
      <c r="E61" s="86" t="s">
        <v>735</v>
      </c>
      <c r="F61" s="99"/>
      <c r="G61" s="99"/>
      <c r="H61" s="99">
        <v>6822</v>
      </c>
      <c r="I61" s="100">
        <v>6822</v>
      </c>
    </row>
    <row r="62" spans="1:9" x14ac:dyDescent="0.35">
      <c r="A62" s="89" t="s">
        <v>47</v>
      </c>
      <c r="B62" s="89" t="s">
        <v>832</v>
      </c>
      <c r="C62" s="89" t="s">
        <v>83</v>
      </c>
      <c r="D62" s="98" t="s">
        <v>541</v>
      </c>
      <c r="E62" s="86" t="s">
        <v>733</v>
      </c>
      <c r="F62" s="99"/>
      <c r="G62" s="99"/>
      <c r="H62" s="99">
        <v>11200</v>
      </c>
      <c r="I62" s="100">
        <v>11200</v>
      </c>
    </row>
    <row r="63" spans="1:9" x14ac:dyDescent="0.35">
      <c r="A63" s="89" t="s">
        <v>47</v>
      </c>
      <c r="B63" s="89" t="s">
        <v>832</v>
      </c>
      <c r="C63" s="89" t="s">
        <v>83</v>
      </c>
      <c r="D63" s="98" t="s">
        <v>558</v>
      </c>
      <c r="E63" s="86" t="s">
        <v>737</v>
      </c>
      <c r="F63" s="99"/>
      <c r="G63" s="99"/>
      <c r="H63" s="99">
        <v>300</v>
      </c>
      <c r="I63" s="100">
        <v>300</v>
      </c>
    </row>
    <row r="64" spans="1:9" x14ac:dyDescent="0.35">
      <c r="A64" s="89" t="s">
        <v>47</v>
      </c>
      <c r="B64" s="89" t="s">
        <v>832</v>
      </c>
      <c r="C64" s="89" t="s">
        <v>83</v>
      </c>
      <c r="D64" s="98" t="s">
        <v>558</v>
      </c>
      <c r="E64" s="86" t="s">
        <v>734</v>
      </c>
      <c r="F64" s="99"/>
      <c r="G64" s="99"/>
      <c r="H64" s="99">
        <v>300</v>
      </c>
      <c r="I64" s="100">
        <v>300</v>
      </c>
    </row>
    <row r="65" spans="1:9" x14ac:dyDescent="0.35">
      <c r="A65" s="89" t="s">
        <v>47</v>
      </c>
      <c r="B65" s="89" t="s">
        <v>832</v>
      </c>
      <c r="C65" s="89" t="s">
        <v>72</v>
      </c>
      <c r="D65" s="98" t="s">
        <v>649</v>
      </c>
      <c r="E65" s="86" t="s">
        <v>689</v>
      </c>
      <c r="F65" s="99"/>
      <c r="G65" s="99"/>
      <c r="H65" s="99">
        <v>12000</v>
      </c>
      <c r="I65" s="100">
        <v>12000</v>
      </c>
    </row>
    <row r="66" spans="1:9" x14ac:dyDescent="0.35">
      <c r="A66" s="89" t="s">
        <v>47</v>
      </c>
      <c r="B66" s="89" t="s">
        <v>832</v>
      </c>
      <c r="C66" s="89" t="s">
        <v>532</v>
      </c>
      <c r="D66" s="98" t="s">
        <v>541</v>
      </c>
      <c r="E66" s="86" t="s">
        <v>540</v>
      </c>
      <c r="F66" s="99"/>
      <c r="G66" s="99"/>
      <c r="H66" s="99">
        <v>2800</v>
      </c>
      <c r="I66" s="100">
        <v>2800</v>
      </c>
    </row>
    <row r="67" spans="1:9" x14ac:dyDescent="0.35">
      <c r="A67" s="89" t="s">
        <v>47</v>
      </c>
      <c r="B67" s="89" t="s">
        <v>832</v>
      </c>
      <c r="C67" s="89" t="s">
        <v>532</v>
      </c>
      <c r="D67" s="98" t="s">
        <v>535</v>
      </c>
      <c r="E67" s="86" t="s">
        <v>534</v>
      </c>
      <c r="F67" s="99"/>
      <c r="G67" s="99"/>
      <c r="H67" s="99">
        <v>75</v>
      </c>
      <c r="I67" s="100">
        <v>75</v>
      </c>
    </row>
    <row r="68" spans="1:9" x14ac:dyDescent="0.35">
      <c r="A68" s="89" t="s">
        <v>47</v>
      </c>
      <c r="B68" s="89" t="s">
        <v>832</v>
      </c>
      <c r="C68" s="89" t="s">
        <v>532</v>
      </c>
      <c r="D68" s="98" t="s">
        <v>529</v>
      </c>
      <c r="E68" s="86" t="s">
        <v>528</v>
      </c>
      <c r="F68" s="99"/>
      <c r="G68" s="99"/>
      <c r="H68" s="99">
        <v>2400</v>
      </c>
      <c r="I68" s="100">
        <v>2400</v>
      </c>
    </row>
    <row r="69" spans="1:9" x14ac:dyDescent="0.35">
      <c r="A69" s="89" t="s">
        <v>47</v>
      </c>
      <c r="B69" s="89" t="s">
        <v>832</v>
      </c>
      <c r="C69" s="89" t="s">
        <v>182</v>
      </c>
      <c r="D69" s="98" t="s">
        <v>535</v>
      </c>
      <c r="E69" s="86" t="s">
        <v>716</v>
      </c>
      <c r="F69" s="99"/>
      <c r="G69" s="99"/>
      <c r="H69" s="99">
        <v>120</v>
      </c>
      <c r="I69" s="100">
        <v>120</v>
      </c>
    </row>
    <row r="70" spans="1:9" x14ac:dyDescent="0.35">
      <c r="A70" s="89" t="s">
        <v>47</v>
      </c>
      <c r="B70" s="89" t="s">
        <v>832</v>
      </c>
      <c r="C70" s="89" t="s">
        <v>326</v>
      </c>
      <c r="D70" s="98" t="s">
        <v>691</v>
      </c>
      <c r="E70" s="86" t="s">
        <v>690</v>
      </c>
      <c r="F70" s="99"/>
      <c r="G70" s="99"/>
      <c r="H70" s="99">
        <v>200</v>
      </c>
      <c r="I70" s="100">
        <v>200</v>
      </c>
    </row>
    <row r="71" spans="1:9" x14ac:dyDescent="0.35">
      <c r="A71" s="89" t="s">
        <v>47</v>
      </c>
      <c r="B71" s="89" t="s">
        <v>832</v>
      </c>
      <c r="C71" s="89" t="s">
        <v>514</v>
      </c>
      <c r="D71" s="98" t="s">
        <v>541</v>
      </c>
      <c r="E71" s="86" t="s">
        <v>698</v>
      </c>
      <c r="F71" s="99"/>
      <c r="G71" s="99"/>
      <c r="H71" s="99">
        <v>18299</v>
      </c>
      <c r="I71" s="100">
        <v>18299</v>
      </c>
    </row>
    <row r="72" spans="1:9" x14ac:dyDescent="0.35">
      <c r="A72" s="89" t="s">
        <v>47</v>
      </c>
      <c r="B72" s="89" t="s">
        <v>832</v>
      </c>
      <c r="C72" s="89" t="s">
        <v>514</v>
      </c>
      <c r="D72" s="98" t="s">
        <v>558</v>
      </c>
      <c r="E72" s="86" t="s">
        <v>697</v>
      </c>
      <c r="F72" s="99"/>
      <c r="G72" s="99"/>
      <c r="H72" s="99">
        <v>1200</v>
      </c>
      <c r="I72" s="100">
        <v>1200</v>
      </c>
    </row>
    <row r="73" spans="1:9" x14ac:dyDescent="0.35">
      <c r="A73" s="89" t="s">
        <v>47</v>
      </c>
      <c r="B73" s="89" t="s">
        <v>832</v>
      </c>
      <c r="C73" s="89" t="s">
        <v>514</v>
      </c>
      <c r="D73" s="98" t="s">
        <v>691</v>
      </c>
      <c r="E73" s="86" t="s">
        <v>696</v>
      </c>
      <c r="F73" s="99"/>
      <c r="G73" s="99"/>
      <c r="H73" s="99">
        <v>1000</v>
      </c>
      <c r="I73" s="100">
        <v>1000</v>
      </c>
    </row>
    <row r="74" spans="1:9" x14ac:dyDescent="0.35">
      <c r="A74" s="89" t="s">
        <v>47</v>
      </c>
      <c r="B74" s="89" t="s">
        <v>832</v>
      </c>
      <c r="C74" s="89" t="s">
        <v>557</v>
      </c>
      <c r="D74" s="98" t="s">
        <v>541</v>
      </c>
      <c r="E74" s="86" t="s">
        <v>560</v>
      </c>
      <c r="F74" s="99"/>
      <c r="G74" s="99"/>
      <c r="H74" s="99">
        <v>5056</v>
      </c>
      <c r="I74" s="100">
        <v>5056</v>
      </c>
    </row>
    <row r="75" spans="1:9" x14ac:dyDescent="0.35">
      <c r="A75" s="89" t="s">
        <v>47</v>
      </c>
      <c r="B75" s="89" t="s">
        <v>832</v>
      </c>
      <c r="C75" s="89" t="s">
        <v>557</v>
      </c>
      <c r="D75" s="98" t="s">
        <v>541</v>
      </c>
      <c r="E75" s="86" t="s">
        <v>561</v>
      </c>
      <c r="F75" s="99"/>
      <c r="G75" s="99"/>
      <c r="H75" s="99">
        <v>3000</v>
      </c>
      <c r="I75" s="100">
        <v>3000</v>
      </c>
    </row>
    <row r="76" spans="1:9" x14ac:dyDescent="0.35">
      <c r="A76" s="89" t="s">
        <v>47</v>
      </c>
      <c r="B76" s="89" t="s">
        <v>832</v>
      </c>
      <c r="C76" s="89" t="s">
        <v>557</v>
      </c>
      <c r="D76" s="98" t="s">
        <v>558</v>
      </c>
      <c r="E76" s="86" t="s">
        <v>555</v>
      </c>
      <c r="F76" s="99"/>
      <c r="G76" s="99"/>
      <c r="H76" s="99">
        <v>2336</v>
      </c>
      <c r="I76" s="100">
        <v>2336</v>
      </c>
    </row>
    <row r="77" spans="1:9" x14ac:dyDescent="0.35">
      <c r="A77" s="89" t="s">
        <v>47</v>
      </c>
      <c r="B77" s="89" t="s">
        <v>832</v>
      </c>
      <c r="C77" s="89" t="s">
        <v>301</v>
      </c>
      <c r="D77" s="98" t="s">
        <v>541</v>
      </c>
      <c r="E77" s="86" t="s">
        <v>539</v>
      </c>
      <c r="F77" s="99"/>
      <c r="G77" s="99"/>
      <c r="H77" s="99">
        <v>10800</v>
      </c>
      <c r="I77" s="100">
        <v>10800</v>
      </c>
    </row>
    <row r="78" spans="1:9" x14ac:dyDescent="0.35">
      <c r="A78" s="89" t="s">
        <v>47</v>
      </c>
      <c r="B78" s="89" t="s">
        <v>832</v>
      </c>
      <c r="C78" s="89" t="s">
        <v>339</v>
      </c>
      <c r="D78" s="98" t="s">
        <v>541</v>
      </c>
      <c r="E78" s="86" t="s">
        <v>675</v>
      </c>
      <c r="F78" s="99"/>
      <c r="G78" s="99"/>
      <c r="H78" s="99">
        <v>19769</v>
      </c>
      <c r="I78" s="100">
        <v>19769</v>
      </c>
    </row>
    <row r="79" spans="1:9" x14ac:dyDescent="0.35">
      <c r="A79" s="89" t="s">
        <v>47</v>
      </c>
      <c r="B79" s="89" t="s">
        <v>832</v>
      </c>
      <c r="C79" s="89" t="s">
        <v>339</v>
      </c>
      <c r="D79" s="98" t="s">
        <v>558</v>
      </c>
      <c r="E79" s="86" t="s">
        <v>674</v>
      </c>
      <c r="F79" s="99"/>
      <c r="G79" s="99"/>
      <c r="H79" s="99">
        <v>6750</v>
      </c>
      <c r="I79" s="100">
        <v>6750</v>
      </c>
    </row>
    <row r="80" spans="1:9" x14ac:dyDescent="0.35">
      <c r="A80" s="89" t="s">
        <v>47</v>
      </c>
      <c r="B80" s="89" t="s">
        <v>832</v>
      </c>
      <c r="C80" s="89" t="s">
        <v>294</v>
      </c>
      <c r="D80" s="98" t="s">
        <v>558</v>
      </c>
      <c r="E80" s="86" t="s">
        <v>668</v>
      </c>
      <c r="F80" s="99"/>
      <c r="G80" s="99"/>
      <c r="H80" s="99">
        <v>3500</v>
      </c>
      <c r="I80" s="100">
        <v>3500</v>
      </c>
    </row>
    <row r="81" spans="1:9" x14ac:dyDescent="0.35">
      <c r="A81" s="89" t="s">
        <v>47</v>
      </c>
      <c r="B81" s="86" t="s">
        <v>842</v>
      </c>
      <c r="C81" s="86"/>
      <c r="D81" s="86"/>
      <c r="E81" s="86"/>
      <c r="F81" s="99"/>
      <c r="G81" s="99">
        <v>3229</v>
      </c>
      <c r="H81" s="99">
        <v>523533</v>
      </c>
      <c r="I81" s="100">
        <v>526762</v>
      </c>
    </row>
    <row r="82" spans="1:9" x14ac:dyDescent="0.35">
      <c r="A82" s="86" t="s">
        <v>766</v>
      </c>
      <c r="B82" s="86"/>
      <c r="C82" s="86"/>
      <c r="D82" s="86"/>
      <c r="E82" s="86"/>
      <c r="F82" s="99"/>
      <c r="G82" s="99">
        <v>23941</v>
      </c>
      <c r="H82" s="99">
        <v>523533</v>
      </c>
      <c r="I82" s="100">
        <v>547474</v>
      </c>
    </row>
    <row r="83" spans="1:9" x14ac:dyDescent="0.35">
      <c r="A83" s="89" t="s">
        <v>35</v>
      </c>
      <c r="B83" s="89" t="s">
        <v>837</v>
      </c>
      <c r="C83" s="89" t="s">
        <v>268</v>
      </c>
      <c r="D83" s="98" t="s">
        <v>316</v>
      </c>
      <c r="E83" s="86" t="s">
        <v>382</v>
      </c>
      <c r="F83" s="99"/>
      <c r="G83" s="99">
        <v>3773</v>
      </c>
      <c r="H83" s="99"/>
      <c r="I83" s="100">
        <v>3773</v>
      </c>
    </row>
    <row r="84" spans="1:9" x14ac:dyDescent="0.35">
      <c r="A84" s="89" t="s">
        <v>35</v>
      </c>
      <c r="B84" s="89" t="s">
        <v>837</v>
      </c>
      <c r="C84" s="89" t="s">
        <v>268</v>
      </c>
      <c r="D84" s="98" t="s">
        <v>316</v>
      </c>
      <c r="E84" s="86" t="s">
        <v>437</v>
      </c>
      <c r="F84" s="99"/>
      <c r="G84" s="99">
        <v>-3773</v>
      </c>
      <c r="H84" s="99"/>
      <c r="I84" s="100">
        <v>-3773</v>
      </c>
    </row>
    <row r="85" spans="1:9" x14ac:dyDescent="0.35">
      <c r="A85" s="89" t="s">
        <v>35</v>
      </c>
      <c r="B85" s="89" t="s">
        <v>837</v>
      </c>
      <c r="C85" s="89" t="s">
        <v>268</v>
      </c>
      <c r="D85" s="98" t="s">
        <v>316</v>
      </c>
      <c r="E85" s="86" t="s">
        <v>619</v>
      </c>
      <c r="F85" s="99"/>
      <c r="G85" s="99"/>
      <c r="H85" s="99">
        <v>21379</v>
      </c>
      <c r="I85" s="100">
        <v>21379</v>
      </c>
    </row>
    <row r="86" spans="1:9" x14ac:dyDescent="0.35">
      <c r="A86" s="89" t="s">
        <v>35</v>
      </c>
      <c r="B86" s="89" t="s">
        <v>837</v>
      </c>
      <c r="C86" s="89" t="s">
        <v>268</v>
      </c>
      <c r="D86" s="98" t="s">
        <v>316</v>
      </c>
      <c r="E86" s="86" t="s">
        <v>315</v>
      </c>
      <c r="F86" s="99"/>
      <c r="G86" s="99">
        <v>7964</v>
      </c>
      <c r="H86" s="99"/>
      <c r="I86" s="100">
        <v>7964</v>
      </c>
    </row>
    <row r="87" spans="1:9" x14ac:dyDescent="0.35">
      <c r="A87" s="89" t="s">
        <v>35</v>
      </c>
      <c r="B87" s="89" t="s">
        <v>837</v>
      </c>
      <c r="C87" s="89" t="s">
        <v>268</v>
      </c>
      <c r="D87" s="98" t="s">
        <v>316</v>
      </c>
      <c r="E87" s="86" t="s">
        <v>434</v>
      </c>
      <c r="F87" s="99"/>
      <c r="G87" s="99">
        <v>-7964</v>
      </c>
      <c r="H87" s="99"/>
      <c r="I87" s="100">
        <v>-7964</v>
      </c>
    </row>
    <row r="88" spans="1:9" x14ac:dyDescent="0.35">
      <c r="A88" s="89" t="s">
        <v>35</v>
      </c>
      <c r="B88" s="89" t="s">
        <v>837</v>
      </c>
      <c r="C88" s="89" t="s">
        <v>268</v>
      </c>
      <c r="D88" s="98" t="s">
        <v>316</v>
      </c>
      <c r="E88" s="86" t="s">
        <v>710</v>
      </c>
      <c r="F88" s="99"/>
      <c r="G88" s="99"/>
      <c r="H88" s="99">
        <v>45128</v>
      </c>
      <c r="I88" s="100">
        <v>45128</v>
      </c>
    </row>
    <row r="89" spans="1:9" x14ac:dyDescent="0.35">
      <c r="A89" s="89" t="s">
        <v>35</v>
      </c>
      <c r="B89" s="89" t="s">
        <v>837</v>
      </c>
      <c r="C89" s="89" t="s">
        <v>268</v>
      </c>
      <c r="D89" s="98" t="s">
        <v>615</v>
      </c>
      <c r="E89" s="86" t="s">
        <v>614</v>
      </c>
      <c r="F89" s="99"/>
      <c r="G89" s="99"/>
      <c r="H89" s="99">
        <v>91818</v>
      </c>
      <c r="I89" s="100">
        <v>91818</v>
      </c>
    </row>
    <row r="90" spans="1:9" x14ac:dyDescent="0.35">
      <c r="A90" s="89" t="s">
        <v>35</v>
      </c>
      <c r="B90" s="89" t="s">
        <v>837</v>
      </c>
      <c r="C90" s="89" t="s">
        <v>268</v>
      </c>
      <c r="D90" s="98" t="s">
        <v>488</v>
      </c>
      <c r="E90" s="86" t="s">
        <v>487</v>
      </c>
      <c r="F90" s="99"/>
      <c r="G90" s="99">
        <v>1000</v>
      </c>
      <c r="H90" s="99"/>
      <c r="I90" s="100">
        <v>1000</v>
      </c>
    </row>
    <row r="91" spans="1:9" x14ac:dyDescent="0.35">
      <c r="A91" s="89" t="s">
        <v>35</v>
      </c>
      <c r="B91" s="89" t="s">
        <v>837</v>
      </c>
      <c r="C91" s="89" t="s">
        <v>268</v>
      </c>
      <c r="D91" s="98" t="s">
        <v>237</v>
      </c>
      <c r="E91" s="86" t="s">
        <v>355</v>
      </c>
      <c r="F91" s="99"/>
      <c r="G91" s="99">
        <v>-1000</v>
      </c>
      <c r="H91" s="99"/>
      <c r="I91" s="100">
        <v>-1000</v>
      </c>
    </row>
    <row r="92" spans="1:9" x14ac:dyDescent="0.35">
      <c r="A92" s="89" t="s">
        <v>35</v>
      </c>
      <c r="B92" s="89" t="s">
        <v>837</v>
      </c>
      <c r="C92" s="89" t="s">
        <v>56</v>
      </c>
      <c r="D92" s="98" t="s">
        <v>142</v>
      </c>
      <c r="E92" s="86" t="s">
        <v>723</v>
      </c>
      <c r="F92" s="99"/>
      <c r="G92" s="99"/>
      <c r="H92" s="99">
        <v>-68100</v>
      </c>
      <c r="I92" s="100">
        <v>-68100</v>
      </c>
    </row>
    <row r="93" spans="1:9" x14ac:dyDescent="0.35">
      <c r="A93" s="89" t="s">
        <v>35</v>
      </c>
      <c r="B93" s="89" t="s">
        <v>837</v>
      </c>
      <c r="C93" s="89" t="s">
        <v>56</v>
      </c>
      <c r="D93" s="98" t="s">
        <v>142</v>
      </c>
      <c r="E93" s="86" t="s">
        <v>143</v>
      </c>
      <c r="F93" s="99"/>
      <c r="G93" s="99"/>
      <c r="H93" s="99">
        <v>-2000</v>
      </c>
      <c r="I93" s="100">
        <v>-2000</v>
      </c>
    </row>
    <row r="94" spans="1:9" x14ac:dyDescent="0.35">
      <c r="A94" s="89" t="s">
        <v>35</v>
      </c>
      <c r="B94" s="89" t="s">
        <v>837</v>
      </c>
      <c r="C94" s="89" t="s">
        <v>56</v>
      </c>
      <c r="D94" s="98" t="s">
        <v>724</v>
      </c>
      <c r="E94" s="86" t="s">
        <v>723</v>
      </c>
      <c r="F94" s="99"/>
      <c r="G94" s="99"/>
      <c r="H94" s="99">
        <v>68100</v>
      </c>
      <c r="I94" s="100">
        <v>68100</v>
      </c>
    </row>
    <row r="95" spans="1:9" x14ac:dyDescent="0.35">
      <c r="A95" s="89" t="s">
        <v>35</v>
      </c>
      <c r="B95" s="89" t="s">
        <v>837</v>
      </c>
      <c r="C95" s="89" t="s">
        <v>56</v>
      </c>
      <c r="D95" s="98" t="s">
        <v>719</v>
      </c>
      <c r="E95" s="86" t="s">
        <v>718</v>
      </c>
      <c r="F95" s="99"/>
      <c r="G95" s="99"/>
      <c r="H95" s="99">
        <v>2000</v>
      </c>
      <c r="I95" s="100">
        <v>2000</v>
      </c>
    </row>
    <row r="96" spans="1:9" x14ac:dyDescent="0.35">
      <c r="A96" s="89" t="s">
        <v>35</v>
      </c>
      <c r="B96" s="89" t="s">
        <v>837</v>
      </c>
      <c r="C96" s="89" t="s">
        <v>56</v>
      </c>
      <c r="D96" s="98" t="s">
        <v>169</v>
      </c>
      <c r="E96" s="86" t="s">
        <v>168</v>
      </c>
      <c r="F96" s="99"/>
      <c r="G96" s="99">
        <v>1260</v>
      </c>
      <c r="H96" s="99"/>
      <c r="I96" s="100">
        <v>1260</v>
      </c>
    </row>
    <row r="97" spans="1:9" x14ac:dyDescent="0.35">
      <c r="A97" s="89" t="s">
        <v>35</v>
      </c>
      <c r="B97" s="89" t="s">
        <v>837</v>
      </c>
      <c r="C97" s="89" t="s">
        <v>56</v>
      </c>
      <c r="D97" s="98" t="s">
        <v>60</v>
      </c>
      <c r="E97" s="86" t="s">
        <v>171</v>
      </c>
      <c r="F97" s="99"/>
      <c r="G97" s="99">
        <v>-890</v>
      </c>
      <c r="H97" s="99"/>
      <c r="I97" s="100">
        <v>-890</v>
      </c>
    </row>
    <row r="98" spans="1:9" ht="24" x14ac:dyDescent="0.35">
      <c r="A98" s="89" t="s">
        <v>35</v>
      </c>
      <c r="B98" s="89" t="s">
        <v>837</v>
      </c>
      <c r="C98" s="89" t="s">
        <v>56</v>
      </c>
      <c r="D98" s="98" t="s">
        <v>60</v>
      </c>
      <c r="E98" s="86" t="s">
        <v>167</v>
      </c>
      <c r="F98" s="99"/>
      <c r="G98" s="99">
        <v>-1524</v>
      </c>
      <c r="H98" s="99"/>
      <c r="I98" s="100">
        <v>-1524</v>
      </c>
    </row>
    <row r="99" spans="1:9" ht="24" x14ac:dyDescent="0.35">
      <c r="A99" s="89" t="s">
        <v>35</v>
      </c>
      <c r="B99" s="89" t="s">
        <v>837</v>
      </c>
      <c r="C99" s="89" t="s">
        <v>56</v>
      </c>
      <c r="D99" s="98" t="s">
        <v>60</v>
      </c>
      <c r="E99" s="86" t="s">
        <v>59</v>
      </c>
      <c r="F99" s="99"/>
      <c r="G99" s="99">
        <v>-29515</v>
      </c>
      <c r="H99" s="99"/>
      <c r="I99" s="100">
        <v>-29515</v>
      </c>
    </row>
    <row r="100" spans="1:9" x14ac:dyDescent="0.35">
      <c r="A100" s="89" t="s">
        <v>35</v>
      </c>
      <c r="B100" s="89" t="s">
        <v>837</v>
      </c>
      <c r="C100" s="89" t="s">
        <v>56</v>
      </c>
      <c r="D100" s="98" t="s">
        <v>60</v>
      </c>
      <c r="E100" s="86" t="s">
        <v>67</v>
      </c>
      <c r="F100" s="99"/>
      <c r="G100" s="99">
        <v>-70000</v>
      </c>
      <c r="H100" s="99"/>
      <c r="I100" s="100">
        <v>-70000</v>
      </c>
    </row>
    <row r="101" spans="1:9" x14ac:dyDescent="0.35">
      <c r="A101" s="89" t="s">
        <v>35</v>
      </c>
      <c r="B101" s="89" t="s">
        <v>837</v>
      </c>
      <c r="C101" s="89" t="s">
        <v>56</v>
      </c>
      <c r="D101" s="98" t="s">
        <v>60</v>
      </c>
      <c r="E101" s="86" t="s">
        <v>75</v>
      </c>
      <c r="F101" s="99"/>
      <c r="G101" s="99">
        <v>-1000</v>
      </c>
      <c r="H101" s="99"/>
      <c r="I101" s="100">
        <v>-1000</v>
      </c>
    </row>
    <row r="102" spans="1:9" ht="36" x14ac:dyDescent="0.35">
      <c r="A102" s="89" t="s">
        <v>35</v>
      </c>
      <c r="B102" s="89" t="s">
        <v>837</v>
      </c>
      <c r="C102" s="89" t="s">
        <v>56</v>
      </c>
      <c r="D102" s="98" t="s">
        <v>60</v>
      </c>
      <c r="E102" s="86" t="s">
        <v>177</v>
      </c>
      <c r="F102" s="99"/>
      <c r="G102" s="99">
        <v>-1300</v>
      </c>
      <c r="H102" s="99"/>
      <c r="I102" s="100">
        <v>-1300</v>
      </c>
    </row>
    <row r="103" spans="1:9" ht="24" x14ac:dyDescent="0.35">
      <c r="A103" s="89" t="s">
        <v>35</v>
      </c>
      <c r="B103" s="89" t="s">
        <v>837</v>
      </c>
      <c r="C103" s="89" t="s">
        <v>56</v>
      </c>
      <c r="D103" s="98" t="s">
        <v>60</v>
      </c>
      <c r="E103" s="86" t="s">
        <v>174</v>
      </c>
      <c r="F103" s="99"/>
      <c r="G103" s="99">
        <v>-1643</v>
      </c>
      <c r="H103" s="99"/>
      <c r="I103" s="100">
        <v>-1643</v>
      </c>
    </row>
    <row r="104" spans="1:9" x14ac:dyDescent="0.35">
      <c r="A104" s="89" t="s">
        <v>35</v>
      </c>
      <c r="B104" s="89" t="s">
        <v>837</v>
      </c>
      <c r="C104" s="89" t="s">
        <v>56</v>
      </c>
      <c r="D104" s="98" t="s">
        <v>51</v>
      </c>
      <c r="E104" s="86" t="s">
        <v>666</v>
      </c>
      <c r="F104" s="99"/>
      <c r="G104" s="99"/>
      <c r="H104" s="99">
        <v>32213</v>
      </c>
      <c r="I104" s="100">
        <v>32213</v>
      </c>
    </row>
    <row r="105" spans="1:9" x14ac:dyDescent="0.35">
      <c r="A105" s="89" t="s">
        <v>35</v>
      </c>
      <c r="B105" s="89" t="s">
        <v>837</v>
      </c>
      <c r="C105" s="89" t="s">
        <v>56</v>
      </c>
      <c r="D105" s="98" t="s">
        <v>51</v>
      </c>
      <c r="E105" s="86" t="s">
        <v>661</v>
      </c>
      <c r="F105" s="99"/>
      <c r="G105" s="99"/>
      <c r="H105" s="99">
        <v>53184</v>
      </c>
      <c r="I105" s="100">
        <v>53184</v>
      </c>
    </row>
    <row r="106" spans="1:9" x14ac:dyDescent="0.35">
      <c r="A106" s="89" t="s">
        <v>35</v>
      </c>
      <c r="B106" s="89" t="s">
        <v>837</v>
      </c>
      <c r="C106" s="89" t="s">
        <v>56</v>
      </c>
      <c r="D106" s="98" t="s">
        <v>51</v>
      </c>
      <c r="E106" s="86" t="s">
        <v>50</v>
      </c>
      <c r="F106" s="99"/>
      <c r="G106" s="99">
        <v>-34538</v>
      </c>
      <c r="H106" s="99"/>
      <c r="I106" s="100">
        <v>-34538</v>
      </c>
    </row>
    <row r="107" spans="1:9" x14ac:dyDescent="0.35">
      <c r="A107" s="89" t="s">
        <v>35</v>
      </c>
      <c r="B107" s="89" t="s">
        <v>837</v>
      </c>
      <c r="C107" s="89" t="s">
        <v>56</v>
      </c>
      <c r="D107" s="98" t="s">
        <v>51</v>
      </c>
      <c r="E107" s="86" t="s">
        <v>269</v>
      </c>
      <c r="F107" s="99"/>
      <c r="G107" s="99">
        <v>-57728</v>
      </c>
      <c r="H107" s="99"/>
      <c r="I107" s="100">
        <v>-57728</v>
      </c>
    </row>
    <row r="108" spans="1:9" x14ac:dyDescent="0.35">
      <c r="A108" s="89" t="s">
        <v>35</v>
      </c>
      <c r="B108" s="89" t="s">
        <v>837</v>
      </c>
      <c r="C108" s="89" t="s">
        <v>56</v>
      </c>
      <c r="D108" s="98" t="s">
        <v>51</v>
      </c>
      <c r="E108" s="86" t="s">
        <v>662</v>
      </c>
      <c r="F108" s="99"/>
      <c r="G108" s="99"/>
      <c r="H108" s="99">
        <v>-2000</v>
      </c>
      <c r="I108" s="100">
        <v>-2000</v>
      </c>
    </row>
    <row r="109" spans="1:9" x14ac:dyDescent="0.35">
      <c r="A109" s="89" t="s">
        <v>35</v>
      </c>
      <c r="B109" s="89" t="s">
        <v>837</v>
      </c>
      <c r="C109" s="89" t="s">
        <v>56</v>
      </c>
      <c r="D109" s="98" t="s">
        <v>51</v>
      </c>
      <c r="E109" s="86" t="s">
        <v>665</v>
      </c>
      <c r="F109" s="99"/>
      <c r="G109" s="99"/>
      <c r="H109" s="99">
        <v>-1997</v>
      </c>
      <c r="I109" s="100">
        <v>-1997</v>
      </c>
    </row>
    <row r="110" spans="1:9" x14ac:dyDescent="0.35">
      <c r="A110" s="89" t="s">
        <v>35</v>
      </c>
      <c r="B110" s="89" t="s">
        <v>837</v>
      </c>
      <c r="C110" s="89" t="s">
        <v>56</v>
      </c>
      <c r="D110" s="98" t="s">
        <v>51</v>
      </c>
      <c r="E110" s="86" t="s">
        <v>52</v>
      </c>
      <c r="F110" s="99"/>
      <c r="G110" s="99"/>
      <c r="H110" s="99">
        <v>15604</v>
      </c>
      <c r="I110" s="100">
        <v>15604</v>
      </c>
    </row>
    <row r="111" spans="1:9" x14ac:dyDescent="0.35">
      <c r="A111" s="89" t="s">
        <v>35</v>
      </c>
      <c r="B111" s="89" t="s">
        <v>837</v>
      </c>
      <c r="C111" s="89" t="s">
        <v>56</v>
      </c>
      <c r="D111" s="98" t="s">
        <v>51</v>
      </c>
      <c r="E111" s="86" t="s">
        <v>722</v>
      </c>
      <c r="F111" s="99"/>
      <c r="G111" s="99"/>
      <c r="H111" s="99">
        <v>4817</v>
      </c>
      <c r="I111" s="100">
        <v>4817</v>
      </c>
    </row>
    <row r="112" spans="1:9" ht="24" x14ac:dyDescent="0.35">
      <c r="A112" s="89" t="s">
        <v>35</v>
      </c>
      <c r="B112" s="89" t="s">
        <v>837</v>
      </c>
      <c r="C112" s="89" t="s">
        <v>56</v>
      </c>
      <c r="D112" s="98" t="s">
        <v>51</v>
      </c>
      <c r="E112" s="86" t="s">
        <v>663</v>
      </c>
      <c r="F112" s="99"/>
      <c r="G112" s="99"/>
      <c r="H112" s="99">
        <v>12090</v>
      </c>
      <c r="I112" s="100">
        <v>12090</v>
      </c>
    </row>
    <row r="113" spans="1:9" ht="24" x14ac:dyDescent="0.35">
      <c r="A113" s="89" t="s">
        <v>35</v>
      </c>
      <c r="B113" s="89" t="s">
        <v>837</v>
      </c>
      <c r="C113" s="89" t="s">
        <v>56</v>
      </c>
      <c r="D113" s="98" t="s">
        <v>51</v>
      </c>
      <c r="E113" s="86" t="s">
        <v>659</v>
      </c>
      <c r="F113" s="99"/>
      <c r="G113" s="99"/>
      <c r="H113" s="99">
        <v>-750</v>
      </c>
      <c r="I113" s="100">
        <v>-750</v>
      </c>
    </row>
    <row r="114" spans="1:9" x14ac:dyDescent="0.35">
      <c r="A114" s="89" t="s">
        <v>35</v>
      </c>
      <c r="B114" s="89" t="s">
        <v>837</v>
      </c>
      <c r="C114" s="89" t="s">
        <v>56</v>
      </c>
      <c r="D114" s="98" t="s">
        <v>51</v>
      </c>
      <c r="E114" s="86" t="s">
        <v>660</v>
      </c>
      <c r="F114" s="99"/>
      <c r="G114" s="99"/>
      <c r="H114" s="99">
        <v>-3542</v>
      </c>
      <c r="I114" s="100">
        <v>-3542</v>
      </c>
    </row>
    <row r="115" spans="1:9" x14ac:dyDescent="0.35">
      <c r="A115" s="89" t="s">
        <v>35</v>
      </c>
      <c r="B115" s="89" t="s">
        <v>837</v>
      </c>
      <c r="C115" s="89" t="s">
        <v>56</v>
      </c>
      <c r="D115" s="98" t="s">
        <v>51</v>
      </c>
      <c r="E115" s="86" t="s">
        <v>667</v>
      </c>
      <c r="F115" s="99"/>
      <c r="G115" s="99"/>
      <c r="H115" s="99">
        <v>-15604</v>
      </c>
      <c r="I115" s="100">
        <v>-15604</v>
      </c>
    </row>
    <row r="116" spans="1:9" ht="24" x14ac:dyDescent="0.35">
      <c r="A116" s="89" t="s">
        <v>35</v>
      </c>
      <c r="B116" s="89" t="s">
        <v>837</v>
      </c>
      <c r="C116" s="89" t="s">
        <v>56</v>
      </c>
      <c r="D116" s="98" t="s">
        <v>51</v>
      </c>
      <c r="E116" s="86" t="s">
        <v>654</v>
      </c>
      <c r="F116" s="99"/>
      <c r="G116" s="99"/>
      <c r="H116" s="99">
        <v>-3299</v>
      </c>
      <c r="I116" s="100">
        <v>-3299</v>
      </c>
    </row>
    <row r="117" spans="1:9" x14ac:dyDescent="0.35">
      <c r="A117" s="89" t="s">
        <v>35</v>
      </c>
      <c r="B117" s="89" t="s">
        <v>837</v>
      </c>
      <c r="C117" s="89" t="s">
        <v>56</v>
      </c>
      <c r="D117" s="98" t="s">
        <v>51</v>
      </c>
      <c r="E117" s="86" t="s">
        <v>655</v>
      </c>
      <c r="F117" s="99"/>
      <c r="G117" s="99"/>
      <c r="H117" s="99">
        <v>-1826</v>
      </c>
      <c r="I117" s="100">
        <v>-1826</v>
      </c>
    </row>
    <row r="118" spans="1:9" x14ac:dyDescent="0.35">
      <c r="A118" s="89" t="s">
        <v>35</v>
      </c>
      <c r="B118" s="89" t="s">
        <v>837</v>
      </c>
      <c r="C118" s="89" t="s">
        <v>56</v>
      </c>
      <c r="D118" s="98" t="s">
        <v>51</v>
      </c>
      <c r="E118" s="86" t="s">
        <v>652</v>
      </c>
      <c r="F118" s="99"/>
      <c r="G118" s="99"/>
      <c r="H118" s="99">
        <v>-964</v>
      </c>
      <c r="I118" s="100">
        <v>-964</v>
      </c>
    </row>
    <row r="119" spans="1:9" ht="24" x14ac:dyDescent="0.35">
      <c r="A119" s="89" t="s">
        <v>35</v>
      </c>
      <c r="B119" s="89" t="s">
        <v>837</v>
      </c>
      <c r="C119" s="89" t="s">
        <v>56</v>
      </c>
      <c r="D119" s="98" t="s">
        <v>51</v>
      </c>
      <c r="E119" s="86" t="s">
        <v>653</v>
      </c>
      <c r="F119" s="99"/>
      <c r="G119" s="99"/>
      <c r="H119" s="99">
        <v>-1147</v>
      </c>
      <c r="I119" s="100">
        <v>-1147</v>
      </c>
    </row>
    <row r="120" spans="1:9" ht="24" x14ac:dyDescent="0.35">
      <c r="A120" s="89" t="s">
        <v>35</v>
      </c>
      <c r="B120" s="89" t="s">
        <v>837</v>
      </c>
      <c r="C120" s="89" t="s">
        <v>56</v>
      </c>
      <c r="D120" s="98" t="s">
        <v>51</v>
      </c>
      <c r="E120" s="86" t="s">
        <v>651</v>
      </c>
      <c r="F120" s="99"/>
      <c r="G120" s="99"/>
      <c r="H120" s="99">
        <v>-150</v>
      </c>
      <c r="I120" s="100">
        <v>-150</v>
      </c>
    </row>
    <row r="121" spans="1:9" ht="24" x14ac:dyDescent="0.35">
      <c r="A121" s="89" t="s">
        <v>35</v>
      </c>
      <c r="B121" s="89" t="s">
        <v>837</v>
      </c>
      <c r="C121" s="89" t="s">
        <v>56</v>
      </c>
      <c r="D121" s="98" t="s">
        <v>51</v>
      </c>
      <c r="E121" s="86" t="s">
        <v>64</v>
      </c>
      <c r="F121" s="99"/>
      <c r="G121" s="99">
        <v>70000</v>
      </c>
      <c r="H121" s="99"/>
      <c r="I121" s="100">
        <v>70000</v>
      </c>
    </row>
    <row r="122" spans="1:9" ht="24" x14ac:dyDescent="0.35">
      <c r="A122" s="89" t="s">
        <v>35</v>
      </c>
      <c r="B122" s="89" t="s">
        <v>837</v>
      </c>
      <c r="C122" s="89" t="s">
        <v>56</v>
      </c>
      <c r="D122" s="98" t="s">
        <v>162</v>
      </c>
      <c r="E122" s="86" t="s">
        <v>173</v>
      </c>
      <c r="F122" s="99"/>
      <c r="G122" s="99">
        <v>-500</v>
      </c>
      <c r="H122" s="99"/>
      <c r="I122" s="100">
        <v>-500</v>
      </c>
    </row>
    <row r="123" spans="1:9" ht="24" x14ac:dyDescent="0.35">
      <c r="A123" s="89" t="s">
        <v>35</v>
      </c>
      <c r="B123" s="89" t="s">
        <v>837</v>
      </c>
      <c r="C123" s="89" t="s">
        <v>56</v>
      </c>
      <c r="D123" s="98" t="s">
        <v>162</v>
      </c>
      <c r="E123" s="86" t="s">
        <v>172</v>
      </c>
      <c r="F123" s="99"/>
      <c r="G123" s="99">
        <v>-500</v>
      </c>
      <c r="H123" s="99"/>
      <c r="I123" s="100">
        <v>-500</v>
      </c>
    </row>
    <row r="124" spans="1:9" x14ac:dyDescent="0.35">
      <c r="A124" s="89" t="s">
        <v>35</v>
      </c>
      <c r="B124" s="89" t="s">
        <v>837</v>
      </c>
      <c r="C124" s="89" t="s">
        <v>56</v>
      </c>
      <c r="D124" s="98" t="s">
        <v>162</v>
      </c>
      <c r="E124" s="86" t="s">
        <v>161</v>
      </c>
      <c r="F124" s="99"/>
      <c r="G124" s="99">
        <v>-1260</v>
      </c>
      <c r="H124" s="99"/>
      <c r="I124" s="100">
        <v>-1260</v>
      </c>
    </row>
    <row r="125" spans="1:9" ht="24" x14ac:dyDescent="0.35">
      <c r="A125" s="89" t="s">
        <v>35</v>
      </c>
      <c r="B125" s="89" t="s">
        <v>837</v>
      </c>
      <c r="C125" s="89" t="s">
        <v>56</v>
      </c>
      <c r="D125" s="98" t="s">
        <v>155</v>
      </c>
      <c r="E125" s="86" t="s">
        <v>154</v>
      </c>
      <c r="F125" s="99"/>
      <c r="G125" s="99">
        <v>1524</v>
      </c>
      <c r="H125" s="99"/>
      <c r="I125" s="100">
        <v>1524</v>
      </c>
    </row>
    <row r="126" spans="1:9" ht="24" x14ac:dyDescent="0.35">
      <c r="A126" s="89" t="s">
        <v>35</v>
      </c>
      <c r="B126" s="89" t="s">
        <v>837</v>
      </c>
      <c r="C126" s="89" t="s">
        <v>56</v>
      </c>
      <c r="D126" s="98" t="s">
        <v>271</v>
      </c>
      <c r="E126" s="86" t="s">
        <v>277</v>
      </c>
      <c r="F126" s="99"/>
      <c r="G126" s="99">
        <v>-1500</v>
      </c>
      <c r="H126" s="99"/>
      <c r="I126" s="100">
        <v>-1500</v>
      </c>
    </row>
    <row r="127" spans="1:9" ht="24" x14ac:dyDescent="0.35">
      <c r="A127" s="89" t="s">
        <v>35</v>
      </c>
      <c r="B127" s="89" t="s">
        <v>837</v>
      </c>
      <c r="C127" s="89" t="s">
        <v>56</v>
      </c>
      <c r="D127" s="98" t="s">
        <v>271</v>
      </c>
      <c r="E127" s="86" t="s">
        <v>270</v>
      </c>
      <c r="F127" s="99"/>
      <c r="G127" s="99">
        <v>1500</v>
      </c>
      <c r="H127" s="99"/>
      <c r="I127" s="100">
        <v>1500</v>
      </c>
    </row>
    <row r="128" spans="1:9" x14ac:dyDescent="0.35">
      <c r="A128" s="89" t="s">
        <v>35</v>
      </c>
      <c r="B128" s="89" t="s">
        <v>837</v>
      </c>
      <c r="C128" s="89" t="s">
        <v>56</v>
      </c>
      <c r="D128" s="98" t="s">
        <v>271</v>
      </c>
      <c r="E128" s="86" t="s">
        <v>286</v>
      </c>
      <c r="F128" s="99"/>
      <c r="G128" s="99">
        <v>8000</v>
      </c>
      <c r="H128" s="99"/>
      <c r="I128" s="100">
        <v>8000</v>
      </c>
    </row>
    <row r="129" spans="1:9" x14ac:dyDescent="0.35">
      <c r="A129" s="89" t="s">
        <v>35</v>
      </c>
      <c r="B129" s="89" t="s">
        <v>837</v>
      </c>
      <c r="C129" s="89" t="s">
        <v>56</v>
      </c>
      <c r="D129" s="98" t="s">
        <v>634</v>
      </c>
      <c r="E129" s="86" t="s">
        <v>247</v>
      </c>
      <c r="F129" s="99"/>
      <c r="G129" s="99"/>
      <c r="H129" s="99">
        <v>5757</v>
      </c>
      <c r="I129" s="100">
        <v>5757</v>
      </c>
    </row>
    <row r="130" spans="1:9" x14ac:dyDescent="0.35">
      <c r="A130" s="89" t="s">
        <v>35</v>
      </c>
      <c r="B130" s="89" t="s">
        <v>837</v>
      </c>
      <c r="C130" s="89" t="s">
        <v>147</v>
      </c>
      <c r="D130" s="98" t="s">
        <v>150</v>
      </c>
      <c r="E130" s="86" t="s">
        <v>626</v>
      </c>
      <c r="F130" s="99"/>
      <c r="G130" s="99"/>
      <c r="H130" s="99">
        <v>269</v>
      </c>
      <c r="I130" s="100">
        <v>269</v>
      </c>
    </row>
    <row r="131" spans="1:9" x14ac:dyDescent="0.35">
      <c r="A131" s="89" t="s">
        <v>35</v>
      </c>
      <c r="B131" s="89" t="s">
        <v>837</v>
      </c>
      <c r="C131" s="89" t="s">
        <v>147</v>
      </c>
      <c r="D131" s="98" t="s">
        <v>150</v>
      </c>
      <c r="E131" s="86" t="s">
        <v>141</v>
      </c>
      <c r="F131" s="99"/>
      <c r="G131" s="99">
        <v>10</v>
      </c>
      <c r="H131" s="99"/>
      <c r="I131" s="100">
        <v>10</v>
      </c>
    </row>
    <row r="132" spans="1:9" x14ac:dyDescent="0.35">
      <c r="A132" s="89" t="s">
        <v>35</v>
      </c>
      <c r="B132" s="89" t="s">
        <v>837</v>
      </c>
      <c r="C132" s="89" t="s">
        <v>147</v>
      </c>
      <c r="D132" s="98" t="s">
        <v>142</v>
      </c>
      <c r="E132" s="86" t="s">
        <v>141</v>
      </c>
      <c r="F132" s="99"/>
      <c r="G132" s="99">
        <v>179</v>
      </c>
      <c r="H132" s="99"/>
      <c r="I132" s="100">
        <v>179</v>
      </c>
    </row>
    <row r="133" spans="1:9" x14ac:dyDescent="0.35">
      <c r="A133" s="89" t="s">
        <v>35</v>
      </c>
      <c r="B133" s="89" t="s">
        <v>837</v>
      </c>
      <c r="C133" s="89" t="s">
        <v>147</v>
      </c>
      <c r="D133" s="98" t="s">
        <v>627</v>
      </c>
      <c r="E133" s="86" t="s">
        <v>626</v>
      </c>
      <c r="F133" s="99"/>
      <c r="G133" s="99"/>
      <c r="H133" s="99">
        <v>1958</v>
      </c>
      <c r="I133" s="100">
        <v>1958</v>
      </c>
    </row>
    <row r="134" spans="1:9" x14ac:dyDescent="0.35">
      <c r="A134" s="89" t="s">
        <v>35</v>
      </c>
      <c r="B134" s="89" t="s">
        <v>837</v>
      </c>
      <c r="C134" s="89" t="s">
        <v>601</v>
      </c>
      <c r="D134" s="98" t="s">
        <v>316</v>
      </c>
      <c r="E134" s="86" t="s">
        <v>597</v>
      </c>
      <c r="F134" s="99"/>
      <c r="G134" s="99"/>
      <c r="H134" s="99">
        <v>3370</v>
      </c>
      <c r="I134" s="100">
        <v>3370</v>
      </c>
    </row>
    <row r="135" spans="1:9" x14ac:dyDescent="0.35">
      <c r="A135" s="89" t="s">
        <v>35</v>
      </c>
      <c r="B135" s="89" t="s">
        <v>837</v>
      </c>
      <c r="C135" s="89" t="s">
        <v>129</v>
      </c>
      <c r="D135" s="98" t="s">
        <v>142</v>
      </c>
      <c r="E135" s="86" t="s">
        <v>243</v>
      </c>
      <c r="F135" s="99"/>
      <c r="G135" s="99">
        <v>2190</v>
      </c>
      <c r="H135" s="99"/>
      <c r="I135" s="100">
        <v>2190</v>
      </c>
    </row>
    <row r="136" spans="1:9" x14ac:dyDescent="0.35">
      <c r="A136" s="89" t="s">
        <v>35</v>
      </c>
      <c r="B136" s="89" t="s">
        <v>837</v>
      </c>
      <c r="C136" s="89" t="s">
        <v>129</v>
      </c>
      <c r="D136" s="98" t="s">
        <v>237</v>
      </c>
      <c r="E136" s="86" t="s">
        <v>236</v>
      </c>
      <c r="F136" s="99"/>
      <c r="G136" s="99">
        <v>100</v>
      </c>
      <c r="H136" s="99"/>
      <c r="I136" s="100">
        <v>100</v>
      </c>
    </row>
    <row r="137" spans="1:9" x14ac:dyDescent="0.35">
      <c r="A137" s="89" t="s">
        <v>35</v>
      </c>
      <c r="B137" s="89" t="s">
        <v>837</v>
      </c>
      <c r="C137" s="89" t="s">
        <v>646</v>
      </c>
      <c r="D137" s="98" t="s">
        <v>643</v>
      </c>
      <c r="E137" s="86" t="s">
        <v>642</v>
      </c>
      <c r="F137" s="99"/>
      <c r="G137" s="99"/>
      <c r="H137" s="99">
        <v>2000</v>
      </c>
      <c r="I137" s="100">
        <v>2000</v>
      </c>
    </row>
    <row r="138" spans="1:9" x14ac:dyDescent="0.35">
      <c r="A138" s="89" t="s">
        <v>35</v>
      </c>
      <c r="B138" s="89" t="s">
        <v>837</v>
      </c>
      <c r="C138" s="89" t="s">
        <v>646</v>
      </c>
      <c r="D138" s="98" t="s">
        <v>84</v>
      </c>
      <c r="E138" s="86" t="s">
        <v>591</v>
      </c>
      <c r="F138" s="99"/>
      <c r="G138" s="99"/>
      <c r="H138" s="99">
        <v>7800</v>
      </c>
      <c r="I138" s="100">
        <v>7800</v>
      </c>
    </row>
    <row r="139" spans="1:9" x14ac:dyDescent="0.35">
      <c r="A139" s="89" t="s">
        <v>35</v>
      </c>
      <c r="B139" s="89" t="s">
        <v>837</v>
      </c>
      <c r="C139" s="89" t="s">
        <v>685</v>
      </c>
      <c r="D139" s="98" t="s">
        <v>84</v>
      </c>
      <c r="E139" s="86" t="s">
        <v>683</v>
      </c>
      <c r="F139" s="99"/>
      <c r="G139" s="99"/>
      <c r="H139" s="99">
        <v>400</v>
      </c>
      <c r="I139" s="100">
        <v>400</v>
      </c>
    </row>
    <row r="140" spans="1:9" x14ac:dyDescent="0.35">
      <c r="A140" s="89" t="s">
        <v>35</v>
      </c>
      <c r="B140" s="89" t="s">
        <v>837</v>
      </c>
      <c r="C140" s="89" t="s">
        <v>749</v>
      </c>
      <c r="D140" s="98" t="s">
        <v>746</v>
      </c>
      <c r="E140" s="86" t="s">
        <v>745</v>
      </c>
      <c r="F140" s="99">
        <v>3286</v>
      </c>
      <c r="G140" s="99"/>
      <c r="H140" s="99"/>
      <c r="I140" s="100">
        <v>3286</v>
      </c>
    </row>
    <row r="141" spans="1:9" x14ac:dyDescent="0.35">
      <c r="A141" s="89" t="s">
        <v>35</v>
      </c>
      <c r="B141" s="89" t="s">
        <v>837</v>
      </c>
      <c r="C141" s="89" t="s">
        <v>39</v>
      </c>
      <c r="D141" s="98" t="s">
        <v>209</v>
      </c>
      <c r="E141" s="86" t="s">
        <v>208</v>
      </c>
      <c r="F141" s="99"/>
      <c r="G141" s="99">
        <v>7500</v>
      </c>
      <c r="H141" s="99"/>
      <c r="I141" s="100">
        <v>7500</v>
      </c>
    </row>
    <row r="142" spans="1:9" x14ac:dyDescent="0.35">
      <c r="A142" s="89" t="s">
        <v>35</v>
      </c>
      <c r="B142" s="89" t="s">
        <v>837</v>
      </c>
      <c r="C142" s="89" t="s">
        <v>39</v>
      </c>
      <c r="D142" s="98" t="s">
        <v>196</v>
      </c>
      <c r="E142" s="86" t="s">
        <v>545</v>
      </c>
      <c r="F142" s="99"/>
      <c r="G142" s="99"/>
      <c r="H142" s="99">
        <v>2083</v>
      </c>
      <c r="I142" s="100">
        <v>2083</v>
      </c>
    </row>
    <row r="143" spans="1:9" x14ac:dyDescent="0.35">
      <c r="A143" s="89" t="s">
        <v>35</v>
      </c>
      <c r="B143" s="89" t="s">
        <v>837</v>
      </c>
      <c r="C143" s="89" t="s">
        <v>39</v>
      </c>
      <c r="D143" s="98" t="s">
        <v>206</v>
      </c>
      <c r="E143" s="86" t="s">
        <v>199</v>
      </c>
      <c r="F143" s="99"/>
      <c r="G143" s="99">
        <v>-850</v>
      </c>
      <c r="H143" s="99"/>
      <c r="I143" s="100">
        <v>-850</v>
      </c>
    </row>
    <row r="144" spans="1:9" x14ac:dyDescent="0.35">
      <c r="A144" s="89" t="s">
        <v>35</v>
      </c>
      <c r="B144" s="89" t="s">
        <v>837</v>
      </c>
      <c r="C144" s="89" t="s">
        <v>39</v>
      </c>
      <c r="D144" s="98" t="s">
        <v>200</v>
      </c>
      <c r="E144" s="86" t="s">
        <v>199</v>
      </c>
      <c r="F144" s="99"/>
      <c r="G144" s="99">
        <v>-640</v>
      </c>
      <c r="H144" s="99"/>
      <c r="I144" s="100">
        <v>-640</v>
      </c>
    </row>
    <row r="145" spans="1:9" x14ac:dyDescent="0.35">
      <c r="A145" s="89" t="s">
        <v>35</v>
      </c>
      <c r="B145" s="89" t="s">
        <v>837</v>
      </c>
      <c r="C145" s="89" t="s">
        <v>39</v>
      </c>
      <c r="D145" s="98" t="s">
        <v>224</v>
      </c>
      <c r="E145" s="86" t="s">
        <v>711</v>
      </c>
      <c r="F145" s="99"/>
      <c r="G145" s="99"/>
      <c r="H145" s="99">
        <v>-5000</v>
      </c>
      <c r="I145" s="100">
        <v>-5000</v>
      </c>
    </row>
    <row r="146" spans="1:9" x14ac:dyDescent="0.35">
      <c r="A146" s="89" t="s">
        <v>35</v>
      </c>
      <c r="B146" s="89" t="s">
        <v>837</v>
      </c>
      <c r="C146" s="89" t="s">
        <v>39</v>
      </c>
      <c r="D146" s="98" t="s">
        <v>224</v>
      </c>
      <c r="E146" s="86" t="s">
        <v>223</v>
      </c>
      <c r="F146" s="99"/>
      <c r="G146" s="99">
        <v>-7500</v>
      </c>
      <c r="H146" s="99"/>
      <c r="I146" s="100">
        <v>-7500</v>
      </c>
    </row>
    <row r="147" spans="1:9" x14ac:dyDescent="0.35">
      <c r="A147" s="89" t="s">
        <v>35</v>
      </c>
      <c r="B147" s="89" t="s">
        <v>837</v>
      </c>
      <c r="C147" s="89" t="s">
        <v>39</v>
      </c>
      <c r="D147" s="98" t="s">
        <v>32</v>
      </c>
      <c r="E147" s="86" t="s">
        <v>31</v>
      </c>
      <c r="F147" s="99"/>
      <c r="G147" s="99">
        <v>101932</v>
      </c>
      <c r="H147" s="99"/>
      <c r="I147" s="100">
        <v>101932</v>
      </c>
    </row>
    <row r="148" spans="1:9" x14ac:dyDescent="0.35">
      <c r="A148" s="89" t="s">
        <v>35</v>
      </c>
      <c r="B148" s="89" t="s">
        <v>837</v>
      </c>
      <c r="C148" s="89" t="s">
        <v>39</v>
      </c>
      <c r="D148" s="98" t="s">
        <v>229</v>
      </c>
      <c r="E148" s="86" t="s">
        <v>228</v>
      </c>
      <c r="F148" s="99"/>
      <c r="G148" s="99">
        <v>-5573</v>
      </c>
      <c r="H148" s="99"/>
      <c r="I148" s="100">
        <v>-5573</v>
      </c>
    </row>
    <row r="149" spans="1:9" x14ac:dyDescent="0.35">
      <c r="A149" s="89" t="s">
        <v>35</v>
      </c>
      <c r="B149" s="89" t="s">
        <v>837</v>
      </c>
      <c r="C149" s="89" t="s">
        <v>39</v>
      </c>
      <c r="D149" s="98" t="s">
        <v>229</v>
      </c>
      <c r="E149" s="86" t="s">
        <v>588</v>
      </c>
      <c r="F149" s="99"/>
      <c r="G149" s="99"/>
      <c r="H149" s="99">
        <v>-3905</v>
      </c>
      <c r="I149" s="100">
        <v>-3905</v>
      </c>
    </row>
    <row r="150" spans="1:9" x14ac:dyDescent="0.35">
      <c r="A150" s="89" t="s">
        <v>35</v>
      </c>
      <c r="B150" s="89" t="s">
        <v>837</v>
      </c>
      <c r="C150" s="89" t="s">
        <v>92</v>
      </c>
      <c r="D150" s="98" t="s">
        <v>593</v>
      </c>
      <c r="E150" s="86" t="s">
        <v>592</v>
      </c>
      <c r="F150" s="99"/>
      <c r="G150" s="99"/>
      <c r="H150" s="99">
        <v>21720</v>
      </c>
      <c r="I150" s="100">
        <v>21720</v>
      </c>
    </row>
    <row r="151" spans="1:9" x14ac:dyDescent="0.35">
      <c r="A151" s="89" t="s">
        <v>35</v>
      </c>
      <c r="B151" s="89" t="s">
        <v>837</v>
      </c>
      <c r="C151" s="89" t="s">
        <v>92</v>
      </c>
      <c r="D151" s="98" t="s">
        <v>69</v>
      </c>
      <c r="E151" s="86" t="s">
        <v>81</v>
      </c>
      <c r="F151" s="99"/>
      <c r="G151" s="99">
        <v>-1600</v>
      </c>
      <c r="H151" s="99"/>
      <c r="I151" s="100">
        <v>-1600</v>
      </c>
    </row>
    <row r="152" spans="1:9" x14ac:dyDescent="0.35">
      <c r="A152" s="89" t="s">
        <v>35</v>
      </c>
      <c r="B152" s="89" t="s">
        <v>837</v>
      </c>
      <c r="C152" s="89" t="s">
        <v>92</v>
      </c>
      <c r="D152" s="98" t="s">
        <v>103</v>
      </c>
      <c r="E152" s="86" t="s">
        <v>81</v>
      </c>
      <c r="F152" s="99"/>
      <c r="G152" s="99">
        <v>1600</v>
      </c>
      <c r="H152" s="99"/>
      <c r="I152" s="100">
        <v>1600</v>
      </c>
    </row>
    <row r="153" spans="1:9" x14ac:dyDescent="0.35">
      <c r="A153" s="89" t="s">
        <v>35</v>
      </c>
      <c r="B153" s="89" t="s">
        <v>837</v>
      </c>
      <c r="C153" s="89" t="s">
        <v>92</v>
      </c>
      <c r="D153" s="98" t="s">
        <v>323</v>
      </c>
      <c r="E153" s="86" t="s">
        <v>571</v>
      </c>
      <c r="F153" s="99"/>
      <c r="G153" s="99"/>
      <c r="H153" s="99">
        <v>4000</v>
      </c>
      <c r="I153" s="100">
        <v>4000</v>
      </c>
    </row>
    <row r="154" spans="1:9" x14ac:dyDescent="0.35">
      <c r="A154" s="89" t="s">
        <v>35</v>
      </c>
      <c r="B154" s="89" t="s">
        <v>837</v>
      </c>
      <c r="C154" s="89" t="s">
        <v>92</v>
      </c>
      <c r="D154" s="98" t="s">
        <v>84</v>
      </c>
      <c r="E154" s="86" t="s">
        <v>573</v>
      </c>
      <c r="F154" s="99"/>
      <c r="G154" s="99"/>
      <c r="H154" s="99">
        <v>6222</v>
      </c>
      <c r="I154" s="100">
        <v>6222</v>
      </c>
    </row>
    <row r="155" spans="1:9" x14ac:dyDescent="0.35">
      <c r="A155" s="89" t="s">
        <v>35</v>
      </c>
      <c r="B155" s="89" t="s">
        <v>837</v>
      </c>
      <c r="C155" s="89" t="s">
        <v>25</v>
      </c>
      <c r="D155" s="98" t="s">
        <v>84</v>
      </c>
      <c r="E155" s="86" t="s">
        <v>85</v>
      </c>
      <c r="F155" s="99"/>
      <c r="G155" s="99"/>
      <c r="H155" s="99">
        <v>750</v>
      </c>
      <c r="I155" s="100">
        <v>750</v>
      </c>
    </row>
    <row r="156" spans="1:9" x14ac:dyDescent="0.35">
      <c r="A156" s="89" t="s">
        <v>35</v>
      </c>
      <c r="B156" s="89" t="s">
        <v>837</v>
      </c>
      <c r="C156" s="89" t="s">
        <v>83</v>
      </c>
      <c r="D156" s="98" t="s">
        <v>643</v>
      </c>
      <c r="E156" s="86" t="s">
        <v>729</v>
      </c>
      <c r="F156" s="99"/>
      <c r="G156" s="99"/>
      <c r="H156" s="99">
        <v>37876</v>
      </c>
      <c r="I156" s="100">
        <v>37876</v>
      </c>
    </row>
    <row r="157" spans="1:9" x14ac:dyDescent="0.35">
      <c r="A157" s="89" t="s">
        <v>35</v>
      </c>
      <c r="B157" s="89" t="s">
        <v>837</v>
      </c>
      <c r="C157" s="89" t="s">
        <v>83</v>
      </c>
      <c r="D157" s="98" t="s">
        <v>87</v>
      </c>
      <c r="E157" s="86" t="s">
        <v>86</v>
      </c>
      <c r="F157" s="99"/>
      <c r="G157" s="99">
        <v>500</v>
      </c>
      <c r="H157" s="99"/>
      <c r="I157" s="100">
        <v>500</v>
      </c>
    </row>
    <row r="158" spans="1:9" x14ac:dyDescent="0.35">
      <c r="A158" s="89" t="s">
        <v>35</v>
      </c>
      <c r="B158" s="89" t="s">
        <v>837</v>
      </c>
      <c r="C158" s="89" t="s">
        <v>83</v>
      </c>
      <c r="D158" s="98" t="s">
        <v>291</v>
      </c>
      <c r="E158" s="86" t="s">
        <v>741</v>
      </c>
      <c r="F158" s="99">
        <v>47970</v>
      </c>
      <c r="G158" s="99"/>
      <c r="H158" s="99"/>
      <c r="I158" s="100">
        <v>47970</v>
      </c>
    </row>
    <row r="159" spans="1:9" x14ac:dyDescent="0.35">
      <c r="A159" s="89" t="s">
        <v>35</v>
      </c>
      <c r="B159" s="89" t="s">
        <v>837</v>
      </c>
      <c r="C159" s="89" t="s">
        <v>83</v>
      </c>
      <c r="D159" s="98" t="s">
        <v>312</v>
      </c>
      <c r="E159" s="86" t="s">
        <v>741</v>
      </c>
      <c r="F159" s="99">
        <v>3500</v>
      </c>
      <c r="G159" s="99"/>
      <c r="H159" s="99"/>
      <c r="I159" s="100">
        <v>3500</v>
      </c>
    </row>
    <row r="160" spans="1:9" x14ac:dyDescent="0.35">
      <c r="A160" s="89" t="s">
        <v>35</v>
      </c>
      <c r="B160" s="89" t="s">
        <v>837</v>
      </c>
      <c r="C160" s="89" t="s">
        <v>83</v>
      </c>
      <c r="D160" s="98" t="s">
        <v>69</v>
      </c>
      <c r="E160" s="86" t="s">
        <v>741</v>
      </c>
      <c r="F160" s="99">
        <v>5010</v>
      </c>
      <c r="G160" s="99"/>
      <c r="H160" s="99"/>
      <c r="I160" s="100">
        <v>5010</v>
      </c>
    </row>
    <row r="161" spans="1:9" x14ac:dyDescent="0.35">
      <c r="A161" s="89" t="s">
        <v>35</v>
      </c>
      <c r="B161" s="89" t="s">
        <v>837</v>
      </c>
      <c r="C161" s="89" t="s">
        <v>83</v>
      </c>
      <c r="D161" s="98" t="s">
        <v>567</v>
      </c>
      <c r="E161" s="86" t="s">
        <v>566</v>
      </c>
      <c r="F161" s="99"/>
      <c r="G161" s="99"/>
      <c r="H161" s="99">
        <v>1223</v>
      </c>
      <c r="I161" s="100">
        <v>1223</v>
      </c>
    </row>
    <row r="162" spans="1:9" x14ac:dyDescent="0.35">
      <c r="A162" s="89" t="s">
        <v>35</v>
      </c>
      <c r="B162" s="89" t="s">
        <v>837</v>
      </c>
      <c r="C162" s="89" t="s">
        <v>83</v>
      </c>
      <c r="D162" s="98" t="s">
        <v>51</v>
      </c>
      <c r="E162" s="86" t="s">
        <v>81</v>
      </c>
      <c r="F162" s="99"/>
      <c r="G162" s="99">
        <v>1000</v>
      </c>
      <c r="H162" s="99"/>
      <c r="I162" s="100">
        <v>1000</v>
      </c>
    </row>
    <row r="163" spans="1:9" x14ac:dyDescent="0.35">
      <c r="A163" s="89" t="s">
        <v>35</v>
      </c>
      <c r="B163" s="89" t="s">
        <v>837</v>
      </c>
      <c r="C163" s="89" t="s">
        <v>83</v>
      </c>
      <c r="D163" s="98" t="s">
        <v>84</v>
      </c>
      <c r="E163" s="86" t="s">
        <v>81</v>
      </c>
      <c r="F163" s="99"/>
      <c r="G163" s="99">
        <v>-1000</v>
      </c>
      <c r="H163" s="99"/>
      <c r="I163" s="100">
        <v>-1000</v>
      </c>
    </row>
    <row r="164" spans="1:9" x14ac:dyDescent="0.35">
      <c r="A164" s="89" t="s">
        <v>35</v>
      </c>
      <c r="B164" s="89" t="s">
        <v>837</v>
      </c>
      <c r="C164" s="89" t="s">
        <v>83</v>
      </c>
      <c r="D164" s="98" t="s">
        <v>84</v>
      </c>
      <c r="E164" s="86" t="s">
        <v>731</v>
      </c>
      <c r="F164" s="99"/>
      <c r="G164" s="99"/>
      <c r="H164" s="99">
        <v>-96</v>
      </c>
      <c r="I164" s="100">
        <v>-96</v>
      </c>
    </row>
    <row r="165" spans="1:9" x14ac:dyDescent="0.35">
      <c r="A165" s="89" t="s">
        <v>35</v>
      </c>
      <c r="B165" s="89" t="s">
        <v>837</v>
      </c>
      <c r="C165" s="89" t="s">
        <v>83</v>
      </c>
      <c r="D165" s="98" t="s">
        <v>84</v>
      </c>
      <c r="E165" s="86" t="s">
        <v>736</v>
      </c>
      <c r="F165" s="99"/>
      <c r="G165" s="99"/>
      <c r="H165" s="99">
        <v>600</v>
      </c>
      <c r="I165" s="100">
        <v>600</v>
      </c>
    </row>
    <row r="166" spans="1:9" x14ac:dyDescent="0.35">
      <c r="A166" s="89" t="s">
        <v>35</v>
      </c>
      <c r="B166" s="89" t="s">
        <v>837</v>
      </c>
      <c r="C166" s="89" t="s">
        <v>72</v>
      </c>
      <c r="D166" s="98" t="s">
        <v>179</v>
      </c>
      <c r="E166" s="86" t="s">
        <v>689</v>
      </c>
      <c r="F166" s="99"/>
      <c r="G166" s="99"/>
      <c r="H166" s="99">
        <v>12000</v>
      </c>
      <c r="I166" s="100">
        <v>12000</v>
      </c>
    </row>
    <row r="167" spans="1:9" ht="24" x14ac:dyDescent="0.35">
      <c r="A167" s="89" t="s">
        <v>35</v>
      </c>
      <c r="B167" s="89" t="s">
        <v>837</v>
      </c>
      <c r="C167" s="89" t="s">
        <v>72</v>
      </c>
      <c r="D167" s="98" t="s">
        <v>312</v>
      </c>
      <c r="E167" s="86" t="s">
        <v>311</v>
      </c>
      <c r="F167" s="99"/>
      <c r="G167" s="99">
        <v>1300</v>
      </c>
      <c r="H167" s="99"/>
      <c r="I167" s="100">
        <v>1300</v>
      </c>
    </row>
    <row r="168" spans="1:9" x14ac:dyDescent="0.35">
      <c r="A168" s="89" t="s">
        <v>35</v>
      </c>
      <c r="B168" s="89" t="s">
        <v>837</v>
      </c>
      <c r="C168" s="89" t="s">
        <v>72</v>
      </c>
      <c r="D168" s="98" t="s">
        <v>69</v>
      </c>
      <c r="E168" s="86" t="s">
        <v>68</v>
      </c>
      <c r="F168" s="99"/>
      <c r="G168" s="99">
        <v>1643</v>
      </c>
      <c r="H168" s="99"/>
      <c r="I168" s="100">
        <v>1643</v>
      </c>
    </row>
    <row r="169" spans="1:9" x14ac:dyDescent="0.35">
      <c r="A169" s="89" t="s">
        <v>35</v>
      </c>
      <c r="B169" s="89" t="s">
        <v>837</v>
      </c>
      <c r="C169" s="89" t="s">
        <v>72</v>
      </c>
      <c r="D169" s="98" t="s">
        <v>76</v>
      </c>
      <c r="E169" s="86" t="s">
        <v>75</v>
      </c>
      <c r="F169" s="99"/>
      <c r="G169" s="99">
        <v>1000</v>
      </c>
      <c r="H169" s="99"/>
      <c r="I169" s="100">
        <v>1000</v>
      </c>
    </row>
    <row r="170" spans="1:9" x14ac:dyDescent="0.35">
      <c r="A170" s="89" t="s">
        <v>35</v>
      </c>
      <c r="B170" s="89" t="s">
        <v>837</v>
      </c>
      <c r="C170" s="89" t="s">
        <v>532</v>
      </c>
      <c r="D170" s="98" t="s">
        <v>567</v>
      </c>
      <c r="E170" s="86" t="s">
        <v>673</v>
      </c>
      <c r="F170" s="99"/>
      <c r="G170" s="99"/>
      <c r="H170" s="99">
        <v>675</v>
      </c>
      <c r="I170" s="100">
        <v>675</v>
      </c>
    </row>
    <row r="171" spans="1:9" x14ac:dyDescent="0.35">
      <c r="A171" s="89" t="s">
        <v>35</v>
      </c>
      <c r="B171" s="89" t="s">
        <v>837</v>
      </c>
      <c r="C171" s="89" t="s">
        <v>532</v>
      </c>
      <c r="D171" s="98" t="s">
        <v>76</v>
      </c>
      <c r="E171" s="86" t="s">
        <v>528</v>
      </c>
      <c r="F171" s="99"/>
      <c r="G171" s="99"/>
      <c r="H171" s="99">
        <v>2400</v>
      </c>
      <c r="I171" s="100">
        <v>2400</v>
      </c>
    </row>
    <row r="172" spans="1:9" x14ac:dyDescent="0.35">
      <c r="A172" s="89" t="s">
        <v>35</v>
      </c>
      <c r="B172" s="89" t="s">
        <v>837</v>
      </c>
      <c r="C172" s="89" t="s">
        <v>532</v>
      </c>
      <c r="D172" s="98" t="s">
        <v>84</v>
      </c>
      <c r="E172" s="86" t="s">
        <v>533</v>
      </c>
      <c r="F172" s="99"/>
      <c r="G172" s="99"/>
      <c r="H172" s="99">
        <v>75</v>
      </c>
      <c r="I172" s="100">
        <v>75</v>
      </c>
    </row>
    <row r="173" spans="1:9" x14ac:dyDescent="0.35">
      <c r="A173" s="89" t="s">
        <v>35</v>
      </c>
      <c r="B173" s="89" t="s">
        <v>837</v>
      </c>
      <c r="C173" s="89" t="s">
        <v>532</v>
      </c>
      <c r="D173" s="98" t="s">
        <v>84</v>
      </c>
      <c r="E173" s="86" t="s">
        <v>536</v>
      </c>
      <c r="F173" s="99"/>
      <c r="G173" s="99"/>
      <c r="H173" s="99">
        <v>964</v>
      </c>
      <c r="I173" s="100">
        <v>964</v>
      </c>
    </row>
    <row r="174" spans="1:9" x14ac:dyDescent="0.35">
      <c r="A174" s="89" t="s">
        <v>35</v>
      </c>
      <c r="B174" s="89" t="s">
        <v>837</v>
      </c>
      <c r="C174" s="89" t="s">
        <v>564</v>
      </c>
      <c r="D174" s="98" t="s">
        <v>76</v>
      </c>
      <c r="E174" s="86" t="s">
        <v>565</v>
      </c>
      <c r="F174" s="99"/>
      <c r="G174" s="99"/>
      <c r="H174" s="99">
        <v>2160</v>
      </c>
      <c r="I174" s="100">
        <v>2160</v>
      </c>
    </row>
    <row r="175" spans="1:9" x14ac:dyDescent="0.35">
      <c r="A175" s="89" t="s">
        <v>35</v>
      </c>
      <c r="B175" s="89" t="s">
        <v>837</v>
      </c>
      <c r="C175" s="89" t="s">
        <v>564</v>
      </c>
      <c r="D175" s="98" t="s">
        <v>76</v>
      </c>
      <c r="E175" s="86" t="s">
        <v>562</v>
      </c>
      <c r="F175" s="99"/>
      <c r="G175" s="99"/>
      <c r="H175" s="99">
        <v>930</v>
      </c>
      <c r="I175" s="100">
        <v>930</v>
      </c>
    </row>
    <row r="176" spans="1:9" x14ac:dyDescent="0.35">
      <c r="A176" s="89" t="s">
        <v>35</v>
      </c>
      <c r="B176" s="89" t="s">
        <v>837</v>
      </c>
      <c r="C176" s="89" t="s">
        <v>182</v>
      </c>
      <c r="D176" s="98" t="s">
        <v>196</v>
      </c>
      <c r="E176" s="86" t="s">
        <v>195</v>
      </c>
      <c r="F176" s="99"/>
      <c r="G176" s="99">
        <v>80</v>
      </c>
      <c r="H176" s="99"/>
      <c r="I176" s="100">
        <v>80</v>
      </c>
    </row>
    <row r="177" spans="1:9" x14ac:dyDescent="0.35">
      <c r="A177" s="89" t="s">
        <v>35</v>
      </c>
      <c r="B177" s="89" t="s">
        <v>837</v>
      </c>
      <c r="C177" s="89" t="s">
        <v>182</v>
      </c>
      <c r="D177" s="98" t="s">
        <v>179</v>
      </c>
      <c r="E177" s="86" t="s">
        <v>194</v>
      </c>
      <c r="F177" s="99"/>
      <c r="G177" s="99">
        <v>-80</v>
      </c>
      <c r="H177" s="99"/>
      <c r="I177" s="100">
        <v>-80</v>
      </c>
    </row>
    <row r="178" spans="1:9" x14ac:dyDescent="0.35">
      <c r="A178" s="89" t="s">
        <v>35</v>
      </c>
      <c r="B178" s="89" t="s">
        <v>837</v>
      </c>
      <c r="C178" s="89" t="s">
        <v>182</v>
      </c>
      <c r="D178" s="98" t="s">
        <v>179</v>
      </c>
      <c r="E178" s="86" t="s">
        <v>198</v>
      </c>
      <c r="F178" s="99"/>
      <c r="G178" s="99">
        <v>-30</v>
      </c>
      <c r="H178" s="99"/>
      <c r="I178" s="100">
        <v>-30</v>
      </c>
    </row>
    <row r="179" spans="1:9" x14ac:dyDescent="0.35">
      <c r="A179" s="89" t="s">
        <v>35</v>
      </c>
      <c r="B179" s="89" t="s">
        <v>837</v>
      </c>
      <c r="C179" s="89" t="s">
        <v>182</v>
      </c>
      <c r="D179" s="98" t="s">
        <v>179</v>
      </c>
      <c r="E179" s="86" t="s">
        <v>178</v>
      </c>
      <c r="F179" s="99"/>
      <c r="G179" s="99">
        <v>-100</v>
      </c>
      <c r="H179" s="99"/>
      <c r="I179" s="100">
        <v>-100</v>
      </c>
    </row>
    <row r="180" spans="1:9" x14ac:dyDescent="0.35">
      <c r="A180" s="89" t="s">
        <v>35</v>
      </c>
      <c r="B180" s="89" t="s">
        <v>837</v>
      </c>
      <c r="C180" s="89" t="s">
        <v>182</v>
      </c>
      <c r="D180" s="98" t="s">
        <v>189</v>
      </c>
      <c r="E180" s="86" t="s">
        <v>178</v>
      </c>
      <c r="F180" s="99"/>
      <c r="G180" s="99">
        <v>100</v>
      </c>
      <c r="H180" s="99"/>
      <c r="I180" s="100">
        <v>100</v>
      </c>
    </row>
    <row r="181" spans="1:9" x14ac:dyDescent="0.35">
      <c r="A181" s="89" t="s">
        <v>35</v>
      </c>
      <c r="B181" s="89" t="s">
        <v>837</v>
      </c>
      <c r="C181" s="89" t="s">
        <v>182</v>
      </c>
      <c r="D181" s="98" t="s">
        <v>76</v>
      </c>
      <c r="E181" s="86" t="s">
        <v>539</v>
      </c>
      <c r="F181" s="99"/>
      <c r="G181" s="99"/>
      <c r="H181" s="99">
        <v>810</v>
      </c>
      <c r="I181" s="100">
        <v>810</v>
      </c>
    </row>
    <row r="182" spans="1:9" x14ac:dyDescent="0.35">
      <c r="A182" s="89" t="s">
        <v>35</v>
      </c>
      <c r="B182" s="89" t="s">
        <v>837</v>
      </c>
      <c r="C182" s="89" t="s">
        <v>182</v>
      </c>
      <c r="D182" s="98" t="s">
        <v>76</v>
      </c>
      <c r="E182" s="86" t="s">
        <v>717</v>
      </c>
      <c r="F182" s="99"/>
      <c r="G182" s="99"/>
      <c r="H182" s="99">
        <v>120</v>
      </c>
      <c r="I182" s="100">
        <v>120</v>
      </c>
    </row>
    <row r="183" spans="1:9" x14ac:dyDescent="0.35">
      <c r="A183" s="89" t="s">
        <v>35</v>
      </c>
      <c r="B183" s="89" t="s">
        <v>837</v>
      </c>
      <c r="C183" s="89" t="s">
        <v>182</v>
      </c>
      <c r="D183" s="98" t="s">
        <v>76</v>
      </c>
      <c r="E183" s="86" t="s">
        <v>715</v>
      </c>
      <c r="F183" s="99"/>
      <c r="G183" s="99"/>
      <c r="H183" s="99">
        <v>2000</v>
      </c>
      <c r="I183" s="100">
        <v>2000</v>
      </c>
    </row>
    <row r="184" spans="1:9" x14ac:dyDescent="0.35">
      <c r="A184" s="89" t="s">
        <v>35</v>
      </c>
      <c r="B184" s="89" t="s">
        <v>837</v>
      </c>
      <c r="C184" s="89" t="s">
        <v>252</v>
      </c>
      <c r="D184" s="98" t="s">
        <v>253</v>
      </c>
      <c r="E184" s="86" t="s">
        <v>81</v>
      </c>
      <c r="F184" s="99"/>
      <c r="G184" s="99">
        <v>-240</v>
      </c>
      <c r="H184" s="99"/>
      <c r="I184" s="100">
        <v>-240</v>
      </c>
    </row>
    <row r="185" spans="1:9" x14ac:dyDescent="0.35">
      <c r="A185" s="89" t="s">
        <v>35</v>
      </c>
      <c r="B185" s="89" t="s">
        <v>837</v>
      </c>
      <c r="C185" s="89" t="s">
        <v>252</v>
      </c>
      <c r="D185" s="98" t="s">
        <v>103</v>
      </c>
      <c r="E185" s="86" t="s">
        <v>255</v>
      </c>
      <c r="F185" s="99"/>
      <c r="G185" s="99">
        <v>175</v>
      </c>
      <c r="H185" s="99"/>
      <c r="I185" s="100">
        <v>175</v>
      </c>
    </row>
    <row r="186" spans="1:9" x14ac:dyDescent="0.35">
      <c r="A186" s="89" t="s">
        <v>35</v>
      </c>
      <c r="B186" s="89" t="s">
        <v>837</v>
      </c>
      <c r="C186" s="89" t="s">
        <v>252</v>
      </c>
      <c r="D186" s="98" t="s">
        <v>76</v>
      </c>
      <c r="E186" s="86" t="s">
        <v>255</v>
      </c>
      <c r="F186" s="99"/>
      <c r="G186" s="99">
        <v>600</v>
      </c>
      <c r="H186" s="99"/>
      <c r="I186" s="100">
        <v>600</v>
      </c>
    </row>
    <row r="187" spans="1:9" x14ac:dyDescent="0.35">
      <c r="A187" s="89" t="s">
        <v>35</v>
      </c>
      <c r="B187" s="89" t="s">
        <v>837</v>
      </c>
      <c r="C187" s="89" t="s">
        <v>252</v>
      </c>
      <c r="D187" s="98" t="s">
        <v>76</v>
      </c>
      <c r="E187" s="86" t="s">
        <v>565</v>
      </c>
      <c r="F187" s="99"/>
      <c r="G187" s="99"/>
      <c r="H187" s="99">
        <v>2700</v>
      </c>
      <c r="I187" s="100">
        <v>2700</v>
      </c>
    </row>
    <row r="188" spans="1:9" x14ac:dyDescent="0.35">
      <c r="A188" s="89" t="s">
        <v>35</v>
      </c>
      <c r="B188" s="89" t="s">
        <v>837</v>
      </c>
      <c r="C188" s="89" t="s">
        <v>252</v>
      </c>
      <c r="D188" s="98" t="s">
        <v>76</v>
      </c>
      <c r="E188" s="86" t="s">
        <v>562</v>
      </c>
      <c r="F188" s="99"/>
      <c r="G188" s="99"/>
      <c r="H188" s="99">
        <v>2325</v>
      </c>
      <c r="I188" s="100">
        <v>2325</v>
      </c>
    </row>
    <row r="189" spans="1:9" x14ac:dyDescent="0.35">
      <c r="A189" s="89" t="s">
        <v>35</v>
      </c>
      <c r="B189" s="89" t="s">
        <v>837</v>
      </c>
      <c r="C189" s="89" t="s">
        <v>252</v>
      </c>
      <c r="D189" s="98" t="s">
        <v>76</v>
      </c>
      <c r="E189" s="86" t="s">
        <v>640</v>
      </c>
      <c r="F189" s="99"/>
      <c r="G189" s="99"/>
      <c r="H189" s="99">
        <v>952</v>
      </c>
      <c r="I189" s="100">
        <v>952</v>
      </c>
    </row>
    <row r="190" spans="1:9" x14ac:dyDescent="0.35">
      <c r="A190" s="89" t="s">
        <v>35</v>
      </c>
      <c r="B190" s="89" t="s">
        <v>837</v>
      </c>
      <c r="C190" s="89" t="s">
        <v>252</v>
      </c>
      <c r="D190" s="98" t="s">
        <v>84</v>
      </c>
      <c r="E190" s="86" t="s">
        <v>640</v>
      </c>
      <c r="F190" s="99"/>
      <c r="G190" s="99"/>
      <c r="H190" s="99">
        <v>100</v>
      </c>
      <c r="I190" s="100">
        <v>100</v>
      </c>
    </row>
    <row r="191" spans="1:9" x14ac:dyDescent="0.35">
      <c r="A191" s="89" t="s">
        <v>35</v>
      </c>
      <c r="B191" s="89" t="s">
        <v>837</v>
      </c>
      <c r="C191" s="89" t="s">
        <v>252</v>
      </c>
      <c r="D191" s="98" t="s">
        <v>249</v>
      </c>
      <c r="E191" s="86" t="s">
        <v>81</v>
      </c>
      <c r="F191" s="99"/>
      <c r="G191" s="99">
        <v>240</v>
      </c>
      <c r="H191" s="99"/>
      <c r="I191" s="100">
        <v>240</v>
      </c>
    </row>
    <row r="192" spans="1:9" x14ac:dyDescent="0.35">
      <c r="A192" s="89" t="s">
        <v>35</v>
      </c>
      <c r="B192" s="89" t="s">
        <v>837</v>
      </c>
      <c r="C192" s="89" t="s">
        <v>326</v>
      </c>
      <c r="D192" s="98" t="s">
        <v>196</v>
      </c>
      <c r="E192" s="86" t="s">
        <v>334</v>
      </c>
      <c r="F192" s="99"/>
      <c r="G192" s="99">
        <v>700</v>
      </c>
      <c r="H192" s="99"/>
      <c r="I192" s="100">
        <v>700</v>
      </c>
    </row>
    <row r="193" spans="1:9" x14ac:dyDescent="0.35">
      <c r="A193" s="89" t="s">
        <v>35</v>
      </c>
      <c r="B193" s="89" t="s">
        <v>837</v>
      </c>
      <c r="C193" s="89" t="s">
        <v>326</v>
      </c>
      <c r="D193" s="98" t="s">
        <v>142</v>
      </c>
      <c r="E193" s="86" t="s">
        <v>327</v>
      </c>
      <c r="F193" s="99"/>
      <c r="G193" s="99">
        <v>75</v>
      </c>
      <c r="H193" s="99"/>
      <c r="I193" s="100">
        <v>75</v>
      </c>
    </row>
    <row r="194" spans="1:9" x14ac:dyDescent="0.35">
      <c r="A194" s="89" t="s">
        <v>35</v>
      </c>
      <c r="B194" s="89" t="s">
        <v>837</v>
      </c>
      <c r="C194" s="89" t="s">
        <v>326</v>
      </c>
      <c r="D194" s="98" t="s">
        <v>237</v>
      </c>
      <c r="E194" s="86" t="s">
        <v>327</v>
      </c>
      <c r="F194" s="99"/>
      <c r="G194" s="99">
        <v>-198</v>
      </c>
      <c r="H194" s="99"/>
      <c r="I194" s="100">
        <v>-198</v>
      </c>
    </row>
    <row r="195" spans="1:9" x14ac:dyDescent="0.35">
      <c r="A195" s="89" t="s">
        <v>35</v>
      </c>
      <c r="B195" s="89" t="s">
        <v>837</v>
      </c>
      <c r="C195" s="89" t="s">
        <v>326</v>
      </c>
      <c r="D195" s="98" t="s">
        <v>69</v>
      </c>
      <c r="E195" s="86" t="s">
        <v>330</v>
      </c>
      <c r="F195" s="99"/>
      <c r="G195" s="99">
        <v>1516</v>
      </c>
      <c r="H195" s="99"/>
      <c r="I195" s="100">
        <v>1516</v>
      </c>
    </row>
    <row r="196" spans="1:9" x14ac:dyDescent="0.35">
      <c r="A196" s="89" t="s">
        <v>35</v>
      </c>
      <c r="B196" s="89" t="s">
        <v>837</v>
      </c>
      <c r="C196" s="89" t="s">
        <v>326</v>
      </c>
      <c r="D196" s="98" t="s">
        <v>323</v>
      </c>
      <c r="E196" s="86" t="s">
        <v>327</v>
      </c>
      <c r="F196" s="99"/>
      <c r="G196" s="99">
        <v>-1516</v>
      </c>
      <c r="H196" s="99"/>
      <c r="I196" s="100">
        <v>-1516</v>
      </c>
    </row>
    <row r="197" spans="1:9" x14ac:dyDescent="0.35">
      <c r="A197" s="89" t="s">
        <v>35</v>
      </c>
      <c r="B197" s="89" t="s">
        <v>837</v>
      </c>
      <c r="C197" s="89" t="s">
        <v>326</v>
      </c>
      <c r="D197" s="98" t="s">
        <v>323</v>
      </c>
      <c r="E197" s="86" t="s">
        <v>322</v>
      </c>
      <c r="F197" s="99"/>
      <c r="G197" s="99">
        <v>198</v>
      </c>
      <c r="H197" s="99"/>
      <c r="I197" s="100">
        <v>198</v>
      </c>
    </row>
    <row r="198" spans="1:9" x14ac:dyDescent="0.35">
      <c r="A198" s="89" t="s">
        <v>35</v>
      </c>
      <c r="B198" s="89" t="s">
        <v>837</v>
      </c>
      <c r="C198" s="89" t="s">
        <v>326</v>
      </c>
      <c r="D198" s="98" t="s">
        <v>328</v>
      </c>
      <c r="E198" s="86" t="s">
        <v>327</v>
      </c>
      <c r="F198" s="99"/>
      <c r="G198" s="99">
        <v>-90</v>
      </c>
      <c r="H198" s="99"/>
      <c r="I198" s="100">
        <v>-90</v>
      </c>
    </row>
    <row r="199" spans="1:9" x14ac:dyDescent="0.35">
      <c r="A199" s="89" t="s">
        <v>35</v>
      </c>
      <c r="B199" s="89" t="s">
        <v>837</v>
      </c>
      <c r="C199" s="89" t="s">
        <v>326</v>
      </c>
      <c r="D199" s="98" t="s">
        <v>332</v>
      </c>
      <c r="E199" s="86" t="s">
        <v>331</v>
      </c>
      <c r="F199" s="99"/>
      <c r="G199" s="99">
        <v>-700</v>
      </c>
      <c r="H199" s="99"/>
      <c r="I199" s="100">
        <v>-700</v>
      </c>
    </row>
    <row r="200" spans="1:9" x14ac:dyDescent="0.35">
      <c r="A200" s="89" t="s">
        <v>35</v>
      </c>
      <c r="B200" s="89" t="s">
        <v>837</v>
      </c>
      <c r="C200" s="89" t="s">
        <v>326</v>
      </c>
      <c r="D200" s="98" t="s">
        <v>76</v>
      </c>
      <c r="E200" s="86" t="s">
        <v>539</v>
      </c>
      <c r="F200" s="99"/>
      <c r="G200" s="99"/>
      <c r="H200" s="99">
        <v>1080</v>
      </c>
      <c r="I200" s="100">
        <v>1080</v>
      </c>
    </row>
    <row r="201" spans="1:9" x14ac:dyDescent="0.35">
      <c r="A201" s="89" t="s">
        <v>35</v>
      </c>
      <c r="B201" s="89" t="s">
        <v>837</v>
      </c>
      <c r="C201" s="89" t="s">
        <v>326</v>
      </c>
      <c r="D201" s="98" t="s">
        <v>76</v>
      </c>
      <c r="E201" s="86" t="s">
        <v>562</v>
      </c>
      <c r="F201" s="99"/>
      <c r="G201" s="99"/>
      <c r="H201" s="99">
        <v>1395</v>
      </c>
      <c r="I201" s="100">
        <v>1395</v>
      </c>
    </row>
    <row r="202" spans="1:9" x14ac:dyDescent="0.35">
      <c r="A202" s="89" t="s">
        <v>35</v>
      </c>
      <c r="B202" s="89" t="s">
        <v>837</v>
      </c>
      <c r="C202" s="89" t="s">
        <v>326</v>
      </c>
      <c r="D202" s="98" t="s">
        <v>84</v>
      </c>
      <c r="E202" s="86" t="s">
        <v>690</v>
      </c>
      <c r="F202" s="99"/>
      <c r="G202" s="99"/>
      <c r="H202" s="99">
        <v>200</v>
      </c>
      <c r="I202" s="100">
        <v>200</v>
      </c>
    </row>
    <row r="203" spans="1:9" ht="24" x14ac:dyDescent="0.35">
      <c r="A203" s="89" t="s">
        <v>35</v>
      </c>
      <c r="B203" s="89" t="s">
        <v>837</v>
      </c>
      <c r="C203" s="89" t="s">
        <v>495</v>
      </c>
      <c r="D203" s="98" t="s">
        <v>499</v>
      </c>
      <c r="E203" s="86" t="s">
        <v>498</v>
      </c>
      <c r="F203" s="99"/>
      <c r="G203" s="99">
        <v>-9983</v>
      </c>
      <c r="H203" s="99"/>
      <c r="I203" s="100">
        <v>-9983</v>
      </c>
    </row>
    <row r="204" spans="1:9" x14ac:dyDescent="0.35">
      <c r="A204" s="89" t="s">
        <v>35</v>
      </c>
      <c r="B204" s="89" t="s">
        <v>837</v>
      </c>
      <c r="C204" s="89" t="s">
        <v>495</v>
      </c>
      <c r="D204" s="98" t="s">
        <v>499</v>
      </c>
      <c r="E204" s="86" t="s">
        <v>247</v>
      </c>
      <c r="F204" s="99"/>
      <c r="G204" s="99"/>
      <c r="H204" s="99">
        <v>9983</v>
      </c>
      <c r="I204" s="100">
        <v>9983</v>
      </c>
    </row>
    <row r="205" spans="1:9" x14ac:dyDescent="0.35">
      <c r="A205" s="89" t="s">
        <v>35</v>
      </c>
      <c r="B205" s="89" t="s">
        <v>837</v>
      </c>
      <c r="C205" s="89" t="s">
        <v>495</v>
      </c>
      <c r="D205" s="98" t="s">
        <v>323</v>
      </c>
      <c r="E205" s="86" t="s">
        <v>503</v>
      </c>
      <c r="F205" s="99"/>
      <c r="G205" s="99">
        <v>-2334</v>
      </c>
      <c r="H205" s="99"/>
      <c r="I205" s="100">
        <v>-2334</v>
      </c>
    </row>
    <row r="206" spans="1:9" x14ac:dyDescent="0.35">
      <c r="A206" s="89" t="s">
        <v>35</v>
      </c>
      <c r="B206" s="89" t="s">
        <v>837</v>
      </c>
      <c r="C206" s="89" t="s">
        <v>514</v>
      </c>
      <c r="D206" s="98" t="s">
        <v>699</v>
      </c>
      <c r="E206" s="86" t="s">
        <v>698</v>
      </c>
      <c r="F206" s="99"/>
      <c r="G206" s="99"/>
      <c r="H206" s="99">
        <v>2142</v>
      </c>
      <c r="I206" s="100">
        <v>2142</v>
      </c>
    </row>
    <row r="207" spans="1:9" x14ac:dyDescent="0.35">
      <c r="A207" s="89" t="s">
        <v>35</v>
      </c>
      <c r="B207" s="89" t="s">
        <v>837</v>
      </c>
      <c r="C207" s="89" t="s">
        <v>514</v>
      </c>
      <c r="D207" s="98" t="s">
        <v>84</v>
      </c>
      <c r="E207" s="86" t="s">
        <v>697</v>
      </c>
      <c r="F207" s="99"/>
      <c r="G207" s="99"/>
      <c r="H207" s="99">
        <v>1200</v>
      </c>
      <c r="I207" s="100">
        <v>1200</v>
      </c>
    </row>
    <row r="208" spans="1:9" ht="24" x14ac:dyDescent="0.35">
      <c r="A208" s="89" t="s">
        <v>35</v>
      </c>
      <c r="B208" s="89" t="s">
        <v>837</v>
      </c>
      <c r="C208" s="89" t="s">
        <v>514</v>
      </c>
      <c r="D208" s="98" t="s">
        <v>84</v>
      </c>
      <c r="E208" s="86" t="s">
        <v>654</v>
      </c>
      <c r="F208" s="99"/>
      <c r="G208" s="99"/>
      <c r="H208" s="99">
        <v>3299</v>
      </c>
      <c r="I208" s="100">
        <v>3299</v>
      </c>
    </row>
    <row r="209" spans="1:9" x14ac:dyDescent="0.35">
      <c r="A209" s="89" t="s">
        <v>35</v>
      </c>
      <c r="B209" s="89" t="s">
        <v>837</v>
      </c>
      <c r="C209" s="89" t="s">
        <v>514</v>
      </c>
      <c r="D209" s="98" t="s">
        <v>84</v>
      </c>
      <c r="E209" s="86" t="s">
        <v>696</v>
      </c>
      <c r="F209" s="99"/>
      <c r="G209" s="99"/>
      <c r="H209" s="99">
        <v>1000</v>
      </c>
      <c r="I209" s="100">
        <v>1000</v>
      </c>
    </row>
    <row r="210" spans="1:9" x14ac:dyDescent="0.35">
      <c r="A210" s="89" t="s">
        <v>35</v>
      </c>
      <c r="B210" s="89" t="s">
        <v>837</v>
      </c>
      <c r="C210" s="89" t="s">
        <v>557</v>
      </c>
      <c r="D210" s="98" t="s">
        <v>76</v>
      </c>
      <c r="E210" s="86" t="s">
        <v>561</v>
      </c>
      <c r="F210" s="99"/>
      <c r="G210" s="99"/>
      <c r="H210" s="99">
        <v>3000</v>
      </c>
      <c r="I210" s="100">
        <v>3000</v>
      </c>
    </row>
    <row r="211" spans="1:9" x14ac:dyDescent="0.35">
      <c r="A211" s="89" t="s">
        <v>35</v>
      </c>
      <c r="B211" s="89" t="s">
        <v>837</v>
      </c>
      <c r="C211" s="89" t="s">
        <v>557</v>
      </c>
      <c r="D211" s="98" t="s">
        <v>84</v>
      </c>
      <c r="E211" s="86" t="s">
        <v>555</v>
      </c>
      <c r="F211" s="99"/>
      <c r="G211" s="99"/>
      <c r="H211" s="99">
        <v>2336</v>
      </c>
      <c r="I211" s="100">
        <v>2336</v>
      </c>
    </row>
    <row r="212" spans="1:9" x14ac:dyDescent="0.35">
      <c r="A212" s="89" t="s">
        <v>35</v>
      </c>
      <c r="B212" s="89" t="s">
        <v>837</v>
      </c>
      <c r="C212" s="89" t="s">
        <v>301</v>
      </c>
      <c r="D212" s="98" t="s">
        <v>87</v>
      </c>
      <c r="E212" s="86" t="s">
        <v>299</v>
      </c>
      <c r="F212" s="99"/>
      <c r="G212" s="99">
        <v>500</v>
      </c>
      <c r="H212" s="99"/>
      <c r="I212" s="100">
        <v>500</v>
      </c>
    </row>
    <row r="213" spans="1:9" x14ac:dyDescent="0.35">
      <c r="A213" s="89" t="s">
        <v>35</v>
      </c>
      <c r="B213" s="89" t="s">
        <v>837</v>
      </c>
      <c r="C213" s="89" t="s">
        <v>301</v>
      </c>
      <c r="D213" s="98" t="s">
        <v>567</v>
      </c>
      <c r="E213" s="86" t="s">
        <v>672</v>
      </c>
      <c r="F213" s="99"/>
      <c r="G213" s="99"/>
      <c r="H213" s="99">
        <v>1644</v>
      </c>
      <c r="I213" s="100">
        <v>1644</v>
      </c>
    </row>
    <row r="214" spans="1:9" x14ac:dyDescent="0.35">
      <c r="A214" s="89" t="s">
        <v>35</v>
      </c>
      <c r="B214" s="89" t="s">
        <v>837</v>
      </c>
      <c r="C214" s="89" t="s">
        <v>301</v>
      </c>
      <c r="D214" s="98" t="s">
        <v>84</v>
      </c>
      <c r="E214" s="86" t="s">
        <v>695</v>
      </c>
      <c r="F214" s="99"/>
      <c r="G214" s="99"/>
      <c r="H214" s="99">
        <v>1826</v>
      </c>
      <c r="I214" s="100">
        <v>1826</v>
      </c>
    </row>
    <row r="215" spans="1:9" x14ac:dyDescent="0.35">
      <c r="A215" s="89" t="s">
        <v>35</v>
      </c>
      <c r="B215" s="89" t="s">
        <v>837</v>
      </c>
      <c r="C215" s="89" t="s">
        <v>301</v>
      </c>
      <c r="D215" s="98" t="s">
        <v>84</v>
      </c>
      <c r="E215" s="86" t="s">
        <v>694</v>
      </c>
      <c r="F215" s="99"/>
      <c r="G215" s="99"/>
      <c r="H215" s="99">
        <v>1147</v>
      </c>
      <c r="I215" s="100">
        <v>1147</v>
      </c>
    </row>
    <row r="216" spans="1:9" x14ac:dyDescent="0.35">
      <c r="A216" s="89" t="s">
        <v>35</v>
      </c>
      <c r="B216" s="89" t="s">
        <v>837</v>
      </c>
      <c r="C216" s="89" t="s">
        <v>339</v>
      </c>
      <c r="D216" s="98" t="s">
        <v>51</v>
      </c>
      <c r="E216" s="86" t="s">
        <v>674</v>
      </c>
      <c r="F216" s="99"/>
      <c r="G216" s="99"/>
      <c r="H216" s="99">
        <v>6750</v>
      </c>
      <c r="I216" s="100">
        <v>6750</v>
      </c>
    </row>
    <row r="217" spans="1:9" x14ac:dyDescent="0.35">
      <c r="A217" s="89" t="s">
        <v>35</v>
      </c>
      <c r="B217" s="89" t="s">
        <v>837</v>
      </c>
      <c r="C217" s="89" t="s">
        <v>294</v>
      </c>
      <c r="D217" s="98" t="s">
        <v>291</v>
      </c>
      <c r="E217" s="86" t="s">
        <v>290</v>
      </c>
      <c r="F217" s="99"/>
      <c r="G217" s="99">
        <v>-10000</v>
      </c>
      <c r="H217" s="99"/>
      <c r="I217" s="100">
        <v>-10000</v>
      </c>
    </row>
    <row r="218" spans="1:9" x14ac:dyDescent="0.35">
      <c r="A218" s="89" t="s">
        <v>35</v>
      </c>
      <c r="B218" s="89" t="s">
        <v>837</v>
      </c>
      <c r="C218" s="89" t="s">
        <v>294</v>
      </c>
      <c r="D218" s="98" t="s">
        <v>291</v>
      </c>
      <c r="E218" s="86" t="s">
        <v>340</v>
      </c>
      <c r="F218" s="99"/>
      <c r="G218" s="99">
        <v>10000</v>
      </c>
      <c r="H218" s="99"/>
      <c r="I218" s="100">
        <v>10000</v>
      </c>
    </row>
    <row r="219" spans="1:9" x14ac:dyDescent="0.35">
      <c r="A219" s="89" t="s">
        <v>35</v>
      </c>
      <c r="B219" s="89" t="s">
        <v>837</v>
      </c>
      <c r="C219" s="89" t="s">
        <v>294</v>
      </c>
      <c r="D219" s="98" t="s">
        <v>84</v>
      </c>
      <c r="E219" s="86" t="s">
        <v>668</v>
      </c>
      <c r="F219" s="99"/>
      <c r="G219" s="99"/>
      <c r="H219" s="99">
        <v>3500</v>
      </c>
      <c r="I219" s="100">
        <v>3500</v>
      </c>
    </row>
    <row r="220" spans="1:9" ht="24" x14ac:dyDescent="0.35">
      <c r="A220" s="89" t="s">
        <v>35</v>
      </c>
      <c r="B220" s="86" t="s">
        <v>843</v>
      </c>
      <c r="C220" s="86"/>
      <c r="D220" s="86"/>
      <c r="E220" s="86"/>
      <c r="F220" s="99">
        <v>59766</v>
      </c>
      <c r="G220" s="99">
        <v>-28910</v>
      </c>
      <c r="H220" s="99">
        <v>400694</v>
      </c>
      <c r="I220" s="100">
        <v>431550</v>
      </c>
    </row>
    <row r="221" spans="1:9" x14ac:dyDescent="0.35">
      <c r="A221" s="89" t="s">
        <v>35</v>
      </c>
      <c r="B221" s="89" t="s">
        <v>836</v>
      </c>
      <c r="C221" s="89" t="s">
        <v>268</v>
      </c>
      <c r="D221" s="98" t="s">
        <v>99</v>
      </c>
      <c r="E221" s="86" t="s">
        <v>431</v>
      </c>
      <c r="F221" s="99"/>
      <c r="G221" s="99">
        <v>12000</v>
      </c>
      <c r="H221" s="99"/>
      <c r="I221" s="100">
        <v>12000</v>
      </c>
    </row>
    <row r="222" spans="1:9" x14ac:dyDescent="0.35">
      <c r="A222" s="89" t="s">
        <v>35</v>
      </c>
      <c r="B222" s="89" t="s">
        <v>836</v>
      </c>
      <c r="C222" s="89" t="s">
        <v>268</v>
      </c>
      <c r="D222" s="98" t="s">
        <v>119</v>
      </c>
      <c r="E222" s="86" t="s">
        <v>431</v>
      </c>
      <c r="F222" s="99"/>
      <c r="G222" s="99">
        <v>3960</v>
      </c>
      <c r="H222" s="99"/>
      <c r="I222" s="100">
        <v>3960</v>
      </c>
    </row>
    <row r="223" spans="1:9" x14ac:dyDescent="0.35">
      <c r="A223" s="89" t="s">
        <v>35</v>
      </c>
      <c r="B223" s="89" t="s">
        <v>836</v>
      </c>
      <c r="C223" s="89" t="s">
        <v>268</v>
      </c>
      <c r="D223" s="98" t="s">
        <v>117</v>
      </c>
      <c r="E223" s="86" t="s">
        <v>431</v>
      </c>
      <c r="F223" s="99"/>
      <c r="G223" s="99">
        <v>96</v>
      </c>
      <c r="H223" s="99"/>
      <c r="I223" s="100">
        <v>96</v>
      </c>
    </row>
    <row r="224" spans="1:9" x14ac:dyDescent="0.35">
      <c r="A224" s="89" t="s">
        <v>35</v>
      </c>
      <c r="B224" s="89" t="s">
        <v>836</v>
      </c>
      <c r="C224" s="89" t="s">
        <v>56</v>
      </c>
      <c r="D224" s="98" t="s">
        <v>121</v>
      </c>
      <c r="E224" s="86" t="s">
        <v>166</v>
      </c>
      <c r="F224" s="99"/>
      <c r="G224" s="99">
        <v>665</v>
      </c>
      <c r="H224" s="99"/>
      <c r="I224" s="100">
        <v>665</v>
      </c>
    </row>
    <row r="225" spans="1:9" x14ac:dyDescent="0.35">
      <c r="A225" s="89" t="s">
        <v>35</v>
      </c>
      <c r="B225" s="89" t="s">
        <v>836</v>
      </c>
      <c r="C225" s="89" t="s">
        <v>56</v>
      </c>
      <c r="D225" s="98" t="s">
        <v>119</v>
      </c>
      <c r="E225" s="86" t="s">
        <v>166</v>
      </c>
      <c r="F225" s="99"/>
      <c r="G225" s="99">
        <v>220</v>
      </c>
      <c r="H225" s="99"/>
      <c r="I225" s="100">
        <v>220</v>
      </c>
    </row>
    <row r="226" spans="1:9" x14ac:dyDescent="0.35">
      <c r="A226" s="89" t="s">
        <v>35</v>
      </c>
      <c r="B226" s="89" t="s">
        <v>836</v>
      </c>
      <c r="C226" s="89" t="s">
        <v>56</v>
      </c>
      <c r="D226" s="98" t="s">
        <v>117</v>
      </c>
      <c r="E226" s="86" t="s">
        <v>166</v>
      </c>
      <c r="F226" s="99"/>
      <c r="G226" s="99">
        <v>5</v>
      </c>
      <c r="H226" s="99"/>
      <c r="I226" s="100">
        <v>5</v>
      </c>
    </row>
    <row r="227" spans="1:9" x14ac:dyDescent="0.35">
      <c r="A227" s="89" t="s">
        <v>35</v>
      </c>
      <c r="B227" s="89" t="s">
        <v>836</v>
      </c>
      <c r="C227" s="89" t="s">
        <v>427</v>
      </c>
      <c r="D227" s="98" t="s">
        <v>121</v>
      </c>
      <c r="E227" s="86" t="s">
        <v>423</v>
      </c>
      <c r="F227" s="99"/>
      <c r="G227" s="99">
        <v>5437</v>
      </c>
      <c r="H227" s="99"/>
      <c r="I227" s="100">
        <v>5437</v>
      </c>
    </row>
    <row r="228" spans="1:9" x14ac:dyDescent="0.35">
      <c r="A228" s="89" t="s">
        <v>35</v>
      </c>
      <c r="B228" s="89" t="s">
        <v>836</v>
      </c>
      <c r="C228" s="89" t="s">
        <v>427</v>
      </c>
      <c r="D228" s="98" t="s">
        <v>119</v>
      </c>
      <c r="E228" s="86" t="s">
        <v>423</v>
      </c>
      <c r="F228" s="99"/>
      <c r="G228" s="99">
        <v>1794</v>
      </c>
      <c r="H228" s="99"/>
      <c r="I228" s="100">
        <v>1794</v>
      </c>
    </row>
    <row r="229" spans="1:9" x14ac:dyDescent="0.35">
      <c r="A229" s="89" t="s">
        <v>35</v>
      </c>
      <c r="B229" s="89" t="s">
        <v>836</v>
      </c>
      <c r="C229" s="89" t="s">
        <v>427</v>
      </c>
      <c r="D229" s="98" t="s">
        <v>117</v>
      </c>
      <c r="E229" s="86" t="s">
        <v>423</v>
      </c>
      <c r="F229" s="99"/>
      <c r="G229" s="99">
        <v>44</v>
      </c>
      <c r="H229" s="99"/>
      <c r="I229" s="100">
        <v>44</v>
      </c>
    </row>
    <row r="230" spans="1:9" x14ac:dyDescent="0.35">
      <c r="A230" s="89" t="s">
        <v>35</v>
      </c>
      <c r="B230" s="89" t="s">
        <v>836</v>
      </c>
      <c r="C230" s="89" t="s">
        <v>147</v>
      </c>
      <c r="D230" s="98" t="s">
        <v>216</v>
      </c>
      <c r="E230" s="86" t="s">
        <v>248</v>
      </c>
      <c r="F230" s="99"/>
      <c r="G230" s="99">
        <v>-5437</v>
      </c>
      <c r="H230" s="99">
        <v>5437</v>
      </c>
      <c r="I230" s="100">
        <v>0</v>
      </c>
    </row>
    <row r="231" spans="1:9" x14ac:dyDescent="0.35">
      <c r="A231" s="89" t="s">
        <v>35</v>
      </c>
      <c r="B231" s="89" t="s">
        <v>836</v>
      </c>
      <c r="C231" s="89" t="s">
        <v>147</v>
      </c>
      <c r="D231" s="98" t="s">
        <v>99</v>
      </c>
      <c r="E231" s="86" t="s">
        <v>246</v>
      </c>
      <c r="F231" s="99"/>
      <c r="G231" s="99">
        <v>-12000</v>
      </c>
      <c r="H231" s="99"/>
      <c r="I231" s="100">
        <v>-12000</v>
      </c>
    </row>
    <row r="232" spans="1:9" x14ac:dyDescent="0.35">
      <c r="A232" s="89" t="s">
        <v>35</v>
      </c>
      <c r="B232" s="89" t="s">
        <v>836</v>
      </c>
      <c r="C232" s="89" t="s">
        <v>147</v>
      </c>
      <c r="D232" s="98" t="s">
        <v>121</v>
      </c>
      <c r="E232" s="86" t="s">
        <v>141</v>
      </c>
      <c r="F232" s="99"/>
      <c r="G232" s="99">
        <v>-189</v>
      </c>
      <c r="H232" s="99"/>
      <c r="I232" s="100">
        <v>-189</v>
      </c>
    </row>
    <row r="233" spans="1:9" x14ac:dyDescent="0.35">
      <c r="A233" s="89" t="s">
        <v>35</v>
      </c>
      <c r="B233" s="89" t="s">
        <v>836</v>
      </c>
      <c r="C233" s="89" t="s">
        <v>147</v>
      </c>
      <c r="D233" s="98" t="s">
        <v>119</v>
      </c>
      <c r="E233" s="86" t="s">
        <v>246</v>
      </c>
      <c r="F233" s="99"/>
      <c r="G233" s="99">
        <v>-3960</v>
      </c>
      <c r="H233" s="99"/>
      <c r="I233" s="100">
        <v>-3960</v>
      </c>
    </row>
    <row r="234" spans="1:9" x14ac:dyDescent="0.35">
      <c r="A234" s="89" t="s">
        <v>35</v>
      </c>
      <c r="B234" s="89" t="s">
        <v>836</v>
      </c>
      <c r="C234" s="89" t="s">
        <v>147</v>
      </c>
      <c r="D234" s="98" t="s">
        <v>119</v>
      </c>
      <c r="E234" s="86" t="s">
        <v>247</v>
      </c>
      <c r="F234" s="99"/>
      <c r="G234" s="99">
        <v>-1794</v>
      </c>
      <c r="H234" s="99">
        <v>1794</v>
      </c>
      <c r="I234" s="100">
        <v>0</v>
      </c>
    </row>
    <row r="235" spans="1:9" x14ac:dyDescent="0.35">
      <c r="A235" s="89" t="s">
        <v>35</v>
      </c>
      <c r="B235" s="89" t="s">
        <v>836</v>
      </c>
      <c r="C235" s="89" t="s">
        <v>147</v>
      </c>
      <c r="D235" s="98" t="s">
        <v>117</v>
      </c>
      <c r="E235" s="86" t="s">
        <v>246</v>
      </c>
      <c r="F235" s="99"/>
      <c r="G235" s="99">
        <v>-96</v>
      </c>
      <c r="H235" s="99"/>
      <c r="I235" s="100">
        <v>-96</v>
      </c>
    </row>
    <row r="236" spans="1:9" x14ac:dyDescent="0.35">
      <c r="A236" s="89" t="s">
        <v>35</v>
      </c>
      <c r="B236" s="89" t="s">
        <v>836</v>
      </c>
      <c r="C236" s="89" t="s">
        <v>147</v>
      </c>
      <c r="D236" s="98" t="s">
        <v>117</v>
      </c>
      <c r="E236" s="86" t="s">
        <v>247</v>
      </c>
      <c r="F236" s="99"/>
      <c r="G236" s="99">
        <v>-44</v>
      </c>
      <c r="H236" s="99">
        <v>44</v>
      </c>
      <c r="I236" s="100">
        <v>0</v>
      </c>
    </row>
    <row r="237" spans="1:9" x14ac:dyDescent="0.35">
      <c r="A237" s="89" t="s">
        <v>35</v>
      </c>
      <c r="B237" s="89" t="s">
        <v>836</v>
      </c>
      <c r="C237" s="89" t="s">
        <v>39</v>
      </c>
      <c r="D237" s="98" t="s">
        <v>216</v>
      </c>
      <c r="E237" s="86" t="s">
        <v>213</v>
      </c>
      <c r="F237" s="99"/>
      <c r="G237" s="99">
        <v>11200</v>
      </c>
      <c r="H237" s="99"/>
      <c r="I237" s="100">
        <v>11200</v>
      </c>
    </row>
    <row r="238" spans="1:9" x14ac:dyDescent="0.35">
      <c r="A238" s="89" t="s">
        <v>35</v>
      </c>
      <c r="B238" s="89" t="s">
        <v>836</v>
      </c>
      <c r="C238" s="89" t="s">
        <v>39</v>
      </c>
      <c r="D238" s="98" t="s">
        <v>216</v>
      </c>
      <c r="E238" s="86" t="s">
        <v>545</v>
      </c>
      <c r="F238" s="99"/>
      <c r="G238" s="99"/>
      <c r="H238" s="99">
        <v>10380</v>
      </c>
      <c r="I238" s="100">
        <v>10380</v>
      </c>
    </row>
    <row r="239" spans="1:9" x14ac:dyDescent="0.35">
      <c r="A239" s="89" t="s">
        <v>35</v>
      </c>
      <c r="B239" s="89" t="s">
        <v>836</v>
      </c>
      <c r="C239" s="89" t="s">
        <v>39</v>
      </c>
      <c r="D239" s="98" t="s">
        <v>121</v>
      </c>
      <c r="E239" s="86" t="s">
        <v>116</v>
      </c>
      <c r="F239" s="99"/>
      <c r="G239" s="99">
        <v>-11200</v>
      </c>
      <c r="H239" s="99"/>
      <c r="I239" s="100">
        <v>-11200</v>
      </c>
    </row>
    <row r="240" spans="1:9" x14ac:dyDescent="0.35">
      <c r="A240" s="89" t="s">
        <v>35</v>
      </c>
      <c r="B240" s="89" t="s">
        <v>836</v>
      </c>
      <c r="C240" s="89" t="s">
        <v>39</v>
      </c>
      <c r="D240" s="98" t="s">
        <v>121</v>
      </c>
      <c r="E240" s="86" t="s">
        <v>228</v>
      </c>
      <c r="F240" s="99"/>
      <c r="G240" s="99"/>
      <c r="H240" s="99">
        <v>-45939</v>
      </c>
      <c r="I240" s="100">
        <v>-45939</v>
      </c>
    </row>
    <row r="241" spans="1:9" x14ac:dyDescent="0.35">
      <c r="A241" s="89" t="s">
        <v>35</v>
      </c>
      <c r="B241" s="89" t="s">
        <v>836</v>
      </c>
      <c r="C241" s="89" t="s">
        <v>39</v>
      </c>
      <c r="D241" s="98" t="s">
        <v>119</v>
      </c>
      <c r="E241" s="86" t="s">
        <v>116</v>
      </c>
      <c r="F241" s="99"/>
      <c r="G241" s="99">
        <v>-3696</v>
      </c>
      <c r="H241" s="99"/>
      <c r="I241" s="100">
        <v>-3696</v>
      </c>
    </row>
    <row r="242" spans="1:9" x14ac:dyDescent="0.35">
      <c r="A242" s="89" t="s">
        <v>35</v>
      </c>
      <c r="B242" s="89" t="s">
        <v>836</v>
      </c>
      <c r="C242" s="89" t="s">
        <v>39</v>
      </c>
      <c r="D242" s="98" t="s">
        <v>119</v>
      </c>
      <c r="E242" s="86" t="s">
        <v>213</v>
      </c>
      <c r="F242" s="99"/>
      <c r="G242" s="99">
        <v>3696</v>
      </c>
      <c r="H242" s="99"/>
      <c r="I242" s="100">
        <v>3696</v>
      </c>
    </row>
    <row r="243" spans="1:9" x14ac:dyDescent="0.35">
      <c r="A243" s="89" t="s">
        <v>35</v>
      </c>
      <c r="B243" s="89" t="s">
        <v>836</v>
      </c>
      <c r="C243" s="89" t="s">
        <v>39</v>
      </c>
      <c r="D243" s="98" t="s">
        <v>119</v>
      </c>
      <c r="E243" s="86" t="s">
        <v>545</v>
      </c>
      <c r="F243" s="99"/>
      <c r="G243" s="99"/>
      <c r="H243" s="99">
        <v>3425</v>
      </c>
      <c r="I243" s="100">
        <v>3425</v>
      </c>
    </row>
    <row r="244" spans="1:9" x14ac:dyDescent="0.35">
      <c r="A244" s="89" t="s">
        <v>35</v>
      </c>
      <c r="B244" s="89" t="s">
        <v>836</v>
      </c>
      <c r="C244" s="89" t="s">
        <v>39</v>
      </c>
      <c r="D244" s="98" t="s">
        <v>119</v>
      </c>
      <c r="E244" s="86" t="s">
        <v>228</v>
      </c>
      <c r="F244" s="99"/>
      <c r="G244" s="99"/>
      <c r="H244" s="99">
        <v>-15043</v>
      </c>
      <c r="I244" s="100">
        <v>-15043</v>
      </c>
    </row>
    <row r="245" spans="1:9" x14ac:dyDescent="0.35">
      <c r="A245" s="89" t="s">
        <v>35</v>
      </c>
      <c r="B245" s="89" t="s">
        <v>836</v>
      </c>
      <c r="C245" s="89" t="s">
        <v>39</v>
      </c>
      <c r="D245" s="98" t="s">
        <v>117</v>
      </c>
      <c r="E245" s="86" t="s">
        <v>116</v>
      </c>
      <c r="F245" s="99"/>
      <c r="G245" s="99">
        <v>-90</v>
      </c>
      <c r="H245" s="99"/>
      <c r="I245" s="100">
        <v>-90</v>
      </c>
    </row>
    <row r="246" spans="1:9" x14ac:dyDescent="0.35">
      <c r="A246" s="89" t="s">
        <v>35</v>
      </c>
      <c r="B246" s="89" t="s">
        <v>836</v>
      </c>
      <c r="C246" s="89" t="s">
        <v>39</v>
      </c>
      <c r="D246" s="98" t="s">
        <v>117</v>
      </c>
      <c r="E246" s="86" t="s">
        <v>213</v>
      </c>
      <c r="F246" s="99"/>
      <c r="G246" s="99">
        <v>90</v>
      </c>
      <c r="H246" s="99"/>
      <c r="I246" s="100">
        <v>90</v>
      </c>
    </row>
    <row r="247" spans="1:9" x14ac:dyDescent="0.35">
      <c r="A247" s="89" t="s">
        <v>35</v>
      </c>
      <c r="B247" s="89" t="s">
        <v>836</v>
      </c>
      <c r="C247" s="89" t="s">
        <v>39</v>
      </c>
      <c r="D247" s="98" t="s">
        <v>117</v>
      </c>
      <c r="E247" s="86" t="s">
        <v>545</v>
      </c>
      <c r="F247" s="99"/>
      <c r="G247" s="99"/>
      <c r="H247" s="99">
        <v>83</v>
      </c>
      <c r="I247" s="100">
        <v>83</v>
      </c>
    </row>
    <row r="248" spans="1:9" x14ac:dyDescent="0.35">
      <c r="A248" s="89" t="s">
        <v>35</v>
      </c>
      <c r="B248" s="89" t="s">
        <v>836</v>
      </c>
      <c r="C248" s="89" t="s">
        <v>39</v>
      </c>
      <c r="D248" s="98" t="s">
        <v>117</v>
      </c>
      <c r="E248" s="86" t="s">
        <v>228</v>
      </c>
      <c r="F248" s="99"/>
      <c r="G248" s="99"/>
      <c r="H248" s="99">
        <v>-365</v>
      </c>
      <c r="I248" s="100">
        <v>-365</v>
      </c>
    </row>
    <row r="249" spans="1:9" x14ac:dyDescent="0.35">
      <c r="A249" s="89" t="s">
        <v>35</v>
      </c>
      <c r="B249" s="89" t="s">
        <v>836</v>
      </c>
      <c r="C249" s="89" t="s">
        <v>92</v>
      </c>
      <c r="D249" s="98" t="s">
        <v>99</v>
      </c>
      <c r="E249" s="86" t="s">
        <v>81</v>
      </c>
      <c r="F249" s="99"/>
      <c r="G249" s="99">
        <v>-1808</v>
      </c>
      <c r="H249" s="99"/>
      <c r="I249" s="100">
        <v>-1808</v>
      </c>
    </row>
    <row r="250" spans="1:9" x14ac:dyDescent="0.35">
      <c r="A250" s="89" t="s">
        <v>35</v>
      </c>
      <c r="B250" s="89" t="s">
        <v>836</v>
      </c>
      <c r="C250" s="89" t="s">
        <v>92</v>
      </c>
      <c r="D250" s="98" t="s">
        <v>101</v>
      </c>
      <c r="E250" s="86" t="s">
        <v>81</v>
      </c>
      <c r="F250" s="99"/>
      <c r="G250" s="99">
        <v>1772</v>
      </c>
      <c r="H250" s="99"/>
      <c r="I250" s="100">
        <v>1772</v>
      </c>
    </row>
    <row r="251" spans="1:9" x14ac:dyDescent="0.35">
      <c r="A251" s="89" t="s">
        <v>35</v>
      </c>
      <c r="B251" s="89" t="s">
        <v>836</v>
      </c>
      <c r="C251" s="89" t="s">
        <v>92</v>
      </c>
      <c r="D251" s="98" t="s">
        <v>97</v>
      </c>
      <c r="E251" s="86" t="s">
        <v>81</v>
      </c>
      <c r="F251" s="99"/>
      <c r="G251" s="99">
        <v>21</v>
      </c>
      <c r="H251" s="99"/>
      <c r="I251" s="100">
        <v>21</v>
      </c>
    </row>
    <row r="252" spans="1:9" x14ac:dyDescent="0.35">
      <c r="A252" s="89" t="s">
        <v>35</v>
      </c>
      <c r="B252" s="89" t="s">
        <v>836</v>
      </c>
      <c r="C252" s="89" t="s">
        <v>92</v>
      </c>
      <c r="D252" s="98" t="s">
        <v>95</v>
      </c>
      <c r="E252" s="86" t="s">
        <v>81</v>
      </c>
      <c r="F252" s="99"/>
      <c r="G252" s="99">
        <v>9</v>
      </c>
      <c r="H252" s="99"/>
      <c r="I252" s="100">
        <v>9</v>
      </c>
    </row>
    <row r="253" spans="1:9" x14ac:dyDescent="0.35">
      <c r="A253" s="89" t="s">
        <v>35</v>
      </c>
      <c r="B253" s="89" t="s">
        <v>836</v>
      </c>
      <c r="C253" s="89" t="s">
        <v>92</v>
      </c>
      <c r="D253" s="98" t="s">
        <v>89</v>
      </c>
      <c r="E253" s="86" t="s">
        <v>81</v>
      </c>
      <c r="F253" s="99"/>
      <c r="G253" s="99">
        <v>6</v>
      </c>
      <c r="H253" s="99"/>
      <c r="I253" s="100">
        <v>6</v>
      </c>
    </row>
    <row r="254" spans="1:9" x14ac:dyDescent="0.35">
      <c r="A254" s="89" t="s">
        <v>35</v>
      </c>
      <c r="B254" s="89" t="s">
        <v>836</v>
      </c>
      <c r="C254" s="89" t="s">
        <v>83</v>
      </c>
      <c r="D254" s="98" t="s">
        <v>192</v>
      </c>
      <c r="E254" s="86" t="s">
        <v>733</v>
      </c>
      <c r="F254" s="99"/>
      <c r="G254" s="99"/>
      <c r="H254" s="99">
        <v>8371</v>
      </c>
      <c r="I254" s="100">
        <v>8371</v>
      </c>
    </row>
    <row r="255" spans="1:9" x14ac:dyDescent="0.35">
      <c r="A255" s="89" t="s">
        <v>35</v>
      </c>
      <c r="B255" s="89" t="s">
        <v>836</v>
      </c>
      <c r="C255" s="89" t="s">
        <v>83</v>
      </c>
      <c r="D255" s="98" t="s">
        <v>99</v>
      </c>
      <c r="E255" s="86" t="s">
        <v>764</v>
      </c>
      <c r="F255" s="99">
        <v>7528</v>
      </c>
      <c r="G255" s="99"/>
      <c r="H255" s="99"/>
      <c r="I255" s="100">
        <v>7528</v>
      </c>
    </row>
    <row r="256" spans="1:9" ht="24" x14ac:dyDescent="0.35">
      <c r="A256" s="89" t="s">
        <v>35</v>
      </c>
      <c r="B256" s="89" t="s">
        <v>836</v>
      </c>
      <c r="C256" s="89" t="s">
        <v>83</v>
      </c>
      <c r="D256" s="98" t="s">
        <v>99</v>
      </c>
      <c r="E256" s="86" t="s">
        <v>732</v>
      </c>
      <c r="F256" s="99"/>
      <c r="G256" s="99"/>
      <c r="H256" s="99">
        <v>5099</v>
      </c>
      <c r="I256" s="100">
        <v>5099</v>
      </c>
    </row>
    <row r="257" spans="1:9" x14ac:dyDescent="0.35">
      <c r="A257" s="89" t="s">
        <v>35</v>
      </c>
      <c r="B257" s="89" t="s">
        <v>836</v>
      </c>
      <c r="C257" s="89" t="s">
        <v>83</v>
      </c>
      <c r="D257" s="98" t="s">
        <v>262</v>
      </c>
      <c r="E257" s="86" t="s">
        <v>733</v>
      </c>
      <c r="F257" s="99"/>
      <c r="G257" s="99"/>
      <c r="H257" s="99">
        <v>2762</v>
      </c>
      <c r="I257" s="100">
        <v>2762</v>
      </c>
    </row>
    <row r="258" spans="1:9" x14ac:dyDescent="0.35">
      <c r="A258" s="89" t="s">
        <v>35</v>
      </c>
      <c r="B258" s="89" t="s">
        <v>836</v>
      </c>
      <c r="C258" s="89" t="s">
        <v>83</v>
      </c>
      <c r="D258" s="98" t="s">
        <v>258</v>
      </c>
      <c r="E258" s="86" t="s">
        <v>741</v>
      </c>
      <c r="F258" s="99">
        <v>2484</v>
      </c>
      <c r="G258" s="99"/>
      <c r="H258" s="99"/>
      <c r="I258" s="100">
        <v>2484</v>
      </c>
    </row>
    <row r="259" spans="1:9" ht="24" x14ac:dyDescent="0.35">
      <c r="A259" s="89" t="s">
        <v>35</v>
      </c>
      <c r="B259" s="89" t="s">
        <v>836</v>
      </c>
      <c r="C259" s="89" t="s">
        <v>83</v>
      </c>
      <c r="D259" s="98" t="s">
        <v>258</v>
      </c>
      <c r="E259" s="86" t="s">
        <v>732</v>
      </c>
      <c r="F259" s="99"/>
      <c r="G259" s="99"/>
      <c r="H259" s="99">
        <v>1683</v>
      </c>
      <c r="I259" s="100">
        <v>1683</v>
      </c>
    </row>
    <row r="260" spans="1:9" x14ac:dyDescent="0.35">
      <c r="A260" s="89" t="s">
        <v>35</v>
      </c>
      <c r="B260" s="89" t="s">
        <v>836</v>
      </c>
      <c r="C260" s="89" t="s">
        <v>83</v>
      </c>
      <c r="D260" s="98" t="s">
        <v>260</v>
      </c>
      <c r="E260" s="86" t="s">
        <v>733</v>
      </c>
      <c r="F260" s="99"/>
      <c r="G260" s="99"/>
      <c r="H260" s="99">
        <v>67</v>
      </c>
      <c r="I260" s="100">
        <v>67</v>
      </c>
    </row>
    <row r="261" spans="1:9" x14ac:dyDescent="0.35">
      <c r="A261" s="89" t="s">
        <v>35</v>
      </c>
      <c r="B261" s="89" t="s">
        <v>836</v>
      </c>
      <c r="C261" s="89" t="s">
        <v>83</v>
      </c>
      <c r="D261" s="98" t="s">
        <v>256</v>
      </c>
      <c r="E261" s="86" t="s">
        <v>741</v>
      </c>
      <c r="F261" s="99">
        <v>60</v>
      </c>
      <c r="G261" s="99"/>
      <c r="H261" s="99"/>
      <c r="I261" s="100">
        <v>60</v>
      </c>
    </row>
    <row r="262" spans="1:9" ht="24" x14ac:dyDescent="0.35">
      <c r="A262" s="89" t="s">
        <v>35</v>
      </c>
      <c r="B262" s="89" t="s">
        <v>836</v>
      </c>
      <c r="C262" s="89" t="s">
        <v>83</v>
      </c>
      <c r="D262" s="98" t="s">
        <v>256</v>
      </c>
      <c r="E262" s="86" t="s">
        <v>732</v>
      </c>
      <c r="F262" s="99"/>
      <c r="G262" s="99"/>
      <c r="H262" s="99">
        <v>40</v>
      </c>
      <c r="I262" s="100">
        <v>40</v>
      </c>
    </row>
    <row r="263" spans="1:9" x14ac:dyDescent="0.35">
      <c r="A263" s="89" t="s">
        <v>35</v>
      </c>
      <c r="B263" s="89" t="s">
        <v>836</v>
      </c>
      <c r="C263" s="89" t="s">
        <v>532</v>
      </c>
      <c r="D263" s="98" t="s">
        <v>192</v>
      </c>
      <c r="E263" s="86" t="s">
        <v>539</v>
      </c>
      <c r="F263" s="99"/>
      <c r="G263" s="99"/>
      <c r="H263" s="99">
        <v>2093</v>
      </c>
      <c r="I263" s="100">
        <v>2093</v>
      </c>
    </row>
    <row r="264" spans="1:9" x14ac:dyDescent="0.35">
      <c r="A264" s="89" t="s">
        <v>35</v>
      </c>
      <c r="B264" s="89" t="s">
        <v>836</v>
      </c>
      <c r="C264" s="89" t="s">
        <v>532</v>
      </c>
      <c r="D264" s="98" t="s">
        <v>192</v>
      </c>
      <c r="E264" s="86" t="s">
        <v>538</v>
      </c>
      <c r="F264" s="99"/>
      <c r="G264" s="99"/>
      <c r="H264" s="99">
        <v>2269</v>
      </c>
      <c r="I264" s="100">
        <v>2269</v>
      </c>
    </row>
    <row r="265" spans="1:9" x14ac:dyDescent="0.35">
      <c r="A265" s="89" t="s">
        <v>35</v>
      </c>
      <c r="B265" s="89" t="s">
        <v>836</v>
      </c>
      <c r="C265" s="89" t="s">
        <v>532</v>
      </c>
      <c r="D265" s="98" t="s">
        <v>262</v>
      </c>
      <c r="E265" s="86" t="s">
        <v>539</v>
      </c>
      <c r="F265" s="99"/>
      <c r="G265" s="99"/>
      <c r="H265" s="99">
        <v>690</v>
      </c>
      <c r="I265" s="100">
        <v>690</v>
      </c>
    </row>
    <row r="266" spans="1:9" x14ac:dyDescent="0.35">
      <c r="A266" s="89" t="s">
        <v>35</v>
      </c>
      <c r="B266" s="89" t="s">
        <v>836</v>
      </c>
      <c r="C266" s="89" t="s">
        <v>532</v>
      </c>
      <c r="D266" s="98" t="s">
        <v>262</v>
      </c>
      <c r="E266" s="86" t="s">
        <v>537</v>
      </c>
      <c r="F266" s="99"/>
      <c r="G266" s="99"/>
      <c r="H266" s="99">
        <v>749</v>
      </c>
      <c r="I266" s="100">
        <v>749</v>
      </c>
    </row>
    <row r="267" spans="1:9" x14ac:dyDescent="0.35">
      <c r="A267" s="89" t="s">
        <v>35</v>
      </c>
      <c r="B267" s="89" t="s">
        <v>836</v>
      </c>
      <c r="C267" s="89" t="s">
        <v>532</v>
      </c>
      <c r="D267" s="98" t="s">
        <v>260</v>
      </c>
      <c r="E267" s="86" t="s">
        <v>539</v>
      </c>
      <c r="F267" s="99"/>
      <c r="G267" s="99"/>
      <c r="H267" s="99">
        <v>17</v>
      </c>
      <c r="I267" s="100">
        <v>17</v>
      </c>
    </row>
    <row r="268" spans="1:9" x14ac:dyDescent="0.35">
      <c r="A268" s="89" t="s">
        <v>35</v>
      </c>
      <c r="B268" s="89" t="s">
        <v>836</v>
      </c>
      <c r="C268" s="89" t="s">
        <v>532</v>
      </c>
      <c r="D268" s="98" t="s">
        <v>260</v>
      </c>
      <c r="E268" s="86" t="s">
        <v>537</v>
      </c>
      <c r="F268" s="99"/>
      <c r="G268" s="99"/>
      <c r="H268" s="99">
        <v>18</v>
      </c>
      <c r="I268" s="100">
        <v>18</v>
      </c>
    </row>
    <row r="269" spans="1:9" x14ac:dyDescent="0.35">
      <c r="A269" s="89" t="s">
        <v>35</v>
      </c>
      <c r="B269" s="89" t="s">
        <v>836</v>
      </c>
      <c r="C269" s="89" t="s">
        <v>304</v>
      </c>
      <c r="D269" s="98" t="s">
        <v>192</v>
      </c>
      <c r="E269" s="86" t="s">
        <v>302</v>
      </c>
      <c r="F269" s="99"/>
      <c r="G269" s="99">
        <v>404</v>
      </c>
      <c r="H269" s="99"/>
      <c r="I269" s="100">
        <v>404</v>
      </c>
    </row>
    <row r="270" spans="1:9" x14ac:dyDescent="0.35">
      <c r="A270" s="89" t="s">
        <v>35</v>
      </c>
      <c r="B270" s="89" t="s">
        <v>836</v>
      </c>
      <c r="C270" s="89" t="s">
        <v>304</v>
      </c>
      <c r="D270" s="98" t="s">
        <v>262</v>
      </c>
      <c r="E270" s="86" t="s">
        <v>302</v>
      </c>
      <c r="F270" s="99"/>
      <c r="G270" s="99">
        <v>133</v>
      </c>
      <c r="H270" s="99"/>
      <c r="I270" s="100">
        <v>133</v>
      </c>
    </row>
    <row r="271" spans="1:9" x14ac:dyDescent="0.35">
      <c r="A271" s="89" t="s">
        <v>35</v>
      </c>
      <c r="B271" s="89" t="s">
        <v>836</v>
      </c>
      <c r="C271" s="89" t="s">
        <v>304</v>
      </c>
      <c r="D271" s="98" t="s">
        <v>260</v>
      </c>
      <c r="E271" s="86" t="s">
        <v>302</v>
      </c>
      <c r="F271" s="99"/>
      <c r="G271" s="99">
        <v>3</v>
      </c>
      <c r="H271" s="99"/>
      <c r="I271" s="100">
        <v>3</v>
      </c>
    </row>
    <row r="272" spans="1:9" x14ac:dyDescent="0.35">
      <c r="A272" s="89" t="s">
        <v>35</v>
      </c>
      <c r="B272" s="89" t="s">
        <v>836</v>
      </c>
      <c r="C272" s="89" t="s">
        <v>182</v>
      </c>
      <c r="D272" s="98" t="s">
        <v>192</v>
      </c>
      <c r="E272" s="86" t="s">
        <v>191</v>
      </c>
      <c r="F272" s="99"/>
      <c r="G272" s="99">
        <v>-500</v>
      </c>
      <c r="H272" s="99"/>
      <c r="I272" s="100">
        <v>-500</v>
      </c>
    </row>
    <row r="273" spans="1:9" x14ac:dyDescent="0.35">
      <c r="A273" s="89" t="s">
        <v>35</v>
      </c>
      <c r="B273" s="89" t="s">
        <v>836</v>
      </c>
      <c r="C273" s="89" t="s">
        <v>182</v>
      </c>
      <c r="D273" s="98" t="s">
        <v>184</v>
      </c>
      <c r="E273" s="86" t="s">
        <v>183</v>
      </c>
      <c r="F273" s="99"/>
      <c r="G273" s="99">
        <v>500</v>
      </c>
      <c r="H273" s="99"/>
      <c r="I273" s="100">
        <v>500</v>
      </c>
    </row>
    <row r="274" spans="1:9" x14ac:dyDescent="0.35">
      <c r="A274" s="89" t="s">
        <v>35</v>
      </c>
      <c r="B274" s="89" t="s">
        <v>836</v>
      </c>
      <c r="C274" s="89" t="s">
        <v>252</v>
      </c>
      <c r="D274" s="98" t="s">
        <v>192</v>
      </c>
      <c r="E274" s="86" t="s">
        <v>255</v>
      </c>
      <c r="F274" s="99"/>
      <c r="G274" s="99">
        <v>8040</v>
      </c>
      <c r="H274" s="99"/>
      <c r="I274" s="100">
        <v>8040</v>
      </c>
    </row>
    <row r="275" spans="1:9" x14ac:dyDescent="0.35">
      <c r="A275" s="89" t="s">
        <v>35</v>
      </c>
      <c r="B275" s="89" t="s">
        <v>836</v>
      </c>
      <c r="C275" s="89" t="s">
        <v>252</v>
      </c>
      <c r="D275" s="98" t="s">
        <v>192</v>
      </c>
      <c r="E275" s="86" t="s">
        <v>641</v>
      </c>
      <c r="F275" s="99"/>
      <c r="G275" s="99"/>
      <c r="H275" s="99">
        <v>706</v>
      </c>
      <c r="I275" s="100">
        <v>706</v>
      </c>
    </row>
    <row r="276" spans="1:9" x14ac:dyDescent="0.35">
      <c r="A276" s="89" t="s">
        <v>35</v>
      </c>
      <c r="B276" s="89" t="s">
        <v>836</v>
      </c>
      <c r="C276" s="89" t="s">
        <v>252</v>
      </c>
      <c r="D276" s="98" t="s">
        <v>99</v>
      </c>
      <c r="E276" s="86" t="s">
        <v>255</v>
      </c>
      <c r="F276" s="99"/>
      <c r="G276" s="99">
        <v>13440</v>
      </c>
      <c r="H276" s="99"/>
      <c r="I276" s="100">
        <v>13440</v>
      </c>
    </row>
    <row r="277" spans="1:9" x14ac:dyDescent="0.35">
      <c r="A277" s="89" t="s">
        <v>35</v>
      </c>
      <c r="B277" s="89" t="s">
        <v>836</v>
      </c>
      <c r="C277" s="89" t="s">
        <v>252</v>
      </c>
      <c r="D277" s="98" t="s">
        <v>262</v>
      </c>
      <c r="E277" s="86" t="s">
        <v>255</v>
      </c>
      <c r="F277" s="99"/>
      <c r="G277" s="99">
        <v>2653</v>
      </c>
      <c r="H277" s="99"/>
      <c r="I277" s="100">
        <v>2653</v>
      </c>
    </row>
    <row r="278" spans="1:9" x14ac:dyDescent="0.35">
      <c r="A278" s="89" t="s">
        <v>35</v>
      </c>
      <c r="B278" s="89" t="s">
        <v>836</v>
      </c>
      <c r="C278" s="89" t="s">
        <v>252</v>
      </c>
      <c r="D278" s="98" t="s">
        <v>262</v>
      </c>
      <c r="E278" s="86" t="s">
        <v>640</v>
      </c>
      <c r="F278" s="99"/>
      <c r="G278" s="99"/>
      <c r="H278" s="99">
        <v>233</v>
      </c>
      <c r="I278" s="100">
        <v>233</v>
      </c>
    </row>
    <row r="279" spans="1:9" x14ac:dyDescent="0.35">
      <c r="A279" s="89" t="s">
        <v>35</v>
      </c>
      <c r="B279" s="89" t="s">
        <v>836</v>
      </c>
      <c r="C279" s="89" t="s">
        <v>252</v>
      </c>
      <c r="D279" s="98" t="s">
        <v>258</v>
      </c>
      <c r="E279" s="86" t="s">
        <v>255</v>
      </c>
      <c r="F279" s="99"/>
      <c r="G279" s="99">
        <v>4435</v>
      </c>
      <c r="H279" s="99"/>
      <c r="I279" s="100">
        <v>4435</v>
      </c>
    </row>
    <row r="280" spans="1:9" x14ac:dyDescent="0.35">
      <c r="A280" s="89" t="s">
        <v>35</v>
      </c>
      <c r="B280" s="89" t="s">
        <v>836</v>
      </c>
      <c r="C280" s="89" t="s">
        <v>252</v>
      </c>
      <c r="D280" s="98" t="s">
        <v>260</v>
      </c>
      <c r="E280" s="86" t="s">
        <v>255</v>
      </c>
      <c r="F280" s="99"/>
      <c r="G280" s="99">
        <v>64</v>
      </c>
      <c r="H280" s="99"/>
      <c r="I280" s="100">
        <v>64</v>
      </c>
    </row>
    <row r="281" spans="1:9" x14ac:dyDescent="0.35">
      <c r="A281" s="89" t="s">
        <v>35</v>
      </c>
      <c r="B281" s="89" t="s">
        <v>836</v>
      </c>
      <c r="C281" s="89" t="s">
        <v>252</v>
      </c>
      <c r="D281" s="98" t="s">
        <v>260</v>
      </c>
      <c r="E281" s="86" t="s">
        <v>640</v>
      </c>
      <c r="F281" s="99"/>
      <c r="G281" s="99"/>
      <c r="H281" s="99">
        <v>6</v>
      </c>
      <c r="I281" s="100">
        <v>6</v>
      </c>
    </row>
    <row r="282" spans="1:9" x14ac:dyDescent="0.35">
      <c r="A282" s="89" t="s">
        <v>35</v>
      </c>
      <c r="B282" s="89" t="s">
        <v>836</v>
      </c>
      <c r="C282" s="89" t="s">
        <v>252</v>
      </c>
      <c r="D282" s="98" t="s">
        <v>256</v>
      </c>
      <c r="E282" s="86" t="s">
        <v>255</v>
      </c>
      <c r="F282" s="99"/>
      <c r="G282" s="99">
        <v>108</v>
      </c>
      <c r="H282" s="99"/>
      <c r="I282" s="100">
        <v>108</v>
      </c>
    </row>
    <row r="283" spans="1:9" x14ac:dyDescent="0.35">
      <c r="A283" s="89" t="s">
        <v>35</v>
      </c>
      <c r="B283" s="89" t="s">
        <v>836</v>
      </c>
      <c r="C283" s="89" t="s">
        <v>514</v>
      </c>
      <c r="D283" s="98" t="s">
        <v>99</v>
      </c>
      <c r="E283" s="86" t="s">
        <v>512</v>
      </c>
      <c r="F283" s="99"/>
      <c r="G283" s="99">
        <v>-9600</v>
      </c>
      <c r="H283" s="99"/>
      <c r="I283" s="100">
        <v>-9600</v>
      </c>
    </row>
    <row r="284" spans="1:9" x14ac:dyDescent="0.35">
      <c r="A284" s="89" t="s">
        <v>35</v>
      </c>
      <c r="B284" s="89" t="s">
        <v>836</v>
      </c>
      <c r="C284" s="89" t="s">
        <v>514</v>
      </c>
      <c r="D284" s="98" t="s">
        <v>99</v>
      </c>
      <c r="E284" s="86" t="s">
        <v>698</v>
      </c>
      <c r="F284" s="99"/>
      <c r="G284" s="99"/>
      <c r="H284" s="99">
        <v>9600</v>
      </c>
      <c r="I284" s="100">
        <v>9600</v>
      </c>
    </row>
    <row r="285" spans="1:9" x14ac:dyDescent="0.35">
      <c r="A285" s="89" t="s">
        <v>35</v>
      </c>
      <c r="B285" s="89" t="s">
        <v>836</v>
      </c>
      <c r="C285" s="89" t="s">
        <v>514</v>
      </c>
      <c r="D285" s="98" t="s">
        <v>258</v>
      </c>
      <c r="E285" s="86" t="s">
        <v>512</v>
      </c>
      <c r="F285" s="99"/>
      <c r="G285" s="99">
        <v>-3168</v>
      </c>
      <c r="H285" s="99"/>
      <c r="I285" s="100">
        <v>-3168</v>
      </c>
    </row>
    <row r="286" spans="1:9" x14ac:dyDescent="0.35">
      <c r="A286" s="89" t="s">
        <v>35</v>
      </c>
      <c r="B286" s="89" t="s">
        <v>836</v>
      </c>
      <c r="C286" s="89" t="s">
        <v>514</v>
      </c>
      <c r="D286" s="98" t="s">
        <v>258</v>
      </c>
      <c r="E286" s="86" t="s">
        <v>698</v>
      </c>
      <c r="F286" s="99"/>
      <c r="G286" s="99"/>
      <c r="H286" s="99">
        <v>3168</v>
      </c>
      <c r="I286" s="100">
        <v>3168</v>
      </c>
    </row>
    <row r="287" spans="1:9" x14ac:dyDescent="0.35">
      <c r="A287" s="89" t="s">
        <v>35</v>
      </c>
      <c r="B287" s="89" t="s">
        <v>836</v>
      </c>
      <c r="C287" s="89" t="s">
        <v>514</v>
      </c>
      <c r="D287" s="98" t="s">
        <v>256</v>
      </c>
      <c r="E287" s="86" t="s">
        <v>512</v>
      </c>
      <c r="F287" s="99"/>
      <c r="G287" s="99">
        <v>-76</v>
      </c>
      <c r="H287" s="99"/>
      <c r="I287" s="100">
        <v>-76</v>
      </c>
    </row>
    <row r="288" spans="1:9" x14ac:dyDescent="0.35">
      <c r="A288" s="89" t="s">
        <v>35</v>
      </c>
      <c r="B288" s="89" t="s">
        <v>836</v>
      </c>
      <c r="C288" s="89" t="s">
        <v>514</v>
      </c>
      <c r="D288" s="98" t="s">
        <v>256</v>
      </c>
      <c r="E288" s="86" t="s">
        <v>698</v>
      </c>
      <c r="F288" s="99"/>
      <c r="G288" s="99"/>
      <c r="H288" s="99">
        <v>76</v>
      </c>
      <c r="I288" s="100">
        <v>76</v>
      </c>
    </row>
    <row r="289" spans="1:9" x14ac:dyDescent="0.35">
      <c r="A289" s="89" t="s">
        <v>35</v>
      </c>
      <c r="B289" s="89" t="s">
        <v>836</v>
      </c>
      <c r="C289" s="89" t="s">
        <v>557</v>
      </c>
      <c r="D289" s="98" t="s">
        <v>192</v>
      </c>
      <c r="E289" s="86" t="s">
        <v>560</v>
      </c>
      <c r="F289" s="99"/>
      <c r="G289" s="99"/>
      <c r="H289" s="99">
        <v>3779</v>
      </c>
      <c r="I289" s="100">
        <v>3779</v>
      </c>
    </row>
    <row r="290" spans="1:9" x14ac:dyDescent="0.35">
      <c r="A290" s="89" t="s">
        <v>35</v>
      </c>
      <c r="B290" s="89" t="s">
        <v>836</v>
      </c>
      <c r="C290" s="89" t="s">
        <v>557</v>
      </c>
      <c r="D290" s="98" t="s">
        <v>262</v>
      </c>
      <c r="E290" s="86" t="s">
        <v>560</v>
      </c>
      <c r="F290" s="99"/>
      <c r="G290" s="99"/>
      <c r="H290" s="99">
        <v>1247</v>
      </c>
      <c r="I290" s="100">
        <v>1247</v>
      </c>
    </row>
    <row r="291" spans="1:9" x14ac:dyDescent="0.35">
      <c r="A291" s="89" t="s">
        <v>35</v>
      </c>
      <c r="B291" s="89" t="s">
        <v>836</v>
      </c>
      <c r="C291" s="89" t="s">
        <v>557</v>
      </c>
      <c r="D291" s="98" t="s">
        <v>260</v>
      </c>
      <c r="E291" s="86" t="s">
        <v>560</v>
      </c>
      <c r="F291" s="99"/>
      <c r="G291" s="99"/>
      <c r="H291" s="99">
        <v>30</v>
      </c>
      <c r="I291" s="100">
        <v>30</v>
      </c>
    </row>
    <row r="292" spans="1:9" x14ac:dyDescent="0.35">
      <c r="A292" s="89" t="s">
        <v>35</v>
      </c>
      <c r="B292" s="89" t="s">
        <v>836</v>
      </c>
      <c r="C292" s="89" t="s">
        <v>301</v>
      </c>
      <c r="D292" s="98" t="s">
        <v>192</v>
      </c>
      <c r="E292" s="86" t="s">
        <v>539</v>
      </c>
      <c r="F292" s="99"/>
      <c r="G292" s="99"/>
      <c r="H292" s="99">
        <v>8072</v>
      </c>
      <c r="I292" s="100">
        <v>8072</v>
      </c>
    </row>
    <row r="293" spans="1:9" x14ac:dyDescent="0.35">
      <c r="A293" s="89" t="s">
        <v>35</v>
      </c>
      <c r="B293" s="89" t="s">
        <v>836</v>
      </c>
      <c r="C293" s="89" t="s">
        <v>301</v>
      </c>
      <c r="D293" s="98" t="s">
        <v>192</v>
      </c>
      <c r="E293" s="86" t="s">
        <v>537</v>
      </c>
      <c r="F293" s="99"/>
      <c r="G293" s="99"/>
      <c r="H293" s="99">
        <v>9076</v>
      </c>
      <c r="I293" s="100">
        <v>9076</v>
      </c>
    </row>
    <row r="294" spans="1:9" ht="24" x14ac:dyDescent="0.35">
      <c r="A294" s="89" t="s">
        <v>35</v>
      </c>
      <c r="B294" s="89" t="s">
        <v>836</v>
      </c>
      <c r="C294" s="89" t="s">
        <v>301</v>
      </c>
      <c r="D294" s="98" t="s">
        <v>99</v>
      </c>
      <c r="E294" s="86" t="s">
        <v>693</v>
      </c>
      <c r="F294" s="99"/>
      <c r="G294" s="99"/>
      <c r="H294" s="99">
        <v>112</v>
      </c>
      <c r="I294" s="100">
        <v>112</v>
      </c>
    </row>
    <row r="295" spans="1:9" x14ac:dyDescent="0.35">
      <c r="A295" s="89" t="s">
        <v>35</v>
      </c>
      <c r="B295" s="89" t="s">
        <v>836</v>
      </c>
      <c r="C295" s="89" t="s">
        <v>301</v>
      </c>
      <c r="D295" s="98" t="s">
        <v>262</v>
      </c>
      <c r="E295" s="86" t="s">
        <v>539</v>
      </c>
      <c r="F295" s="99"/>
      <c r="G295" s="99"/>
      <c r="H295" s="99">
        <v>2664</v>
      </c>
      <c r="I295" s="100">
        <v>2664</v>
      </c>
    </row>
    <row r="296" spans="1:9" x14ac:dyDescent="0.35">
      <c r="A296" s="89" t="s">
        <v>35</v>
      </c>
      <c r="B296" s="89" t="s">
        <v>836</v>
      </c>
      <c r="C296" s="89" t="s">
        <v>301</v>
      </c>
      <c r="D296" s="98" t="s">
        <v>262</v>
      </c>
      <c r="E296" s="86" t="s">
        <v>537</v>
      </c>
      <c r="F296" s="99"/>
      <c r="G296" s="99"/>
      <c r="H296" s="99">
        <v>2995</v>
      </c>
      <c r="I296" s="100">
        <v>2995</v>
      </c>
    </row>
    <row r="297" spans="1:9" ht="24" x14ac:dyDescent="0.35">
      <c r="A297" s="89" t="s">
        <v>35</v>
      </c>
      <c r="B297" s="89" t="s">
        <v>836</v>
      </c>
      <c r="C297" s="89" t="s">
        <v>301</v>
      </c>
      <c r="D297" s="98" t="s">
        <v>258</v>
      </c>
      <c r="E297" s="86" t="s">
        <v>693</v>
      </c>
      <c r="F297" s="99"/>
      <c r="G297" s="99"/>
      <c r="H297" s="99">
        <v>37</v>
      </c>
      <c r="I297" s="100">
        <v>37</v>
      </c>
    </row>
    <row r="298" spans="1:9" x14ac:dyDescent="0.35">
      <c r="A298" s="89" t="s">
        <v>35</v>
      </c>
      <c r="B298" s="89" t="s">
        <v>836</v>
      </c>
      <c r="C298" s="89" t="s">
        <v>301</v>
      </c>
      <c r="D298" s="98" t="s">
        <v>260</v>
      </c>
      <c r="E298" s="86" t="s">
        <v>539</v>
      </c>
      <c r="F298" s="99"/>
      <c r="G298" s="99"/>
      <c r="H298" s="99">
        <v>64</v>
      </c>
      <c r="I298" s="100">
        <v>64</v>
      </c>
    </row>
    <row r="299" spans="1:9" x14ac:dyDescent="0.35">
      <c r="A299" s="89" t="s">
        <v>35</v>
      </c>
      <c r="B299" s="89" t="s">
        <v>836</v>
      </c>
      <c r="C299" s="89" t="s">
        <v>301</v>
      </c>
      <c r="D299" s="98" t="s">
        <v>260</v>
      </c>
      <c r="E299" s="86" t="s">
        <v>537</v>
      </c>
      <c r="F299" s="99"/>
      <c r="G299" s="99"/>
      <c r="H299" s="99">
        <v>73</v>
      </c>
      <c r="I299" s="100">
        <v>73</v>
      </c>
    </row>
    <row r="300" spans="1:9" ht="24" x14ac:dyDescent="0.35">
      <c r="A300" s="89" t="s">
        <v>35</v>
      </c>
      <c r="B300" s="89" t="s">
        <v>836</v>
      </c>
      <c r="C300" s="89" t="s">
        <v>301</v>
      </c>
      <c r="D300" s="98" t="s">
        <v>256</v>
      </c>
      <c r="E300" s="86" t="s">
        <v>693</v>
      </c>
      <c r="F300" s="99"/>
      <c r="G300" s="99"/>
      <c r="H300" s="99">
        <v>1</v>
      </c>
      <c r="I300" s="100">
        <v>1</v>
      </c>
    </row>
    <row r="301" spans="1:9" x14ac:dyDescent="0.35">
      <c r="A301" s="89" t="s">
        <v>35</v>
      </c>
      <c r="B301" s="89" t="s">
        <v>836</v>
      </c>
      <c r="C301" s="89" t="s">
        <v>339</v>
      </c>
      <c r="D301" s="98" t="s">
        <v>99</v>
      </c>
      <c r="E301" s="86" t="s">
        <v>228</v>
      </c>
      <c r="F301" s="99"/>
      <c r="G301" s="99">
        <v>4165</v>
      </c>
      <c r="H301" s="99">
        <v>45939</v>
      </c>
      <c r="I301" s="100">
        <v>50104</v>
      </c>
    </row>
    <row r="302" spans="1:9" x14ac:dyDescent="0.35">
      <c r="A302" s="89" t="s">
        <v>35</v>
      </c>
      <c r="B302" s="89" t="s">
        <v>836</v>
      </c>
      <c r="C302" s="89" t="s">
        <v>339</v>
      </c>
      <c r="D302" s="98" t="s">
        <v>99</v>
      </c>
      <c r="E302" s="86" t="s">
        <v>675</v>
      </c>
      <c r="F302" s="99"/>
      <c r="G302" s="99"/>
      <c r="H302" s="99">
        <v>14775</v>
      </c>
      <c r="I302" s="100">
        <v>14775</v>
      </c>
    </row>
    <row r="303" spans="1:9" ht="24" x14ac:dyDescent="0.35">
      <c r="A303" s="89" t="s">
        <v>35</v>
      </c>
      <c r="B303" s="89" t="s">
        <v>836</v>
      </c>
      <c r="C303" s="89" t="s">
        <v>339</v>
      </c>
      <c r="D303" s="98" t="s">
        <v>681</v>
      </c>
      <c r="E303" s="86" t="s">
        <v>676</v>
      </c>
      <c r="F303" s="99"/>
      <c r="G303" s="99"/>
      <c r="H303" s="99">
        <v>561</v>
      </c>
      <c r="I303" s="100">
        <v>561</v>
      </c>
    </row>
    <row r="304" spans="1:9" x14ac:dyDescent="0.35">
      <c r="A304" s="89" t="s">
        <v>35</v>
      </c>
      <c r="B304" s="89" t="s">
        <v>836</v>
      </c>
      <c r="C304" s="89" t="s">
        <v>339</v>
      </c>
      <c r="D304" s="98" t="s">
        <v>258</v>
      </c>
      <c r="E304" s="86" t="s">
        <v>228</v>
      </c>
      <c r="F304" s="99"/>
      <c r="G304" s="99">
        <v>1375</v>
      </c>
      <c r="H304" s="99">
        <v>15043</v>
      </c>
      <c r="I304" s="100">
        <v>16418</v>
      </c>
    </row>
    <row r="305" spans="1:9" x14ac:dyDescent="0.35">
      <c r="A305" s="89" t="s">
        <v>35</v>
      </c>
      <c r="B305" s="89" t="s">
        <v>836</v>
      </c>
      <c r="C305" s="89" t="s">
        <v>339</v>
      </c>
      <c r="D305" s="98" t="s">
        <v>258</v>
      </c>
      <c r="E305" s="86" t="s">
        <v>675</v>
      </c>
      <c r="F305" s="99"/>
      <c r="G305" s="99"/>
      <c r="H305" s="99">
        <v>4876</v>
      </c>
      <c r="I305" s="100">
        <v>4876</v>
      </c>
    </row>
    <row r="306" spans="1:9" ht="24" x14ac:dyDescent="0.35">
      <c r="A306" s="89" t="s">
        <v>35</v>
      </c>
      <c r="B306" s="89" t="s">
        <v>836</v>
      </c>
      <c r="C306" s="89" t="s">
        <v>339</v>
      </c>
      <c r="D306" s="98" t="s">
        <v>679</v>
      </c>
      <c r="E306" s="86" t="s">
        <v>676</v>
      </c>
      <c r="F306" s="99"/>
      <c r="G306" s="99"/>
      <c r="H306" s="99">
        <v>185</v>
      </c>
      <c r="I306" s="100">
        <v>185</v>
      </c>
    </row>
    <row r="307" spans="1:9" x14ac:dyDescent="0.35">
      <c r="A307" s="89" t="s">
        <v>35</v>
      </c>
      <c r="B307" s="89" t="s">
        <v>836</v>
      </c>
      <c r="C307" s="89" t="s">
        <v>339</v>
      </c>
      <c r="D307" s="98" t="s">
        <v>256</v>
      </c>
      <c r="E307" s="86" t="s">
        <v>228</v>
      </c>
      <c r="F307" s="99"/>
      <c r="G307" s="99">
        <v>33</v>
      </c>
      <c r="H307" s="99">
        <v>365</v>
      </c>
      <c r="I307" s="100">
        <v>398</v>
      </c>
    </row>
    <row r="308" spans="1:9" x14ac:dyDescent="0.35">
      <c r="A308" s="89" t="s">
        <v>35</v>
      </c>
      <c r="B308" s="89" t="s">
        <v>836</v>
      </c>
      <c r="C308" s="89" t="s">
        <v>339</v>
      </c>
      <c r="D308" s="98" t="s">
        <v>256</v>
      </c>
      <c r="E308" s="86" t="s">
        <v>675</v>
      </c>
      <c r="F308" s="99"/>
      <c r="G308" s="99"/>
      <c r="H308" s="99">
        <v>118</v>
      </c>
      <c r="I308" s="100">
        <v>118</v>
      </c>
    </row>
    <row r="309" spans="1:9" ht="24" x14ac:dyDescent="0.35">
      <c r="A309" s="89" t="s">
        <v>35</v>
      </c>
      <c r="B309" s="89" t="s">
        <v>836</v>
      </c>
      <c r="C309" s="89" t="s">
        <v>339</v>
      </c>
      <c r="D309" s="98" t="s">
        <v>677</v>
      </c>
      <c r="E309" s="86" t="s">
        <v>676</v>
      </c>
      <c r="F309" s="99"/>
      <c r="G309" s="99"/>
      <c r="H309" s="99">
        <v>4</v>
      </c>
      <c r="I309" s="100">
        <v>4</v>
      </c>
    </row>
    <row r="310" spans="1:9" x14ac:dyDescent="0.35">
      <c r="A310" s="89" t="s">
        <v>35</v>
      </c>
      <c r="B310" s="86" t="s">
        <v>844</v>
      </c>
      <c r="C310" s="86"/>
      <c r="D310" s="86"/>
      <c r="E310" s="86"/>
      <c r="F310" s="99">
        <v>10072</v>
      </c>
      <c r="G310" s="99">
        <v>22710</v>
      </c>
      <c r="H310" s="99">
        <v>107479</v>
      </c>
      <c r="I310" s="100">
        <v>140261</v>
      </c>
    </row>
    <row r="311" spans="1:9" ht="24" x14ac:dyDescent="0.35">
      <c r="A311" s="89" t="s">
        <v>35</v>
      </c>
      <c r="B311" s="89" t="s">
        <v>834</v>
      </c>
      <c r="C311" s="89" t="s">
        <v>56</v>
      </c>
      <c r="D311" s="98" t="s">
        <v>284</v>
      </c>
      <c r="E311" s="86" t="s">
        <v>283</v>
      </c>
      <c r="F311" s="99"/>
      <c r="G311" s="99">
        <v>-2000</v>
      </c>
      <c r="H311" s="99"/>
      <c r="I311" s="100">
        <v>-2000</v>
      </c>
    </row>
    <row r="312" spans="1:9" x14ac:dyDescent="0.35">
      <c r="A312" s="89" t="s">
        <v>35</v>
      </c>
      <c r="B312" s="89" t="s">
        <v>834</v>
      </c>
      <c r="C312" s="89" t="s">
        <v>147</v>
      </c>
      <c r="D312" s="98" t="s">
        <v>112</v>
      </c>
      <c r="E312" s="86" t="s">
        <v>428</v>
      </c>
      <c r="F312" s="99"/>
      <c r="G312" s="99">
        <v>50</v>
      </c>
      <c r="H312" s="99"/>
      <c r="I312" s="100">
        <v>50</v>
      </c>
    </row>
    <row r="313" spans="1:9" x14ac:dyDescent="0.35">
      <c r="A313" s="89" t="s">
        <v>35</v>
      </c>
      <c r="B313" s="89" t="s">
        <v>834</v>
      </c>
      <c r="C313" s="89" t="s">
        <v>39</v>
      </c>
      <c r="D313" s="98" t="s">
        <v>106</v>
      </c>
      <c r="E313" s="86" t="s">
        <v>247</v>
      </c>
      <c r="F313" s="99"/>
      <c r="G313" s="99"/>
      <c r="H313" s="99">
        <v>8357</v>
      </c>
      <c r="I313" s="100">
        <v>8357</v>
      </c>
    </row>
    <row r="314" spans="1:9" x14ac:dyDescent="0.35">
      <c r="A314" s="89" t="s">
        <v>35</v>
      </c>
      <c r="B314" s="89" t="s">
        <v>834</v>
      </c>
      <c r="C314" s="89" t="s">
        <v>39</v>
      </c>
      <c r="D314" s="98" t="s">
        <v>106</v>
      </c>
      <c r="E314" s="86" t="s">
        <v>105</v>
      </c>
      <c r="F314" s="99"/>
      <c r="G314" s="99">
        <v>536</v>
      </c>
      <c r="H314" s="99"/>
      <c r="I314" s="100">
        <v>536</v>
      </c>
    </row>
    <row r="315" spans="1:9" x14ac:dyDescent="0.35">
      <c r="A315" s="89" t="s">
        <v>35</v>
      </c>
      <c r="B315" s="89" t="s">
        <v>834</v>
      </c>
      <c r="C315" s="89" t="s">
        <v>39</v>
      </c>
      <c r="D315" s="98" t="s">
        <v>112</v>
      </c>
      <c r="E315" s="86" t="s">
        <v>111</v>
      </c>
      <c r="F315" s="99"/>
      <c r="G315" s="99">
        <v>1490</v>
      </c>
      <c r="H315" s="99"/>
      <c r="I315" s="100">
        <v>1490</v>
      </c>
    </row>
    <row r="316" spans="1:9" x14ac:dyDescent="0.35">
      <c r="A316" s="89" t="s">
        <v>35</v>
      </c>
      <c r="B316" s="89" t="s">
        <v>834</v>
      </c>
      <c r="C316" s="89" t="s">
        <v>39</v>
      </c>
      <c r="D316" s="98" t="s">
        <v>112</v>
      </c>
      <c r="E316" s="86" t="s">
        <v>584</v>
      </c>
      <c r="F316" s="99"/>
      <c r="G316" s="99"/>
      <c r="H316" s="99">
        <v>596662</v>
      </c>
      <c r="I316" s="100">
        <v>596662</v>
      </c>
    </row>
    <row r="317" spans="1:9" x14ac:dyDescent="0.35">
      <c r="A317" s="89" t="s">
        <v>35</v>
      </c>
      <c r="B317" s="89" t="s">
        <v>834</v>
      </c>
      <c r="C317" s="89" t="s">
        <v>39</v>
      </c>
      <c r="D317" s="98" t="s">
        <v>112</v>
      </c>
      <c r="E317" s="86" t="s">
        <v>581</v>
      </c>
      <c r="F317" s="99"/>
      <c r="G317" s="99"/>
      <c r="H317" s="99">
        <v>-596662</v>
      </c>
      <c r="I317" s="100">
        <v>-596662</v>
      </c>
    </row>
    <row r="318" spans="1:9" x14ac:dyDescent="0.35">
      <c r="A318" s="89" t="s">
        <v>35</v>
      </c>
      <c r="B318" s="89" t="s">
        <v>834</v>
      </c>
      <c r="C318" s="89" t="s">
        <v>39</v>
      </c>
      <c r="D318" s="98" t="s">
        <v>112</v>
      </c>
      <c r="E318" s="86" t="s">
        <v>231</v>
      </c>
      <c r="F318" s="99"/>
      <c r="G318" s="99">
        <v>10002</v>
      </c>
      <c r="H318" s="99"/>
      <c r="I318" s="100">
        <v>10002</v>
      </c>
    </row>
    <row r="319" spans="1:9" x14ac:dyDescent="0.35">
      <c r="A319" s="89" t="s">
        <v>35</v>
      </c>
      <c r="B319" s="89" t="s">
        <v>834</v>
      </c>
      <c r="C319" s="89" t="s">
        <v>39</v>
      </c>
      <c r="D319" s="98" t="s">
        <v>112</v>
      </c>
      <c r="E319" s="86" t="s">
        <v>218</v>
      </c>
      <c r="F319" s="99"/>
      <c r="G319" s="99">
        <v>20389</v>
      </c>
      <c r="H319" s="99"/>
      <c r="I319" s="100">
        <v>20389</v>
      </c>
    </row>
    <row r="320" spans="1:9" x14ac:dyDescent="0.35">
      <c r="A320" s="89" t="s">
        <v>35</v>
      </c>
      <c r="B320" s="89" t="s">
        <v>834</v>
      </c>
      <c r="C320" s="89" t="s">
        <v>39</v>
      </c>
      <c r="D320" s="98" t="s">
        <v>112</v>
      </c>
      <c r="E320" s="86" t="s">
        <v>548</v>
      </c>
      <c r="F320" s="99"/>
      <c r="G320" s="99"/>
      <c r="H320" s="99">
        <v>3690</v>
      </c>
      <c r="I320" s="100">
        <v>3690</v>
      </c>
    </row>
    <row r="321" spans="1:9" ht="24" x14ac:dyDescent="0.35">
      <c r="A321" s="89" t="s">
        <v>35</v>
      </c>
      <c r="B321" s="86" t="s">
        <v>845</v>
      </c>
      <c r="C321" s="86"/>
      <c r="D321" s="86"/>
      <c r="E321" s="86"/>
      <c r="F321" s="99"/>
      <c r="G321" s="99">
        <v>30467</v>
      </c>
      <c r="H321" s="99">
        <v>12047</v>
      </c>
      <c r="I321" s="100">
        <v>42514</v>
      </c>
    </row>
    <row r="322" spans="1:9" x14ac:dyDescent="0.35">
      <c r="A322" s="89" t="s">
        <v>35</v>
      </c>
      <c r="B322" s="89" t="s">
        <v>835</v>
      </c>
      <c r="C322" s="89" t="s">
        <v>56</v>
      </c>
      <c r="D322" s="98" t="s">
        <v>280</v>
      </c>
      <c r="E322" s="86" t="s">
        <v>188</v>
      </c>
      <c r="F322" s="99"/>
      <c r="G322" s="99">
        <v>2000</v>
      </c>
      <c r="H322" s="99"/>
      <c r="I322" s="100">
        <v>2000</v>
      </c>
    </row>
    <row r="323" spans="1:9" x14ac:dyDescent="0.35">
      <c r="A323" s="89" t="s">
        <v>35</v>
      </c>
      <c r="B323" s="89" t="s">
        <v>835</v>
      </c>
      <c r="C323" s="89" t="s">
        <v>56</v>
      </c>
      <c r="D323" s="98" t="s">
        <v>280</v>
      </c>
      <c r="E323" s="86" t="s">
        <v>289</v>
      </c>
      <c r="F323" s="99"/>
      <c r="G323" s="99">
        <v>-8000</v>
      </c>
      <c r="H323" s="99"/>
      <c r="I323" s="100">
        <v>-8000</v>
      </c>
    </row>
    <row r="324" spans="1:9" x14ac:dyDescent="0.35">
      <c r="A324" s="89" t="s">
        <v>35</v>
      </c>
      <c r="B324" s="89" t="s">
        <v>835</v>
      </c>
      <c r="C324" s="89" t="s">
        <v>182</v>
      </c>
      <c r="D324" s="98" t="s">
        <v>187</v>
      </c>
      <c r="E324" s="86" t="s">
        <v>186</v>
      </c>
      <c r="F324" s="99"/>
      <c r="G324" s="99">
        <v>30</v>
      </c>
      <c r="H324" s="99"/>
      <c r="I324" s="100">
        <v>30</v>
      </c>
    </row>
    <row r="325" spans="1:9" x14ac:dyDescent="0.35">
      <c r="A325" s="89" t="s">
        <v>35</v>
      </c>
      <c r="B325" s="89" t="s">
        <v>835</v>
      </c>
      <c r="C325" s="89" t="s">
        <v>326</v>
      </c>
      <c r="D325" s="98" t="s">
        <v>187</v>
      </c>
      <c r="E325" s="86" t="s">
        <v>327</v>
      </c>
      <c r="F325" s="99"/>
      <c r="G325" s="99">
        <v>15</v>
      </c>
      <c r="H325" s="99"/>
      <c r="I325" s="100">
        <v>15</v>
      </c>
    </row>
    <row r="326" spans="1:9" x14ac:dyDescent="0.35">
      <c r="A326" s="89" t="s">
        <v>35</v>
      </c>
      <c r="B326" s="89" t="s">
        <v>835</v>
      </c>
      <c r="C326" s="89" t="s">
        <v>514</v>
      </c>
      <c r="D326" s="98" t="s">
        <v>701</v>
      </c>
      <c r="E326" s="86" t="s">
        <v>698</v>
      </c>
      <c r="F326" s="99"/>
      <c r="G326" s="99"/>
      <c r="H326" s="99">
        <v>3313</v>
      </c>
      <c r="I326" s="100">
        <v>3313</v>
      </c>
    </row>
    <row r="327" spans="1:9" ht="24" x14ac:dyDescent="0.35">
      <c r="A327" s="89" t="s">
        <v>35</v>
      </c>
      <c r="B327" s="86" t="s">
        <v>846</v>
      </c>
      <c r="C327" s="86"/>
      <c r="D327" s="86"/>
      <c r="E327" s="86"/>
      <c r="F327" s="99"/>
      <c r="G327" s="99">
        <v>-5955</v>
      </c>
      <c r="H327" s="99">
        <v>3313</v>
      </c>
      <c r="I327" s="100">
        <v>-2642</v>
      </c>
    </row>
    <row r="328" spans="1:9" x14ac:dyDescent="0.35">
      <c r="A328" s="89" t="s">
        <v>35</v>
      </c>
      <c r="B328" s="89" t="s">
        <v>838</v>
      </c>
      <c r="C328" s="89" t="s">
        <v>759</v>
      </c>
      <c r="D328" s="98" t="s">
        <v>755</v>
      </c>
      <c r="E328" s="86" t="s">
        <v>762</v>
      </c>
      <c r="F328" s="99">
        <v>-3286</v>
      </c>
      <c r="G328" s="99"/>
      <c r="H328" s="99"/>
      <c r="I328" s="100">
        <v>-3286</v>
      </c>
    </row>
    <row r="329" spans="1:9" x14ac:dyDescent="0.35">
      <c r="A329" s="89" t="s">
        <v>35</v>
      </c>
      <c r="B329" s="89" t="s">
        <v>838</v>
      </c>
      <c r="C329" s="89" t="s">
        <v>759</v>
      </c>
      <c r="D329" s="98" t="s">
        <v>755</v>
      </c>
      <c r="E329" s="86" t="s">
        <v>754</v>
      </c>
      <c r="F329" s="99">
        <v>-66552</v>
      </c>
      <c r="G329" s="99"/>
      <c r="H329" s="99"/>
      <c r="I329" s="100">
        <v>-66552</v>
      </c>
    </row>
    <row r="330" spans="1:9" x14ac:dyDescent="0.35">
      <c r="A330" s="89" t="s">
        <v>35</v>
      </c>
      <c r="B330" s="89" t="s">
        <v>838</v>
      </c>
      <c r="C330" s="89" t="s">
        <v>759</v>
      </c>
      <c r="D330" s="98" t="s">
        <v>755</v>
      </c>
      <c r="E330" s="86" t="s">
        <v>763</v>
      </c>
      <c r="F330" s="99">
        <v>0</v>
      </c>
      <c r="G330" s="99"/>
      <c r="H330" s="99"/>
      <c r="I330" s="100">
        <v>0</v>
      </c>
    </row>
    <row r="331" spans="1:9" ht="24" x14ac:dyDescent="0.35">
      <c r="A331" s="89" t="s">
        <v>35</v>
      </c>
      <c r="B331" s="86" t="s">
        <v>847</v>
      </c>
      <c r="C331" s="86"/>
      <c r="D331" s="86"/>
      <c r="E331" s="86"/>
      <c r="F331" s="99">
        <v>-69838</v>
      </c>
      <c r="G331" s="99"/>
      <c r="H331" s="99"/>
      <c r="I331" s="100">
        <v>-69838</v>
      </c>
    </row>
    <row r="332" spans="1:9" x14ac:dyDescent="0.35">
      <c r="A332" s="86" t="s">
        <v>767</v>
      </c>
      <c r="B332" s="86"/>
      <c r="C332" s="86"/>
      <c r="D332" s="86"/>
      <c r="E332" s="86"/>
      <c r="F332" s="99">
        <v>0</v>
      </c>
      <c r="G332" s="99">
        <v>18312</v>
      </c>
      <c r="H332" s="99">
        <v>523533</v>
      </c>
      <c r="I332" s="100">
        <v>541845</v>
      </c>
    </row>
    <row r="333" spans="1:9" x14ac:dyDescent="0.35">
      <c r="A333" s="89" t="s">
        <v>398</v>
      </c>
      <c r="B333" s="89" t="s">
        <v>833</v>
      </c>
      <c r="C333" s="89" t="s">
        <v>268</v>
      </c>
      <c r="D333" s="98" t="s">
        <v>450</v>
      </c>
      <c r="E333" s="86" t="s">
        <v>449</v>
      </c>
      <c r="F333" s="99"/>
      <c r="G333" s="99">
        <v>26576</v>
      </c>
      <c r="H333" s="99"/>
      <c r="I333" s="100">
        <v>26576</v>
      </c>
    </row>
    <row r="334" spans="1:9" x14ac:dyDescent="0.35">
      <c r="A334" s="89" t="s">
        <v>398</v>
      </c>
      <c r="B334" s="89" t="s">
        <v>833</v>
      </c>
      <c r="C334" s="89" t="s">
        <v>268</v>
      </c>
      <c r="D334" s="98" t="s">
        <v>455</v>
      </c>
      <c r="E334" s="86" t="s">
        <v>454</v>
      </c>
      <c r="F334" s="99"/>
      <c r="G334" s="99">
        <v>255000</v>
      </c>
      <c r="H334" s="99"/>
      <c r="I334" s="100">
        <v>255000</v>
      </c>
    </row>
    <row r="335" spans="1:9" x14ac:dyDescent="0.35">
      <c r="A335" s="89" t="s">
        <v>398</v>
      </c>
      <c r="B335" s="89" t="s">
        <v>833</v>
      </c>
      <c r="C335" s="89" t="s">
        <v>495</v>
      </c>
      <c r="D335" s="98" t="s">
        <v>510</v>
      </c>
      <c r="E335" s="86" t="s">
        <v>509</v>
      </c>
      <c r="F335" s="99"/>
      <c r="G335" s="99">
        <v>10001</v>
      </c>
      <c r="H335" s="99"/>
      <c r="I335" s="100">
        <v>10001</v>
      </c>
    </row>
    <row r="336" spans="1:9" x14ac:dyDescent="0.35">
      <c r="A336" s="89" t="s">
        <v>398</v>
      </c>
      <c r="B336" s="86" t="s">
        <v>841</v>
      </c>
      <c r="C336" s="86"/>
      <c r="D336" s="86"/>
      <c r="E336" s="86"/>
      <c r="F336" s="99"/>
      <c r="G336" s="99">
        <v>291577</v>
      </c>
      <c r="H336" s="99"/>
      <c r="I336" s="100">
        <v>291577</v>
      </c>
    </row>
    <row r="337" spans="1:9" x14ac:dyDescent="0.35">
      <c r="A337" s="89" t="s">
        <v>398</v>
      </c>
      <c r="B337" s="89" t="s">
        <v>839</v>
      </c>
      <c r="C337" s="89" t="s">
        <v>129</v>
      </c>
      <c r="D337" s="98" t="s">
        <v>395</v>
      </c>
      <c r="E337" s="86" t="s">
        <v>394</v>
      </c>
      <c r="F337" s="99"/>
      <c r="G337" s="99">
        <v>7000</v>
      </c>
      <c r="H337" s="99"/>
      <c r="I337" s="100">
        <v>7000</v>
      </c>
    </row>
    <row r="338" spans="1:9" ht="24" x14ac:dyDescent="0.35">
      <c r="A338" s="89" t="s">
        <v>398</v>
      </c>
      <c r="B338" s="86" t="s">
        <v>848</v>
      </c>
      <c r="C338" s="86"/>
      <c r="D338" s="86"/>
      <c r="E338" s="86"/>
      <c r="F338" s="99"/>
      <c r="G338" s="99">
        <v>7000</v>
      </c>
      <c r="H338" s="99"/>
      <c r="I338" s="100">
        <v>7000</v>
      </c>
    </row>
    <row r="339" spans="1:9" x14ac:dyDescent="0.35">
      <c r="A339" s="89" t="s">
        <v>398</v>
      </c>
      <c r="B339" s="89" t="s">
        <v>832</v>
      </c>
      <c r="C339" s="89" t="s">
        <v>268</v>
      </c>
      <c r="D339" s="98" t="s">
        <v>526</v>
      </c>
      <c r="E339" s="86" t="s">
        <v>706</v>
      </c>
      <c r="F339" s="99"/>
      <c r="G339" s="99"/>
      <c r="H339" s="99">
        <v>-35000</v>
      </c>
      <c r="I339" s="100">
        <v>-35000</v>
      </c>
    </row>
    <row r="340" spans="1:9" x14ac:dyDescent="0.35">
      <c r="A340" s="89" t="s">
        <v>398</v>
      </c>
      <c r="B340" s="89" t="s">
        <v>832</v>
      </c>
      <c r="C340" s="89" t="s">
        <v>268</v>
      </c>
      <c r="D340" s="98" t="s">
        <v>526</v>
      </c>
      <c r="E340" s="86" t="s">
        <v>703</v>
      </c>
      <c r="F340" s="99"/>
      <c r="G340" s="99"/>
      <c r="H340" s="99">
        <v>-218822</v>
      </c>
      <c r="I340" s="100">
        <v>-218822</v>
      </c>
    </row>
    <row r="341" spans="1:9" x14ac:dyDescent="0.35">
      <c r="A341" s="89" t="s">
        <v>398</v>
      </c>
      <c r="B341" s="89" t="s">
        <v>832</v>
      </c>
      <c r="C341" s="89" t="s">
        <v>427</v>
      </c>
      <c r="D341" s="98" t="s">
        <v>526</v>
      </c>
      <c r="E341" s="86" t="s">
        <v>525</v>
      </c>
      <c r="F341" s="99"/>
      <c r="G341" s="99"/>
      <c r="H341" s="99">
        <v>111653</v>
      </c>
      <c r="I341" s="100">
        <v>111653</v>
      </c>
    </row>
    <row r="342" spans="1:9" x14ac:dyDescent="0.35">
      <c r="A342" s="89" t="s">
        <v>398</v>
      </c>
      <c r="B342" s="89" t="s">
        <v>832</v>
      </c>
      <c r="C342" s="89" t="s">
        <v>427</v>
      </c>
      <c r="D342" s="98" t="s">
        <v>523</v>
      </c>
      <c r="E342" s="86" t="s">
        <v>517</v>
      </c>
      <c r="F342" s="99"/>
      <c r="G342" s="99"/>
      <c r="H342" s="99">
        <v>42694</v>
      </c>
      <c r="I342" s="100">
        <v>42694</v>
      </c>
    </row>
    <row r="343" spans="1:9" x14ac:dyDescent="0.35">
      <c r="A343" s="89" t="s">
        <v>398</v>
      </c>
      <c r="B343" s="89" t="s">
        <v>832</v>
      </c>
      <c r="C343" s="89" t="s">
        <v>427</v>
      </c>
      <c r="D343" s="98" t="s">
        <v>518</v>
      </c>
      <c r="E343" s="86" t="s">
        <v>517</v>
      </c>
      <c r="F343" s="99"/>
      <c r="G343" s="99"/>
      <c r="H343" s="99">
        <v>64475</v>
      </c>
      <c r="I343" s="100">
        <v>64475</v>
      </c>
    </row>
    <row r="344" spans="1:9" x14ac:dyDescent="0.35">
      <c r="A344" s="89" t="s">
        <v>398</v>
      </c>
      <c r="B344" s="89" t="s">
        <v>832</v>
      </c>
      <c r="C344" s="89" t="s">
        <v>25</v>
      </c>
      <c r="D344" s="98" t="s">
        <v>526</v>
      </c>
      <c r="E344" s="86" t="s">
        <v>542</v>
      </c>
      <c r="F344" s="99"/>
      <c r="G344" s="99"/>
      <c r="H344" s="99">
        <v>133493</v>
      </c>
      <c r="I344" s="100">
        <v>133493</v>
      </c>
    </row>
    <row r="345" spans="1:9" x14ac:dyDescent="0.35">
      <c r="A345" s="89" t="s">
        <v>398</v>
      </c>
      <c r="B345" s="89" t="s">
        <v>832</v>
      </c>
      <c r="C345" s="89" t="s">
        <v>25</v>
      </c>
      <c r="D345" s="98" t="s">
        <v>526</v>
      </c>
      <c r="E345" s="86" t="s">
        <v>605</v>
      </c>
      <c r="F345" s="99"/>
      <c r="G345" s="99"/>
      <c r="H345" s="99">
        <v>600000</v>
      </c>
      <c r="I345" s="100">
        <v>600000</v>
      </c>
    </row>
    <row r="346" spans="1:9" x14ac:dyDescent="0.35">
      <c r="A346" s="89" t="s">
        <v>398</v>
      </c>
      <c r="B346" s="89" t="s">
        <v>832</v>
      </c>
      <c r="C346" s="89" t="s">
        <v>294</v>
      </c>
      <c r="D346" s="98" t="s">
        <v>526</v>
      </c>
      <c r="E346" s="86" t="s">
        <v>669</v>
      </c>
      <c r="F346" s="99"/>
      <c r="G346" s="99"/>
      <c r="H346" s="99">
        <v>20000</v>
      </c>
      <c r="I346" s="100">
        <v>20000</v>
      </c>
    </row>
    <row r="347" spans="1:9" x14ac:dyDescent="0.35">
      <c r="A347" s="89" t="s">
        <v>398</v>
      </c>
      <c r="B347" s="86" t="s">
        <v>842</v>
      </c>
      <c r="C347" s="86"/>
      <c r="D347" s="86"/>
      <c r="E347" s="86"/>
      <c r="F347" s="99"/>
      <c r="G347" s="99"/>
      <c r="H347" s="99">
        <v>718493</v>
      </c>
      <c r="I347" s="100">
        <v>718493</v>
      </c>
    </row>
    <row r="348" spans="1:9" ht="24" x14ac:dyDescent="0.35">
      <c r="A348" s="86" t="s">
        <v>768</v>
      </c>
      <c r="B348" s="86"/>
      <c r="C348" s="86"/>
      <c r="D348" s="86"/>
      <c r="E348" s="86"/>
      <c r="F348" s="99"/>
      <c r="G348" s="99">
        <v>298577</v>
      </c>
      <c r="H348" s="99">
        <v>718493</v>
      </c>
      <c r="I348" s="100">
        <v>1017070</v>
      </c>
    </row>
    <row r="349" spans="1:9" x14ac:dyDescent="0.35">
      <c r="A349" s="89" t="s">
        <v>21</v>
      </c>
      <c r="B349" s="89" t="s">
        <v>830</v>
      </c>
      <c r="C349" s="89" t="s">
        <v>268</v>
      </c>
      <c r="D349" s="98" t="s">
        <v>376</v>
      </c>
      <c r="E349" s="86" t="s">
        <v>364</v>
      </c>
      <c r="F349" s="99"/>
      <c r="G349" s="99">
        <v>43874</v>
      </c>
      <c r="H349" s="99"/>
      <c r="I349" s="100">
        <v>43874</v>
      </c>
    </row>
    <row r="350" spans="1:9" x14ac:dyDescent="0.35">
      <c r="A350" s="89" t="s">
        <v>21</v>
      </c>
      <c r="B350" s="89" t="s">
        <v>830</v>
      </c>
      <c r="C350" s="89" t="s">
        <v>268</v>
      </c>
      <c r="D350" s="98" t="s">
        <v>18</v>
      </c>
      <c r="E350" s="86" t="s">
        <v>375</v>
      </c>
      <c r="F350" s="99"/>
      <c r="G350" s="99">
        <v>-35000</v>
      </c>
      <c r="H350" s="99"/>
      <c r="I350" s="100">
        <v>-35000</v>
      </c>
    </row>
    <row r="351" spans="1:9" x14ac:dyDescent="0.35">
      <c r="A351" s="89" t="s">
        <v>21</v>
      </c>
      <c r="B351" s="89" t="s">
        <v>830</v>
      </c>
      <c r="C351" s="89" t="s">
        <v>268</v>
      </c>
      <c r="D351" s="98" t="s">
        <v>18</v>
      </c>
      <c r="E351" s="86" t="s">
        <v>370</v>
      </c>
      <c r="F351" s="99"/>
      <c r="G351" s="99">
        <v>281576</v>
      </c>
      <c r="H351" s="99"/>
      <c r="I351" s="100">
        <v>281576</v>
      </c>
    </row>
    <row r="352" spans="1:9" x14ac:dyDescent="0.35">
      <c r="A352" s="89" t="s">
        <v>21</v>
      </c>
      <c r="B352" s="89" t="s">
        <v>830</v>
      </c>
      <c r="C352" s="89" t="s">
        <v>268</v>
      </c>
      <c r="D352" s="98" t="s">
        <v>18</v>
      </c>
      <c r="E352" s="86" t="s">
        <v>369</v>
      </c>
      <c r="F352" s="99"/>
      <c r="G352" s="99">
        <v>-26400</v>
      </c>
      <c r="H352" s="99"/>
      <c r="I352" s="100">
        <v>-26400</v>
      </c>
    </row>
    <row r="353" spans="1:9" x14ac:dyDescent="0.35">
      <c r="A353" s="89" t="s">
        <v>21</v>
      </c>
      <c r="B353" s="89" t="s">
        <v>830</v>
      </c>
      <c r="C353" s="89" t="s">
        <v>268</v>
      </c>
      <c r="D353" s="98" t="s">
        <v>18</v>
      </c>
      <c r="E353" s="86" t="s">
        <v>374</v>
      </c>
      <c r="F353" s="99"/>
      <c r="G353" s="99">
        <v>0</v>
      </c>
      <c r="H353" s="99"/>
      <c r="I353" s="100">
        <v>0</v>
      </c>
    </row>
    <row r="354" spans="1:9" x14ac:dyDescent="0.35">
      <c r="A354" s="89" t="s">
        <v>21</v>
      </c>
      <c r="B354" s="89" t="s">
        <v>830</v>
      </c>
      <c r="C354" s="89" t="s">
        <v>268</v>
      </c>
      <c r="D354" s="98" t="s">
        <v>18</v>
      </c>
      <c r="E354" s="86" t="s">
        <v>706</v>
      </c>
      <c r="F354" s="99"/>
      <c r="G354" s="99"/>
      <c r="H354" s="99">
        <v>-35000</v>
      </c>
      <c r="I354" s="100">
        <v>-35000</v>
      </c>
    </row>
    <row r="355" spans="1:9" x14ac:dyDescent="0.35">
      <c r="A355" s="89" t="s">
        <v>21</v>
      </c>
      <c r="B355" s="89" t="s">
        <v>830</v>
      </c>
      <c r="C355" s="89" t="s">
        <v>268</v>
      </c>
      <c r="D355" s="98" t="s">
        <v>18</v>
      </c>
      <c r="E355" s="86" t="s">
        <v>891</v>
      </c>
      <c r="F355" s="99"/>
      <c r="G355" s="99">
        <v>-200000</v>
      </c>
      <c r="H355" s="99"/>
      <c r="I355" s="100">
        <v>-200000</v>
      </c>
    </row>
    <row r="356" spans="1:9" x14ac:dyDescent="0.35">
      <c r="A356" s="89" t="s">
        <v>21</v>
      </c>
      <c r="B356" s="89" t="s">
        <v>830</v>
      </c>
      <c r="C356" s="89" t="s">
        <v>268</v>
      </c>
      <c r="D356" s="98" t="s">
        <v>18</v>
      </c>
      <c r="E356" s="86" t="s">
        <v>892</v>
      </c>
      <c r="F356" s="99"/>
      <c r="G356" s="99">
        <v>200000</v>
      </c>
      <c r="H356" s="99"/>
      <c r="I356" s="100">
        <v>200000</v>
      </c>
    </row>
    <row r="357" spans="1:9" x14ac:dyDescent="0.35">
      <c r="A357" s="89" t="s">
        <v>21</v>
      </c>
      <c r="B357" s="89" t="s">
        <v>830</v>
      </c>
      <c r="C357" s="89" t="s">
        <v>268</v>
      </c>
      <c r="D357" s="98" t="s">
        <v>18</v>
      </c>
      <c r="E357" s="86" t="s">
        <v>364</v>
      </c>
      <c r="F357" s="99"/>
      <c r="G357" s="99">
        <v>-43874</v>
      </c>
      <c r="H357" s="99"/>
      <c r="I357" s="100">
        <v>-43874</v>
      </c>
    </row>
    <row r="358" spans="1:9" x14ac:dyDescent="0.35">
      <c r="A358" s="89" t="s">
        <v>21</v>
      </c>
      <c r="B358" s="89" t="s">
        <v>830</v>
      </c>
      <c r="C358" s="89" t="s">
        <v>25</v>
      </c>
      <c r="D358" s="98" t="s">
        <v>18</v>
      </c>
      <c r="E358" s="86" t="s">
        <v>542</v>
      </c>
      <c r="F358" s="99"/>
      <c r="G358" s="99"/>
      <c r="H358" s="99">
        <v>133493</v>
      </c>
      <c r="I358" s="100">
        <v>133493</v>
      </c>
    </row>
    <row r="359" spans="1:9" x14ac:dyDescent="0.35">
      <c r="A359" s="89" t="s">
        <v>21</v>
      </c>
      <c r="B359" s="89" t="s">
        <v>830</v>
      </c>
      <c r="C359" s="89" t="s">
        <v>25</v>
      </c>
      <c r="D359" s="98" t="s">
        <v>18</v>
      </c>
      <c r="E359" s="86" t="s">
        <v>605</v>
      </c>
      <c r="F359" s="99"/>
      <c r="G359" s="99"/>
      <c r="H359" s="99">
        <v>600000</v>
      </c>
      <c r="I359" s="100">
        <v>600000</v>
      </c>
    </row>
    <row r="360" spans="1:9" x14ac:dyDescent="0.35">
      <c r="A360" s="89" t="s">
        <v>21</v>
      </c>
      <c r="B360" s="89" t="s">
        <v>830</v>
      </c>
      <c r="C360" s="89" t="s">
        <v>25</v>
      </c>
      <c r="D360" s="98" t="s">
        <v>18</v>
      </c>
      <c r="E360" s="86" t="s">
        <v>17</v>
      </c>
      <c r="F360" s="99"/>
      <c r="G360" s="99">
        <v>35000</v>
      </c>
      <c r="H360" s="99"/>
      <c r="I360" s="100">
        <v>35000</v>
      </c>
    </row>
    <row r="361" spans="1:9" x14ac:dyDescent="0.35">
      <c r="A361" s="89" t="s">
        <v>21</v>
      </c>
      <c r="B361" s="89" t="s">
        <v>830</v>
      </c>
      <c r="C361" s="89" t="s">
        <v>72</v>
      </c>
      <c r="D361" s="98" t="s">
        <v>18</v>
      </c>
      <c r="E361" s="86" t="s">
        <v>335</v>
      </c>
      <c r="F361" s="99"/>
      <c r="G361" s="99">
        <v>50000</v>
      </c>
      <c r="H361" s="99"/>
      <c r="I361" s="100">
        <v>50000</v>
      </c>
    </row>
    <row r="362" spans="1:9" x14ac:dyDescent="0.35">
      <c r="A362" s="89" t="s">
        <v>21</v>
      </c>
      <c r="B362" s="89" t="s">
        <v>830</v>
      </c>
      <c r="C362" s="89" t="s">
        <v>72</v>
      </c>
      <c r="D362" s="98" t="s">
        <v>18</v>
      </c>
      <c r="E362" s="86" t="s">
        <v>78</v>
      </c>
      <c r="F362" s="99"/>
      <c r="G362" s="99">
        <v>-50000</v>
      </c>
      <c r="H362" s="99"/>
      <c r="I362" s="100">
        <v>-50000</v>
      </c>
    </row>
    <row r="363" spans="1:9" x14ac:dyDescent="0.35">
      <c r="A363" s="89" t="s">
        <v>21</v>
      </c>
      <c r="B363" s="89" t="s">
        <v>830</v>
      </c>
      <c r="C363" s="89" t="s">
        <v>495</v>
      </c>
      <c r="D363" s="98" t="s">
        <v>504</v>
      </c>
      <c r="E363" s="86" t="s">
        <v>508</v>
      </c>
      <c r="F363" s="99"/>
      <c r="G363" s="99">
        <v>13296</v>
      </c>
      <c r="H363" s="99"/>
      <c r="I363" s="100">
        <v>13296</v>
      </c>
    </row>
    <row r="364" spans="1:9" x14ac:dyDescent="0.35">
      <c r="A364" s="89" t="s">
        <v>21</v>
      </c>
      <c r="B364" s="89" t="s">
        <v>830</v>
      </c>
      <c r="C364" s="89" t="s">
        <v>495</v>
      </c>
      <c r="D364" s="98" t="s">
        <v>504</v>
      </c>
      <c r="E364" s="86" t="s">
        <v>503</v>
      </c>
      <c r="F364" s="99"/>
      <c r="G364" s="99">
        <v>2334</v>
      </c>
      <c r="H364" s="99"/>
      <c r="I364" s="100">
        <v>2334</v>
      </c>
    </row>
    <row r="365" spans="1:9" x14ac:dyDescent="0.35">
      <c r="A365" s="89" t="s">
        <v>21</v>
      </c>
      <c r="B365" s="89" t="s">
        <v>830</v>
      </c>
      <c r="C365" s="89" t="s">
        <v>294</v>
      </c>
      <c r="D365" s="98" t="s">
        <v>18</v>
      </c>
      <c r="E365" s="86" t="s">
        <v>669</v>
      </c>
      <c r="F365" s="99"/>
      <c r="G365" s="99"/>
      <c r="H365" s="99">
        <v>20000</v>
      </c>
      <c r="I365" s="100">
        <v>20000</v>
      </c>
    </row>
    <row r="366" spans="1:9" ht="24" x14ac:dyDescent="0.35">
      <c r="A366" s="89" t="s">
        <v>21</v>
      </c>
      <c r="B366" s="86" t="s">
        <v>849</v>
      </c>
      <c r="C366" s="86"/>
      <c r="D366" s="86"/>
      <c r="E366" s="86"/>
      <c r="F366" s="99"/>
      <c r="G366" s="99">
        <v>270806</v>
      </c>
      <c r="H366" s="99">
        <v>718493</v>
      </c>
      <c r="I366" s="100">
        <v>989299</v>
      </c>
    </row>
    <row r="367" spans="1:9" x14ac:dyDescent="0.35">
      <c r="A367" s="89" t="s">
        <v>21</v>
      </c>
      <c r="B367" s="89" t="s">
        <v>835</v>
      </c>
      <c r="C367" s="89" t="s">
        <v>268</v>
      </c>
      <c r="D367" s="98" t="s">
        <v>388</v>
      </c>
      <c r="E367" s="86" t="s">
        <v>387</v>
      </c>
      <c r="F367" s="99"/>
      <c r="G367" s="99">
        <v>26400</v>
      </c>
      <c r="H367" s="99"/>
      <c r="I367" s="100">
        <v>26400</v>
      </c>
    </row>
    <row r="368" spans="1:9" ht="24" x14ac:dyDescent="0.35">
      <c r="A368" s="89" t="s">
        <v>21</v>
      </c>
      <c r="B368" s="86" t="s">
        <v>846</v>
      </c>
      <c r="C368" s="86"/>
      <c r="D368" s="86"/>
      <c r="E368" s="86"/>
      <c r="F368" s="99"/>
      <c r="G368" s="99">
        <v>26400</v>
      </c>
      <c r="H368" s="99"/>
      <c r="I368" s="100">
        <v>26400</v>
      </c>
    </row>
    <row r="369" spans="1:9" x14ac:dyDescent="0.35">
      <c r="A369" s="89" t="s">
        <v>21</v>
      </c>
      <c r="B369" s="89" t="s">
        <v>839</v>
      </c>
      <c r="C369" s="89" t="s">
        <v>129</v>
      </c>
      <c r="D369" s="98" t="s">
        <v>404</v>
      </c>
      <c r="E369" s="86" t="s">
        <v>403</v>
      </c>
      <c r="F369" s="99"/>
      <c r="G369" s="99">
        <v>7000</v>
      </c>
      <c r="H369" s="99"/>
      <c r="I369" s="100">
        <v>7000</v>
      </c>
    </row>
    <row r="370" spans="1:9" ht="24" x14ac:dyDescent="0.35">
      <c r="A370" s="89" t="s">
        <v>21</v>
      </c>
      <c r="B370" s="86" t="s">
        <v>848</v>
      </c>
      <c r="C370" s="86"/>
      <c r="D370" s="86"/>
      <c r="E370" s="86"/>
      <c r="F370" s="99"/>
      <c r="G370" s="99">
        <v>7000</v>
      </c>
      <c r="H370" s="99"/>
      <c r="I370" s="100">
        <v>7000</v>
      </c>
    </row>
    <row r="371" spans="1:9" ht="24" x14ac:dyDescent="0.35">
      <c r="A371" s="86" t="s">
        <v>769</v>
      </c>
      <c r="B371" s="86"/>
      <c r="C371" s="86"/>
      <c r="D371" s="86"/>
      <c r="E371" s="86"/>
      <c r="F371" s="99"/>
      <c r="G371" s="99">
        <v>304206</v>
      </c>
      <c r="H371" s="99">
        <v>718493</v>
      </c>
      <c r="I371" s="100">
        <v>1022699</v>
      </c>
    </row>
    <row r="372" spans="1:9" x14ac:dyDescent="0.35">
      <c r="A372" s="86" t="s">
        <v>899</v>
      </c>
      <c r="B372" s="86"/>
      <c r="C372" s="86"/>
      <c r="D372" s="86"/>
      <c r="E372" s="86"/>
      <c r="F372" s="99">
        <v>0</v>
      </c>
      <c r="G372" s="99">
        <v>645036</v>
      </c>
      <c r="H372" s="99">
        <v>2484052</v>
      </c>
      <c r="I372" s="100">
        <v>3129088</v>
      </c>
    </row>
  </sheetData>
  <pageMargins left="0.7" right="0.7" top="0.75" bottom="0.75" header="0.3" footer="0.3"/>
  <pageSetup paperSize="9" orientation="portrait" horizontalDpi="4294967293" verticalDpi="4294967293"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Q364"/>
  <sheetViews>
    <sheetView topLeftCell="F1" zoomScaleNormal="100" workbookViewId="0">
      <selection activeCell="S9" sqref="S9"/>
    </sheetView>
  </sheetViews>
  <sheetFormatPr defaultRowHeight="12" x14ac:dyDescent="0.3"/>
  <cols>
    <col min="1" max="1" width="278.1796875" style="101" bestFit="1" customWidth="1"/>
    <col min="2" max="2" width="12" style="101" bestFit="1" customWidth="1"/>
    <col min="3" max="3" width="26.7265625" style="101" customWidth="1"/>
    <col min="4" max="4" width="11.90625" style="101" bestFit="1" customWidth="1"/>
    <col min="5" max="5" width="48.36328125" style="101" bestFit="1" customWidth="1"/>
    <col min="6" max="6" width="10.36328125" style="101" bestFit="1" customWidth="1"/>
    <col min="7" max="7" width="19.6328125" style="101" bestFit="1" customWidth="1"/>
    <col min="8" max="8" width="12.36328125" style="101" bestFit="1" customWidth="1"/>
    <col min="9" max="9" width="43.36328125" style="101" bestFit="1" customWidth="1"/>
    <col min="10" max="10" width="8.90625" style="101" bestFit="1" customWidth="1"/>
    <col min="11" max="11" width="23.1796875" style="101" bestFit="1" customWidth="1"/>
    <col min="12" max="12" width="8.90625" style="101" bestFit="1" customWidth="1"/>
    <col min="13" max="13" width="10.453125" style="101" bestFit="1" customWidth="1"/>
    <col min="14" max="14" width="33.7265625" style="101" bestFit="1" customWidth="1"/>
    <col min="15" max="15" width="7.90625" style="101" bestFit="1" customWidth="1"/>
    <col min="16" max="16" width="25.54296875" style="101" bestFit="1" customWidth="1"/>
    <col min="17" max="17" width="10.1796875" style="101" bestFit="1" customWidth="1"/>
    <col min="18" max="16384" width="8.7265625" style="101"/>
  </cols>
  <sheetData>
    <row r="1" spans="1:17" x14ac:dyDescent="0.3">
      <c r="A1" s="101" t="s">
        <v>0</v>
      </c>
      <c r="B1" s="101" t="s">
        <v>1</v>
      </c>
      <c r="C1" s="101" t="s">
        <v>2</v>
      </c>
      <c r="D1" s="101" t="s">
        <v>3</v>
      </c>
      <c r="E1" s="101" t="s">
        <v>4</v>
      </c>
      <c r="F1" s="101" t="s">
        <v>5</v>
      </c>
      <c r="G1" s="101" t="s">
        <v>6</v>
      </c>
      <c r="H1" s="101" t="s">
        <v>7</v>
      </c>
      <c r="I1" s="101" t="s">
        <v>8</v>
      </c>
      <c r="J1" s="101" t="s">
        <v>9</v>
      </c>
      <c r="K1" s="101" t="s">
        <v>10</v>
      </c>
      <c r="L1" s="101" t="s">
        <v>11</v>
      </c>
      <c r="M1" s="101" t="s">
        <v>12</v>
      </c>
      <c r="N1" s="101" t="s">
        <v>13</v>
      </c>
      <c r="O1" s="101" t="s">
        <v>14</v>
      </c>
      <c r="P1" s="101" t="s">
        <v>15</v>
      </c>
      <c r="Q1" s="101" t="s">
        <v>16</v>
      </c>
    </row>
    <row r="2" spans="1:17" x14ac:dyDescent="0.3">
      <c r="A2" s="101" t="s">
        <v>17</v>
      </c>
      <c r="B2" s="101">
        <v>35000</v>
      </c>
      <c r="C2" s="101" t="s">
        <v>830</v>
      </c>
      <c r="D2" s="101" t="s">
        <v>18</v>
      </c>
      <c r="E2" s="101" t="s">
        <v>19</v>
      </c>
      <c r="F2" s="101" t="s">
        <v>20</v>
      </c>
      <c r="G2" s="101" t="s">
        <v>21</v>
      </c>
      <c r="H2" s="101" t="s">
        <v>22</v>
      </c>
      <c r="I2" s="101" t="s">
        <v>23</v>
      </c>
      <c r="J2" s="101" t="s">
        <v>24</v>
      </c>
      <c r="K2" s="101" t="s">
        <v>25</v>
      </c>
      <c r="L2" s="101" t="str">
        <f>LEFT(M2,2)</f>
        <v>09</v>
      </c>
      <c r="M2" s="101" t="s">
        <v>26</v>
      </c>
      <c r="N2" s="101" t="s">
        <v>27</v>
      </c>
      <c r="O2" s="101" t="s">
        <v>28</v>
      </c>
      <c r="P2" s="101" t="s">
        <v>29</v>
      </c>
      <c r="Q2" s="101" t="s">
        <v>30</v>
      </c>
    </row>
    <row r="3" spans="1:17" x14ac:dyDescent="0.3">
      <c r="A3" s="101" t="s">
        <v>31</v>
      </c>
      <c r="B3" s="101">
        <v>101932</v>
      </c>
      <c r="C3" s="101" t="s">
        <v>837</v>
      </c>
      <c r="D3" s="101" t="s">
        <v>32</v>
      </c>
      <c r="E3" s="101" t="s">
        <v>33</v>
      </c>
      <c r="F3" s="101" t="s">
        <v>34</v>
      </c>
      <c r="G3" s="101" t="s">
        <v>35</v>
      </c>
      <c r="H3" s="101" t="s">
        <v>36</v>
      </c>
      <c r="I3" s="101" t="s">
        <v>37</v>
      </c>
      <c r="J3" s="101" t="s">
        <v>38</v>
      </c>
      <c r="K3" s="101" t="s">
        <v>39</v>
      </c>
      <c r="L3" s="101" t="str">
        <f t="shared" ref="L3:L66" si="0">LEFT(M3,2)</f>
        <v>10</v>
      </c>
      <c r="M3" s="101" t="s">
        <v>40</v>
      </c>
      <c r="N3" s="101" t="s">
        <v>41</v>
      </c>
      <c r="O3" s="101" t="s">
        <v>42</v>
      </c>
      <c r="P3" s="101" t="s">
        <v>42</v>
      </c>
      <c r="Q3" s="101" t="s">
        <v>30</v>
      </c>
    </row>
    <row r="4" spans="1:17" x14ac:dyDescent="0.3">
      <c r="A4" s="101" t="s">
        <v>43</v>
      </c>
      <c r="B4" s="101">
        <v>-2370</v>
      </c>
      <c r="C4" s="101" t="s">
        <v>831</v>
      </c>
      <c r="D4" s="101" t="s">
        <v>44</v>
      </c>
      <c r="E4" s="101" t="s">
        <v>45</v>
      </c>
      <c r="F4" s="101" t="s">
        <v>46</v>
      </c>
      <c r="G4" s="101" t="s">
        <v>47</v>
      </c>
      <c r="H4" s="101" t="s">
        <v>48</v>
      </c>
      <c r="I4" s="101" t="s">
        <v>49</v>
      </c>
      <c r="J4" s="101" t="s">
        <v>38</v>
      </c>
      <c r="K4" s="101" t="s">
        <v>39</v>
      </c>
      <c r="L4" s="101" t="str">
        <f t="shared" si="0"/>
        <v>10</v>
      </c>
      <c r="M4" s="101" t="s">
        <v>40</v>
      </c>
      <c r="N4" s="101" t="s">
        <v>41</v>
      </c>
      <c r="O4" s="101" t="s">
        <v>42</v>
      </c>
      <c r="P4" s="101" t="s">
        <v>42</v>
      </c>
      <c r="Q4" s="101" t="s">
        <v>30</v>
      </c>
    </row>
    <row r="5" spans="1:17" x14ac:dyDescent="0.3">
      <c r="A5" s="101" t="s">
        <v>43</v>
      </c>
      <c r="B5" s="101">
        <v>-92266</v>
      </c>
      <c r="C5" s="101" t="s">
        <v>831</v>
      </c>
      <c r="D5" s="101" t="s">
        <v>44</v>
      </c>
      <c r="E5" s="101" t="s">
        <v>45</v>
      </c>
      <c r="F5" s="101" t="s">
        <v>46</v>
      </c>
      <c r="G5" s="101" t="s">
        <v>47</v>
      </c>
      <c r="H5" s="101" t="s">
        <v>48</v>
      </c>
      <c r="I5" s="101" t="s">
        <v>49</v>
      </c>
      <c r="J5" s="101" t="s">
        <v>38</v>
      </c>
      <c r="K5" s="101" t="s">
        <v>39</v>
      </c>
      <c r="L5" s="101" t="str">
        <f t="shared" si="0"/>
        <v>10</v>
      </c>
      <c r="M5" s="101" t="s">
        <v>40</v>
      </c>
      <c r="N5" s="101" t="s">
        <v>41</v>
      </c>
      <c r="O5" s="101" t="s">
        <v>42</v>
      </c>
      <c r="P5" s="101" t="s">
        <v>42</v>
      </c>
      <c r="Q5" s="101" t="s">
        <v>30</v>
      </c>
    </row>
    <row r="6" spans="1:17" x14ac:dyDescent="0.3">
      <c r="A6" s="101" t="s">
        <v>50</v>
      </c>
      <c r="B6" s="101">
        <v>-34538</v>
      </c>
      <c r="C6" s="101" t="s">
        <v>837</v>
      </c>
      <c r="D6" s="101" t="s">
        <v>51</v>
      </c>
      <c r="E6" s="101" t="s">
        <v>52</v>
      </c>
      <c r="F6" s="101" t="s">
        <v>34</v>
      </c>
      <c r="G6" s="101" t="s">
        <v>35</v>
      </c>
      <c r="H6" s="101" t="s">
        <v>53</v>
      </c>
      <c r="I6" s="101" t="s">
        <v>54</v>
      </c>
      <c r="J6" s="101" t="s">
        <v>55</v>
      </c>
      <c r="K6" s="101" t="s">
        <v>56</v>
      </c>
      <c r="L6" s="101" t="str">
        <f t="shared" si="0"/>
        <v>09</v>
      </c>
      <c r="M6" s="101" t="s">
        <v>57</v>
      </c>
      <c r="N6" s="101" t="s">
        <v>58</v>
      </c>
      <c r="O6" s="101" t="s">
        <v>42</v>
      </c>
      <c r="P6" s="101" t="s">
        <v>42</v>
      </c>
      <c r="Q6" s="101" t="s">
        <v>30</v>
      </c>
    </row>
    <row r="7" spans="1:17" x14ac:dyDescent="0.3">
      <c r="A7" s="101" t="s">
        <v>59</v>
      </c>
      <c r="B7" s="101">
        <v>-29515</v>
      </c>
      <c r="C7" s="101" t="s">
        <v>837</v>
      </c>
      <c r="D7" s="101" t="s">
        <v>60</v>
      </c>
      <c r="E7" s="101" t="s">
        <v>61</v>
      </c>
      <c r="F7" s="101" t="s">
        <v>34</v>
      </c>
      <c r="G7" s="101" t="s">
        <v>35</v>
      </c>
      <c r="H7" s="101" t="s">
        <v>62</v>
      </c>
      <c r="I7" s="101" t="s">
        <v>63</v>
      </c>
      <c r="J7" s="101" t="s">
        <v>55</v>
      </c>
      <c r="K7" s="101" t="s">
        <v>56</v>
      </c>
      <c r="L7" s="101" t="str">
        <f t="shared" si="0"/>
        <v>09</v>
      </c>
      <c r="M7" s="101" t="s">
        <v>57</v>
      </c>
      <c r="N7" s="101" t="s">
        <v>58</v>
      </c>
      <c r="O7" s="101" t="s">
        <v>42</v>
      </c>
      <c r="P7" s="101" t="s">
        <v>42</v>
      </c>
      <c r="Q7" s="101" t="s">
        <v>30</v>
      </c>
    </row>
    <row r="8" spans="1:17" x14ac:dyDescent="0.3">
      <c r="A8" s="101" t="s">
        <v>64</v>
      </c>
      <c r="B8" s="101">
        <v>70000</v>
      </c>
      <c r="C8" s="101" t="s">
        <v>837</v>
      </c>
      <c r="D8" s="101" t="s">
        <v>51</v>
      </c>
      <c r="E8" s="101" t="s">
        <v>52</v>
      </c>
      <c r="F8" s="101" t="s">
        <v>34</v>
      </c>
      <c r="G8" s="101" t="s">
        <v>35</v>
      </c>
      <c r="H8" s="101" t="s">
        <v>65</v>
      </c>
      <c r="I8" s="101" t="s">
        <v>66</v>
      </c>
      <c r="J8" s="101" t="s">
        <v>55</v>
      </c>
      <c r="K8" s="101" t="s">
        <v>56</v>
      </c>
      <c r="L8" s="101" t="str">
        <f t="shared" si="0"/>
        <v>09</v>
      </c>
      <c r="M8" s="101" t="s">
        <v>57</v>
      </c>
      <c r="N8" s="101" t="s">
        <v>58</v>
      </c>
      <c r="O8" s="101" t="s">
        <v>42</v>
      </c>
      <c r="P8" s="101" t="s">
        <v>42</v>
      </c>
      <c r="Q8" s="101" t="s">
        <v>30</v>
      </c>
    </row>
    <row r="9" spans="1:17" x14ac:dyDescent="0.3">
      <c r="A9" s="101" t="s">
        <v>67</v>
      </c>
      <c r="B9" s="101">
        <v>-70000</v>
      </c>
      <c r="C9" s="101" t="s">
        <v>837</v>
      </c>
      <c r="D9" s="101" t="s">
        <v>60</v>
      </c>
      <c r="E9" s="101" t="s">
        <v>61</v>
      </c>
      <c r="F9" s="101" t="s">
        <v>34</v>
      </c>
      <c r="G9" s="101" t="s">
        <v>35</v>
      </c>
      <c r="H9" s="101" t="s">
        <v>65</v>
      </c>
      <c r="I9" s="101" t="s">
        <v>66</v>
      </c>
      <c r="J9" s="101" t="s">
        <v>55</v>
      </c>
      <c r="K9" s="101" t="s">
        <v>56</v>
      </c>
      <c r="L9" s="101" t="str">
        <f t="shared" si="0"/>
        <v>09</v>
      </c>
      <c r="M9" s="101" t="s">
        <v>57</v>
      </c>
      <c r="N9" s="101" t="s">
        <v>58</v>
      </c>
      <c r="O9" s="101" t="s">
        <v>42</v>
      </c>
      <c r="P9" s="101" t="s">
        <v>42</v>
      </c>
      <c r="Q9" s="101" t="s">
        <v>30</v>
      </c>
    </row>
    <row r="10" spans="1:17" x14ac:dyDescent="0.3">
      <c r="A10" s="101" t="s">
        <v>68</v>
      </c>
      <c r="B10" s="101">
        <v>1643</v>
      </c>
      <c r="C10" s="101" t="s">
        <v>837</v>
      </c>
      <c r="D10" s="101" t="s">
        <v>69</v>
      </c>
      <c r="E10" s="101" t="s">
        <v>70</v>
      </c>
      <c r="F10" s="101" t="s">
        <v>34</v>
      </c>
      <c r="G10" s="101" t="s">
        <v>35</v>
      </c>
      <c r="H10" s="101" t="s">
        <v>42</v>
      </c>
      <c r="I10" s="101" t="s">
        <v>42</v>
      </c>
      <c r="J10" s="101" t="s">
        <v>71</v>
      </c>
      <c r="K10" s="101" t="s">
        <v>72</v>
      </c>
      <c r="L10" s="101" t="str">
        <f t="shared" si="0"/>
        <v>09</v>
      </c>
      <c r="M10" s="101" t="s">
        <v>73</v>
      </c>
      <c r="N10" s="101" t="s">
        <v>74</v>
      </c>
      <c r="O10" s="101" t="s">
        <v>42</v>
      </c>
      <c r="P10" s="101" t="s">
        <v>42</v>
      </c>
      <c r="Q10" s="101" t="s">
        <v>30</v>
      </c>
    </row>
    <row r="11" spans="1:17" x14ac:dyDescent="0.3">
      <c r="A11" s="101" t="s">
        <v>75</v>
      </c>
      <c r="B11" s="101">
        <v>1000</v>
      </c>
      <c r="C11" s="101" t="s">
        <v>837</v>
      </c>
      <c r="D11" s="101" t="s">
        <v>76</v>
      </c>
      <c r="E11" s="101" t="s">
        <v>77</v>
      </c>
      <c r="F11" s="101" t="s">
        <v>34</v>
      </c>
      <c r="G11" s="101" t="s">
        <v>35</v>
      </c>
      <c r="H11" s="101" t="s">
        <v>42</v>
      </c>
      <c r="I11" s="101" t="s">
        <v>42</v>
      </c>
      <c r="J11" s="101" t="s">
        <v>71</v>
      </c>
      <c r="K11" s="101" t="s">
        <v>72</v>
      </c>
      <c r="L11" s="101" t="str">
        <f t="shared" si="0"/>
        <v>09</v>
      </c>
      <c r="M11" s="101" t="s">
        <v>73</v>
      </c>
      <c r="N11" s="101" t="s">
        <v>74</v>
      </c>
      <c r="O11" s="101" t="s">
        <v>42</v>
      </c>
      <c r="P11" s="101" t="s">
        <v>42</v>
      </c>
      <c r="Q11" s="101" t="s">
        <v>30</v>
      </c>
    </row>
    <row r="12" spans="1:17" x14ac:dyDescent="0.3">
      <c r="A12" s="101" t="s">
        <v>78</v>
      </c>
      <c r="B12" s="101">
        <v>-50000</v>
      </c>
      <c r="C12" s="101" t="s">
        <v>830</v>
      </c>
      <c r="D12" s="101" t="s">
        <v>18</v>
      </c>
      <c r="E12" s="101" t="s">
        <v>19</v>
      </c>
      <c r="F12" s="101" t="s">
        <v>20</v>
      </c>
      <c r="G12" s="101" t="s">
        <v>21</v>
      </c>
      <c r="H12" s="101" t="s">
        <v>79</v>
      </c>
      <c r="I12" s="101" t="s">
        <v>80</v>
      </c>
      <c r="J12" s="101" t="s">
        <v>71</v>
      </c>
      <c r="K12" s="101" t="s">
        <v>72</v>
      </c>
      <c r="L12" s="101" t="str">
        <f t="shared" si="0"/>
        <v>09</v>
      </c>
      <c r="M12" s="101" t="s">
        <v>73</v>
      </c>
      <c r="N12" s="101" t="s">
        <v>74</v>
      </c>
      <c r="O12" s="101" t="s">
        <v>42</v>
      </c>
      <c r="P12" s="101" t="s">
        <v>42</v>
      </c>
      <c r="Q12" s="101" t="s">
        <v>30</v>
      </c>
    </row>
    <row r="13" spans="1:17" x14ac:dyDescent="0.3">
      <c r="A13" s="101" t="s">
        <v>81</v>
      </c>
      <c r="B13" s="101">
        <v>1000</v>
      </c>
      <c r="C13" s="101" t="s">
        <v>837</v>
      </c>
      <c r="D13" s="101" t="s">
        <v>51</v>
      </c>
      <c r="E13" s="101" t="s">
        <v>52</v>
      </c>
      <c r="F13" s="101" t="s">
        <v>34</v>
      </c>
      <c r="G13" s="101" t="s">
        <v>35</v>
      </c>
      <c r="H13" s="101" t="s">
        <v>42</v>
      </c>
      <c r="I13" s="101" t="s">
        <v>42</v>
      </c>
      <c r="J13" s="101" t="s">
        <v>82</v>
      </c>
      <c r="K13" s="101" t="s">
        <v>83</v>
      </c>
      <c r="L13" s="101" t="str">
        <f t="shared" si="0"/>
        <v>09</v>
      </c>
      <c r="M13" s="101" t="s">
        <v>73</v>
      </c>
      <c r="N13" s="101" t="s">
        <v>74</v>
      </c>
      <c r="O13" s="101" t="s">
        <v>42</v>
      </c>
      <c r="P13" s="101" t="s">
        <v>42</v>
      </c>
      <c r="Q13" s="101" t="s">
        <v>30</v>
      </c>
    </row>
    <row r="14" spans="1:17" x14ac:dyDescent="0.3">
      <c r="A14" s="101" t="s">
        <v>81</v>
      </c>
      <c r="B14" s="101">
        <v>-1000</v>
      </c>
      <c r="C14" s="101" t="s">
        <v>837</v>
      </c>
      <c r="D14" s="101" t="s">
        <v>84</v>
      </c>
      <c r="E14" s="101" t="s">
        <v>85</v>
      </c>
      <c r="F14" s="101" t="s">
        <v>34</v>
      </c>
      <c r="G14" s="101" t="s">
        <v>35</v>
      </c>
      <c r="H14" s="101" t="s">
        <v>42</v>
      </c>
      <c r="I14" s="101" t="s">
        <v>42</v>
      </c>
      <c r="J14" s="101" t="s">
        <v>82</v>
      </c>
      <c r="K14" s="101" t="s">
        <v>83</v>
      </c>
      <c r="L14" s="101" t="str">
        <f t="shared" si="0"/>
        <v>09</v>
      </c>
      <c r="M14" s="101" t="s">
        <v>73</v>
      </c>
      <c r="N14" s="101" t="s">
        <v>74</v>
      </c>
      <c r="O14" s="101" t="s">
        <v>42</v>
      </c>
      <c r="P14" s="101" t="s">
        <v>42</v>
      </c>
      <c r="Q14" s="101" t="s">
        <v>30</v>
      </c>
    </row>
    <row r="15" spans="1:17" x14ac:dyDescent="0.3">
      <c r="A15" s="101" t="s">
        <v>86</v>
      </c>
      <c r="B15" s="101">
        <v>500</v>
      </c>
      <c r="C15" s="101" t="s">
        <v>837</v>
      </c>
      <c r="D15" s="101" t="s">
        <v>87</v>
      </c>
      <c r="E15" s="101" t="s">
        <v>88</v>
      </c>
      <c r="F15" s="101" t="s">
        <v>34</v>
      </c>
      <c r="G15" s="101" t="s">
        <v>35</v>
      </c>
      <c r="H15" s="101" t="s">
        <v>42</v>
      </c>
      <c r="I15" s="101" t="s">
        <v>42</v>
      </c>
      <c r="J15" s="101" t="s">
        <v>82</v>
      </c>
      <c r="K15" s="101" t="s">
        <v>83</v>
      </c>
      <c r="L15" s="101" t="str">
        <f t="shared" si="0"/>
        <v>09</v>
      </c>
      <c r="M15" s="101" t="s">
        <v>73</v>
      </c>
      <c r="N15" s="101" t="s">
        <v>74</v>
      </c>
      <c r="O15" s="101" t="s">
        <v>42</v>
      </c>
      <c r="P15" s="101" t="s">
        <v>42</v>
      </c>
      <c r="Q15" s="101" t="s">
        <v>30</v>
      </c>
    </row>
    <row r="16" spans="1:17" x14ac:dyDescent="0.3">
      <c r="A16" s="101" t="s">
        <v>81</v>
      </c>
      <c r="B16" s="101">
        <v>6</v>
      </c>
      <c r="C16" s="101" t="s">
        <v>836</v>
      </c>
      <c r="D16" s="101" t="s">
        <v>89</v>
      </c>
      <c r="E16" s="101" t="s">
        <v>90</v>
      </c>
      <c r="F16" s="101" t="s">
        <v>34</v>
      </c>
      <c r="G16" s="101" t="s">
        <v>35</v>
      </c>
      <c r="H16" s="101" t="s">
        <v>42</v>
      </c>
      <c r="I16" s="101" t="s">
        <v>42</v>
      </c>
      <c r="J16" s="101" t="s">
        <v>91</v>
      </c>
      <c r="K16" s="101" t="s">
        <v>92</v>
      </c>
      <c r="L16" s="101" t="str">
        <f t="shared" si="0"/>
        <v>10</v>
      </c>
      <c r="M16" s="101" t="s">
        <v>93</v>
      </c>
      <c r="N16" s="101" t="s">
        <v>94</v>
      </c>
      <c r="O16" s="101" t="s">
        <v>42</v>
      </c>
      <c r="P16" s="101" t="s">
        <v>42</v>
      </c>
      <c r="Q16" s="101" t="s">
        <v>30</v>
      </c>
    </row>
    <row r="17" spans="1:17" x14ac:dyDescent="0.3">
      <c r="A17" s="101" t="s">
        <v>81</v>
      </c>
      <c r="B17" s="101">
        <v>9</v>
      </c>
      <c r="C17" s="101" t="s">
        <v>836</v>
      </c>
      <c r="D17" s="101" t="s">
        <v>95</v>
      </c>
      <c r="E17" s="101" t="s">
        <v>96</v>
      </c>
      <c r="F17" s="101" t="s">
        <v>34</v>
      </c>
      <c r="G17" s="101" t="s">
        <v>35</v>
      </c>
      <c r="H17" s="101" t="s">
        <v>42</v>
      </c>
      <c r="I17" s="101" t="s">
        <v>42</v>
      </c>
      <c r="J17" s="101" t="s">
        <v>91</v>
      </c>
      <c r="K17" s="101" t="s">
        <v>92</v>
      </c>
      <c r="L17" s="101" t="str">
        <f t="shared" si="0"/>
        <v>10</v>
      </c>
      <c r="M17" s="101" t="s">
        <v>93</v>
      </c>
      <c r="N17" s="101" t="s">
        <v>94</v>
      </c>
      <c r="O17" s="101" t="s">
        <v>42</v>
      </c>
      <c r="P17" s="101" t="s">
        <v>42</v>
      </c>
      <c r="Q17" s="101" t="s">
        <v>30</v>
      </c>
    </row>
    <row r="18" spans="1:17" x14ac:dyDescent="0.3">
      <c r="A18" s="101" t="s">
        <v>81</v>
      </c>
      <c r="B18" s="101">
        <v>21</v>
      </c>
      <c r="C18" s="101" t="s">
        <v>836</v>
      </c>
      <c r="D18" s="101" t="s">
        <v>97</v>
      </c>
      <c r="E18" s="101" t="s">
        <v>98</v>
      </c>
      <c r="F18" s="101" t="s">
        <v>34</v>
      </c>
      <c r="G18" s="101" t="s">
        <v>35</v>
      </c>
      <c r="H18" s="101" t="s">
        <v>42</v>
      </c>
      <c r="I18" s="101" t="s">
        <v>42</v>
      </c>
      <c r="J18" s="101" t="s">
        <v>91</v>
      </c>
      <c r="K18" s="101" t="s">
        <v>92</v>
      </c>
      <c r="L18" s="101" t="str">
        <f t="shared" si="0"/>
        <v>10</v>
      </c>
      <c r="M18" s="101" t="s">
        <v>93</v>
      </c>
      <c r="N18" s="101" t="s">
        <v>94</v>
      </c>
      <c r="O18" s="101" t="s">
        <v>42</v>
      </c>
      <c r="P18" s="101" t="s">
        <v>42</v>
      </c>
      <c r="Q18" s="101" t="s">
        <v>30</v>
      </c>
    </row>
    <row r="19" spans="1:17" x14ac:dyDescent="0.3">
      <c r="A19" s="101" t="s">
        <v>81</v>
      </c>
      <c r="B19" s="101">
        <v>-36</v>
      </c>
      <c r="C19" s="101" t="s">
        <v>836</v>
      </c>
      <c r="D19" s="101" t="s">
        <v>99</v>
      </c>
      <c r="E19" s="101" t="s">
        <v>100</v>
      </c>
      <c r="F19" s="101" t="s">
        <v>34</v>
      </c>
      <c r="G19" s="101" t="s">
        <v>35</v>
      </c>
      <c r="H19" s="101" t="s">
        <v>42</v>
      </c>
      <c r="I19" s="101" t="s">
        <v>42</v>
      </c>
      <c r="J19" s="101" t="s">
        <v>91</v>
      </c>
      <c r="K19" s="101" t="s">
        <v>92</v>
      </c>
      <c r="L19" s="101" t="str">
        <f t="shared" si="0"/>
        <v>10</v>
      </c>
      <c r="M19" s="101" t="s">
        <v>93</v>
      </c>
      <c r="N19" s="101" t="s">
        <v>94</v>
      </c>
      <c r="O19" s="101" t="s">
        <v>42</v>
      </c>
      <c r="P19" s="101" t="s">
        <v>42</v>
      </c>
      <c r="Q19" s="101" t="s">
        <v>30</v>
      </c>
    </row>
    <row r="20" spans="1:17" x14ac:dyDescent="0.3">
      <c r="A20" s="101" t="s">
        <v>81</v>
      </c>
      <c r="B20" s="101">
        <v>1772</v>
      </c>
      <c r="C20" s="101" t="s">
        <v>836</v>
      </c>
      <c r="D20" s="101" t="s">
        <v>101</v>
      </c>
      <c r="E20" s="101" t="s">
        <v>102</v>
      </c>
      <c r="F20" s="101" t="s">
        <v>34</v>
      </c>
      <c r="G20" s="101" t="s">
        <v>35</v>
      </c>
      <c r="H20" s="101" t="s">
        <v>42</v>
      </c>
      <c r="I20" s="101" t="s">
        <v>42</v>
      </c>
      <c r="J20" s="101" t="s">
        <v>91</v>
      </c>
      <c r="K20" s="101" t="s">
        <v>92</v>
      </c>
      <c r="L20" s="101" t="str">
        <f t="shared" si="0"/>
        <v>10</v>
      </c>
      <c r="M20" s="101" t="s">
        <v>93</v>
      </c>
      <c r="N20" s="101" t="s">
        <v>94</v>
      </c>
      <c r="O20" s="101" t="s">
        <v>42</v>
      </c>
      <c r="P20" s="101" t="s">
        <v>42</v>
      </c>
      <c r="Q20" s="101" t="s">
        <v>30</v>
      </c>
    </row>
    <row r="21" spans="1:17" x14ac:dyDescent="0.3">
      <c r="A21" s="101" t="s">
        <v>81</v>
      </c>
      <c r="B21" s="101">
        <v>-1772</v>
      </c>
      <c r="C21" s="101" t="s">
        <v>836</v>
      </c>
      <c r="D21" s="101" t="s">
        <v>99</v>
      </c>
      <c r="E21" s="101" t="s">
        <v>100</v>
      </c>
      <c r="F21" s="101" t="s">
        <v>34</v>
      </c>
      <c r="G21" s="101" t="s">
        <v>35</v>
      </c>
      <c r="H21" s="101" t="s">
        <v>42</v>
      </c>
      <c r="I21" s="101" t="s">
        <v>42</v>
      </c>
      <c r="J21" s="101" t="s">
        <v>91</v>
      </c>
      <c r="K21" s="101" t="s">
        <v>92</v>
      </c>
      <c r="L21" s="101" t="str">
        <f t="shared" si="0"/>
        <v>10</v>
      </c>
      <c r="M21" s="101" t="s">
        <v>93</v>
      </c>
      <c r="N21" s="101" t="s">
        <v>94</v>
      </c>
      <c r="O21" s="101" t="s">
        <v>42</v>
      </c>
      <c r="P21" s="101" t="s">
        <v>42</v>
      </c>
      <c r="Q21" s="101" t="s">
        <v>30</v>
      </c>
    </row>
    <row r="22" spans="1:17" x14ac:dyDescent="0.3">
      <c r="A22" s="101" t="s">
        <v>81</v>
      </c>
      <c r="B22" s="101">
        <v>1600</v>
      </c>
      <c r="C22" s="101" t="s">
        <v>837</v>
      </c>
      <c r="D22" s="101" t="s">
        <v>103</v>
      </c>
      <c r="E22" s="101" t="s">
        <v>104</v>
      </c>
      <c r="F22" s="101" t="s">
        <v>34</v>
      </c>
      <c r="G22" s="101" t="s">
        <v>35</v>
      </c>
      <c r="H22" s="101" t="s">
        <v>42</v>
      </c>
      <c r="I22" s="101" t="s">
        <v>42</v>
      </c>
      <c r="J22" s="101" t="s">
        <v>91</v>
      </c>
      <c r="K22" s="101" t="s">
        <v>92</v>
      </c>
      <c r="L22" s="101" t="str">
        <f t="shared" si="0"/>
        <v>10</v>
      </c>
      <c r="M22" s="101" t="s">
        <v>93</v>
      </c>
      <c r="N22" s="101" t="s">
        <v>94</v>
      </c>
      <c r="O22" s="101" t="s">
        <v>42</v>
      </c>
      <c r="P22" s="101" t="s">
        <v>42</v>
      </c>
      <c r="Q22" s="101" t="s">
        <v>30</v>
      </c>
    </row>
    <row r="23" spans="1:17" x14ac:dyDescent="0.3">
      <c r="A23" s="101" t="s">
        <v>81</v>
      </c>
      <c r="B23" s="101">
        <v>-1600</v>
      </c>
      <c r="C23" s="101" t="s">
        <v>837</v>
      </c>
      <c r="D23" s="101" t="s">
        <v>69</v>
      </c>
      <c r="E23" s="101" t="s">
        <v>70</v>
      </c>
      <c r="F23" s="101" t="s">
        <v>34</v>
      </c>
      <c r="G23" s="101" t="s">
        <v>35</v>
      </c>
      <c r="H23" s="101" t="s">
        <v>42</v>
      </c>
      <c r="I23" s="101" t="s">
        <v>42</v>
      </c>
      <c r="J23" s="101" t="s">
        <v>91</v>
      </c>
      <c r="K23" s="101" t="s">
        <v>92</v>
      </c>
      <c r="L23" s="101" t="str">
        <f t="shared" si="0"/>
        <v>10</v>
      </c>
      <c r="M23" s="101" t="s">
        <v>93</v>
      </c>
      <c r="N23" s="101" t="s">
        <v>94</v>
      </c>
      <c r="O23" s="101" t="s">
        <v>42</v>
      </c>
      <c r="P23" s="101" t="s">
        <v>42</v>
      </c>
      <c r="Q23" s="101" t="s">
        <v>30</v>
      </c>
    </row>
    <row r="24" spans="1:17" x14ac:dyDescent="0.3">
      <c r="A24" s="101" t="s">
        <v>105</v>
      </c>
      <c r="B24" s="101">
        <v>536</v>
      </c>
      <c r="C24" s="101" t="s">
        <v>834</v>
      </c>
      <c r="D24" s="101" t="s">
        <v>106</v>
      </c>
      <c r="E24" s="101" t="s">
        <v>107</v>
      </c>
      <c r="F24" s="101" t="s">
        <v>34</v>
      </c>
      <c r="G24" s="101" t="s">
        <v>35</v>
      </c>
      <c r="H24" s="101" t="s">
        <v>108</v>
      </c>
      <c r="I24" s="101" t="s">
        <v>107</v>
      </c>
      <c r="J24" s="101" t="s">
        <v>38</v>
      </c>
      <c r="K24" s="101" t="s">
        <v>39</v>
      </c>
      <c r="L24" s="101" t="str">
        <f t="shared" si="0"/>
        <v>10</v>
      </c>
      <c r="M24" s="101" t="s">
        <v>109</v>
      </c>
      <c r="N24" s="101" t="s">
        <v>110</v>
      </c>
      <c r="O24" s="101" t="s">
        <v>42</v>
      </c>
      <c r="P24" s="101" t="s">
        <v>42</v>
      </c>
      <c r="Q24" s="101" t="s">
        <v>30</v>
      </c>
    </row>
    <row r="25" spans="1:17" x14ac:dyDescent="0.3">
      <c r="A25" s="101" t="s">
        <v>111</v>
      </c>
      <c r="B25" s="101">
        <v>1490</v>
      </c>
      <c r="C25" s="101" t="s">
        <v>834</v>
      </c>
      <c r="D25" s="101" t="s">
        <v>112</v>
      </c>
      <c r="E25" s="101" t="s">
        <v>113</v>
      </c>
      <c r="F25" s="101" t="s">
        <v>34</v>
      </c>
      <c r="G25" s="101" t="s">
        <v>35</v>
      </c>
      <c r="H25" s="101" t="s">
        <v>114</v>
      </c>
      <c r="I25" s="101" t="s">
        <v>115</v>
      </c>
      <c r="J25" s="101" t="s">
        <v>38</v>
      </c>
      <c r="K25" s="101" t="s">
        <v>39</v>
      </c>
      <c r="L25" s="101" t="str">
        <f t="shared" si="0"/>
        <v>10</v>
      </c>
      <c r="M25" s="101" t="s">
        <v>93</v>
      </c>
      <c r="N25" s="101" t="s">
        <v>94</v>
      </c>
      <c r="O25" s="101" t="s">
        <v>42</v>
      </c>
      <c r="P25" s="101" t="s">
        <v>42</v>
      </c>
      <c r="Q25" s="101" t="s">
        <v>30</v>
      </c>
    </row>
    <row r="26" spans="1:17" x14ac:dyDescent="0.3">
      <c r="A26" s="101" t="s">
        <v>116</v>
      </c>
      <c r="B26" s="101">
        <v>-90</v>
      </c>
      <c r="C26" s="101" t="s">
        <v>836</v>
      </c>
      <c r="D26" s="101" t="s">
        <v>117</v>
      </c>
      <c r="E26" s="101" t="s">
        <v>118</v>
      </c>
      <c r="F26" s="101" t="s">
        <v>34</v>
      </c>
      <c r="G26" s="101" t="s">
        <v>35</v>
      </c>
      <c r="H26" s="101" t="s">
        <v>114</v>
      </c>
      <c r="I26" s="101" t="s">
        <v>115</v>
      </c>
      <c r="J26" s="101" t="s">
        <v>38</v>
      </c>
      <c r="K26" s="101" t="s">
        <v>39</v>
      </c>
      <c r="L26" s="101" t="str">
        <f t="shared" si="0"/>
        <v>10</v>
      </c>
      <c r="M26" s="101" t="s">
        <v>93</v>
      </c>
      <c r="N26" s="101" t="s">
        <v>94</v>
      </c>
      <c r="O26" s="101" t="s">
        <v>42</v>
      </c>
      <c r="P26" s="101" t="s">
        <v>42</v>
      </c>
      <c r="Q26" s="101" t="s">
        <v>30</v>
      </c>
    </row>
    <row r="27" spans="1:17" x14ac:dyDescent="0.3">
      <c r="A27" s="101" t="s">
        <v>116</v>
      </c>
      <c r="B27" s="101">
        <v>-3696</v>
      </c>
      <c r="C27" s="101" t="s">
        <v>836</v>
      </c>
      <c r="D27" s="101" t="s">
        <v>119</v>
      </c>
      <c r="E27" s="101" t="s">
        <v>120</v>
      </c>
      <c r="F27" s="101" t="s">
        <v>34</v>
      </c>
      <c r="G27" s="101" t="s">
        <v>35</v>
      </c>
      <c r="H27" s="101" t="s">
        <v>114</v>
      </c>
      <c r="I27" s="101" t="s">
        <v>115</v>
      </c>
      <c r="J27" s="101" t="s">
        <v>38</v>
      </c>
      <c r="K27" s="101" t="s">
        <v>39</v>
      </c>
      <c r="L27" s="101" t="str">
        <f t="shared" si="0"/>
        <v>10</v>
      </c>
      <c r="M27" s="101" t="s">
        <v>93</v>
      </c>
      <c r="N27" s="101" t="s">
        <v>94</v>
      </c>
      <c r="O27" s="101" t="s">
        <v>42</v>
      </c>
      <c r="P27" s="101" t="s">
        <v>42</v>
      </c>
      <c r="Q27" s="101" t="s">
        <v>30</v>
      </c>
    </row>
    <row r="28" spans="1:17" x14ac:dyDescent="0.3">
      <c r="A28" s="101" t="s">
        <v>116</v>
      </c>
      <c r="B28" s="101">
        <v>-11200</v>
      </c>
      <c r="C28" s="101" t="s">
        <v>836</v>
      </c>
      <c r="D28" s="101" t="s">
        <v>121</v>
      </c>
      <c r="E28" s="101" t="s">
        <v>122</v>
      </c>
      <c r="F28" s="101" t="s">
        <v>34</v>
      </c>
      <c r="G28" s="101" t="s">
        <v>35</v>
      </c>
      <c r="H28" s="101" t="s">
        <v>114</v>
      </c>
      <c r="I28" s="101" t="s">
        <v>115</v>
      </c>
      <c r="J28" s="101" t="s">
        <v>38</v>
      </c>
      <c r="K28" s="101" t="s">
        <v>39</v>
      </c>
      <c r="L28" s="101" t="str">
        <f t="shared" si="0"/>
        <v>10</v>
      </c>
      <c r="M28" s="101" t="s">
        <v>93</v>
      </c>
      <c r="N28" s="101" t="s">
        <v>94</v>
      </c>
      <c r="O28" s="101" t="s">
        <v>42</v>
      </c>
      <c r="P28" s="101" t="s">
        <v>42</v>
      </c>
      <c r="Q28" s="101" t="s">
        <v>30</v>
      </c>
    </row>
    <row r="29" spans="1:17" x14ac:dyDescent="0.3">
      <c r="A29" s="101" t="s">
        <v>123</v>
      </c>
      <c r="B29" s="101">
        <v>-66000</v>
      </c>
      <c r="C29" s="101" t="s">
        <v>828</v>
      </c>
      <c r="D29" s="101" t="s">
        <v>124</v>
      </c>
      <c r="E29" s="101" t="s">
        <v>125</v>
      </c>
      <c r="F29" s="101" t="s">
        <v>46</v>
      </c>
      <c r="G29" s="101" t="s">
        <v>47</v>
      </c>
      <c r="H29" s="101" t="s">
        <v>126</v>
      </c>
      <c r="I29" s="101" t="s">
        <v>127</v>
      </c>
      <c r="J29" s="101" t="s">
        <v>128</v>
      </c>
      <c r="K29" s="101" t="s">
        <v>129</v>
      </c>
      <c r="L29" s="101" t="str">
        <f t="shared" si="0"/>
        <v>00</v>
      </c>
      <c r="M29" s="101" t="s">
        <v>130</v>
      </c>
      <c r="N29" s="101" t="s">
        <v>131</v>
      </c>
      <c r="O29" s="101" t="s">
        <v>42</v>
      </c>
      <c r="P29" s="101" t="s">
        <v>42</v>
      </c>
      <c r="Q29" s="101" t="s">
        <v>30</v>
      </c>
    </row>
    <row r="30" spans="1:17" x14ac:dyDescent="0.3">
      <c r="A30" s="101" t="s">
        <v>132</v>
      </c>
      <c r="B30" s="101">
        <v>290</v>
      </c>
      <c r="C30" s="101" t="s">
        <v>831</v>
      </c>
      <c r="D30" s="101" t="s">
        <v>133</v>
      </c>
      <c r="E30" s="101" t="s">
        <v>134</v>
      </c>
      <c r="F30" s="101" t="s">
        <v>46</v>
      </c>
      <c r="G30" s="101" t="s">
        <v>47</v>
      </c>
      <c r="H30" s="101" t="s">
        <v>135</v>
      </c>
      <c r="I30" s="101" t="s">
        <v>136</v>
      </c>
      <c r="J30" s="101" t="s">
        <v>128</v>
      </c>
      <c r="K30" s="101" t="s">
        <v>129</v>
      </c>
      <c r="L30" s="101" t="str">
        <f t="shared" si="0"/>
        <v>00</v>
      </c>
      <c r="M30" s="101" t="s">
        <v>130</v>
      </c>
      <c r="N30" s="101" t="s">
        <v>131</v>
      </c>
      <c r="O30" s="101" t="s">
        <v>42</v>
      </c>
      <c r="P30" s="101" t="s">
        <v>42</v>
      </c>
      <c r="Q30" s="101" t="s">
        <v>30</v>
      </c>
    </row>
    <row r="31" spans="1:17" x14ac:dyDescent="0.3">
      <c r="A31" s="101" t="s">
        <v>137</v>
      </c>
      <c r="B31" s="101">
        <v>2000</v>
      </c>
      <c r="C31" s="101" t="s">
        <v>833</v>
      </c>
      <c r="D31" s="101" t="s">
        <v>138</v>
      </c>
      <c r="E31" s="101" t="s">
        <v>139</v>
      </c>
      <c r="F31" s="101" t="s">
        <v>46</v>
      </c>
      <c r="G31" s="101" t="s">
        <v>47</v>
      </c>
      <c r="H31" s="101" t="s">
        <v>140</v>
      </c>
      <c r="I31" s="101" t="s">
        <v>137</v>
      </c>
      <c r="J31" s="101" t="s">
        <v>128</v>
      </c>
      <c r="K31" s="101" t="s">
        <v>129</v>
      </c>
      <c r="L31" s="101" t="str">
        <f t="shared" si="0"/>
        <v>00</v>
      </c>
      <c r="M31" s="101" t="s">
        <v>130</v>
      </c>
      <c r="N31" s="101" t="s">
        <v>131</v>
      </c>
      <c r="O31" s="101" t="s">
        <v>42</v>
      </c>
      <c r="P31" s="101" t="s">
        <v>42</v>
      </c>
      <c r="Q31" s="101" t="s">
        <v>30</v>
      </c>
    </row>
    <row r="32" spans="1:17" x14ac:dyDescent="0.3">
      <c r="A32" s="101" t="s">
        <v>141</v>
      </c>
      <c r="B32" s="101">
        <v>179</v>
      </c>
      <c r="C32" s="101" t="s">
        <v>837</v>
      </c>
      <c r="D32" s="101" t="s">
        <v>142</v>
      </c>
      <c r="E32" s="101" t="s">
        <v>143</v>
      </c>
      <c r="F32" s="101" t="s">
        <v>34</v>
      </c>
      <c r="G32" s="101" t="s">
        <v>35</v>
      </c>
      <c r="H32" s="101" t="s">
        <v>144</v>
      </c>
      <c r="I32" s="101" t="s">
        <v>145</v>
      </c>
      <c r="J32" s="101" t="s">
        <v>146</v>
      </c>
      <c r="K32" s="101" t="s">
        <v>147</v>
      </c>
      <c r="L32" s="101" t="str">
        <f t="shared" si="0"/>
        <v>01</v>
      </c>
      <c r="M32" s="101" t="s">
        <v>148</v>
      </c>
      <c r="N32" s="101" t="s">
        <v>149</v>
      </c>
      <c r="O32" s="101" t="s">
        <v>42</v>
      </c>
      <c r="P32" s="101" t="s">
        <v>42</v>
      </c>
      <c r="Q32" s="101" t="s">
        <v>30</v>
      </c>
    </row>
    <row r="33" spans="1:17" x14ac:dyDescent="0.3">
      <c r="A33" s="101" t="s">
        <v>141</v>
      </c>
      <c r="B33" s="101">
        <v>10</v>
      </c>
      <c r="C33" s="101" t="s">
        <v>837</v>
      </c>
      <c r="D33" s="101" t="s">
        <v>150</v>
      </c>
      <c r="E33" s="101" t="s">
        <v>151</v>
      </c>
      <c r="F33" s="101" t="s">
        <v>34</v>
      </c>
      <c r="G33" s="101" t="s">
        <v>35</v>
      </c>
      <c r="H33" s="101" t="s">
        <v>144</v>
      </c>
      <c r="I33" s="101" t="s">
        <v>145</v>
      </c>
      <c r="J33" s="101" t="s">
        <v>146</v>
      </c>
      <c r="K33" s="101" t="s">
        <v>147</v>
      </c>
      <c r="L33" s="101" t="str">
        <f t="shared" si="0"/>
        <v>01</v>
      </c>
      <c r="M33" s="101" t="s">
        <v>148</v>
      </c>
      <c r="N33" s="101" t="s">
        <v>149</v>
      </c>
      <c r="O33" s="101" t="s">
        <v>42</v>
      </c>
      <c r="P33" s="101" t="s">
        <v>42</v>
      </c>
      <c r="Q33" s="101" t="s">
        <v>30</v>
      </c>
    </row>
    <row r="34" spans="1:17" x14ac:dyDescent="0.3">
      <c r="A34" s="101" t="s">
        <v>141</v>
      </c>
      <c r="B34" s="101">
        <v>-189</v>
      </c>
      <c r="C34" s="101" t="s">
        <v>836</v>
      </c>
      <c r="D34" s="101" t="s">
        <v>121</v>
      </c>
      <c r="E34" s="101" t="s">
        <v>122</v>
      </c>
      <c r="F34" s="101" t="s">
        <v>34</v>
      </c>
      <c r="G34" s="101" t="s">
        <v>35</v>
      </c>
      <c r="H34" s="101" t="s">
        <v>152</v>
      </c>
      <c r="I34" s="101" t="s">
        <v>153</v>
      </c>
      <c r="J34" s="101" t="s">
        <v>146</v>
      </c>
      <c r="K34" s="101" t="s">
        <v>147</v>
      </c>
      <c r="L34" s="101" t="str">
        <f t="shared" si="0"/>
        <v>01</v>
      </c>
      <c r="M34" s="101" t="s">
        <v>148</v>
      </c>
      <c r="N34" s="101" t="s">
        <v>149</v>
      </c>
      <c r="O34" s="101" t="s">
        <v>42</v>
      </c>
      <c r="P34" s="101" t="s">
        <v>42</v>
      </c>
      <c r="Q34" s="101" t="s">
        <v>30</v>
      </c>
    </row>
    <row r="35" spans="1:17" x14ac:dyDescent="0.3">
      <c r="A35" s="101" t="s">
        <v>154</v>
      </c>
      <c r="B35" s="101">
        <v>1524</v>
      </c>
      <c r="C35" s="101" t="s">
        <v>837</v>
      </c>
      <c r="D35" s="101" t="s">
        <v>155</v>
      </c>
      <c r="E35" s="101" t="s">
        <v>156</v>
      </c>
      <c r="F35" s="101" t="s">
        <v>34</v>
      </c>
      <c r="G35" s="101" t="s">
        <v>35</v>
      </c>
      <c r="H35" s="101" t="s">
        <v>157</v>
      </c>
      <c r="I35" s="101" t="s">
        <v>158</v>
      </c>
      <c r="J35" s="101" t="s">
        <v>55</v>
      </c>
      <c r="K35" s="101" t="s">
        <v>56</v>
      </c>
      <c r="L35" s="101" t="str">
        <f t="shared" si="0"/>
        <v>09</v>
      </c>
      <c r="M35" s="101" t="s">
        <v>159</v>
      </c>
      <c r="N35" s="101" t="s">
        <v>160</v>
      </c>
      <c r="O35" s="101" t="s">
        <v>42</v>
      </c>
      <c r="P35" s="101" t="s">
        <v>42</v>
      </c>
      <c r="Q35" s="101" t="s">
        <v>30</v>
      </c>
    </row>
    <row r="36" spans="1:17" x14ac:dyDescent="0.3">
      <c r="A36" s="101" t="s">
        <v>161</v>
      </c>
      <c r="B36" s="101">
        <v>-1260</v>
      </c>
      <c r="C36" s="101" t="s">
        <v>837</v>
      </c>
      <c r="D36" s="101" t="s">
        <v>162</v>
      </c>
      <c r="E36" s="101" t="s">
        <v>163</v>
      </c>
      <c r="F36" s="101" t="s">
        <v>34</v>
      </c>
      <c r="G36" s="101" t="s">
        <v>35</v>
      </c>
      <c r="H36" s="101" t="s">
        <v>164</v>
      </c>
      <c r="I36" s="101" t="s">
        <v>165</v>
      </c>
      <c r="J36" s="101" t="s">
        <v>55</v>
      </c>
      <c r="K36" s="101" t="s">
        <v>56</v>
      </c>
      <c r="L36" s="101" t="str">
        <f t="shared" si="0"/>
        <v>09</v>
      </c>
      <c r="M36" s="101" t="s">
        <v>159</v>
      </c>
      <c r="N36" s="101" t="s">
        <v>160</v>
      </c>
      <c r="O36" s="101" t="s">
        <v>42</v>
      </c>
      <c r="P36" s="101" t="s">
        <v>42</v>
      </c>
      <c r="Q36" s="101" t="s">
        <v>30</v>
      </c>
    </row>
    <row r="37" spans="1:17" x14ac:dyDescent="0.3">
      <c r="A37" s="101" t="s">
        <v>166</v>
      </c>
      <c r="B37" s="101">
        <v>5</v>
      </c>
      <c r="C37" s="101" t="s">
        <v>836</v>
      </c>
      <c r="D37" s="101" t="s">
        <v>117</v>
      </c>
      <c r="E37" s="101" t="s">
        <v>118</v>
      </c>
      <c r="F37" s="101" t="s">
        <v>34</v>
      </c>
      <c r="G37" s="101" t="s">
        <v>35</v>
      </c>
      <c r="H37" s="101" t="s">
        <v>157</v>
      </c>
      <c r="I37" s="101" t="s">
        <v>158</v>
      </c>
      <c r="J37" s="101" t="s">
        <v>55</v>
      </c>
      <c r="K37" s="101" t="s">
        <v>56</v>
      </c>
      <c r="L37" s="101" t="str">
        <f t="shared" si="0"/>
        <v>09</v>
      </c>
      <c r="M37" s="101" t="s">
        <v>159</v>
      </c>
      <c r="N37" s="101" t="s">
        <v>160</v>
      </c>
      <c r="O37" s="101" t="s">
        <v>42</v>
      </c>
      <c r="P37" s="101" t="s">
        <v>42</v>
      </c>
      <c r="Q37" s="101" t="s">
        <v>30</v>
      </c>
    </row>
    <row r="38" spans="1:17" x14ac:dyDescent="0.3">
      <c r="A38" s="101" t="s">
        <v>166</v>
      </c>
      <c r="B38" s="101">
        <v>220</v>
      </c>
      <c r="C38" s="101" t="s">
        <v>836</v>
      </c>
      <c r="D38" s="101" t="s">
        <v>119</v>
      </c>
      <c r="E38" s="101" t="s">
        <v>120</v>
      </c>
      <c r="F38" s="101" t="s">
        <v>34</v>
      </c>
      <c r="G38" s="101" t="s">
        <v>35</v>
      </c>
      <c r="H38" s="101" t="s">
        <v>157</v>
      </c>
      <c r="I38" s="101" t="s">
        <v>158</v>
      </c>
      <c r="J38" s="101" t="s">
        <v>55</v>
      </c>
      <c r="K38" s="101" t="s">
        <v>56</v>
      </c>
      <c r="L38" s="101" t="str">
        <f t="shared" si="0"/>
        <v>09</v>
      </c>
      <c r="M38" s="101" t="s">
        <v>159</v>
      </c>
      <c r="N38" s="101" t="s">
        <v>160</v>
      </c>
      <c r="O38" s="101" t="s">
        <v>42</v>
      </c>
      <c r="P38" s="101" t="s">
        <v>42</v>
      </c>
      <c r="Q38" s="101" t="s">
        <v>30</v>
      </c>
    </row>
    <row r="39" spans="1:17" x14ac:dyDescent="0.3">
      <c r="A39" s="101" t="s">
        <v>166</v>
      </c>
      <c r="B39" s="101">
        <v>665</v>
      </c>
      <c r="C39" s="101" t="s">
        <v>836</v>
      </c>
      <c r="D39" s="101" t="s">
        <v>121</v>
      </c>
      <c r="E39" s="101" t="s">
        <v>122</v>
      </c>
      <c r="F39" s="101" t="s">
        <v>34</v>
      </c>
      <c r="G39" s="101" t="s">
        <v>35</v>
      </c>
      <c r="H39" s="101" t="s">
        <v>157</v>
      </c>
      <c r="I39" s="101" t="s">
        <v>158</v>
      </c>
      <c r="J39" s="101" t="s">
        <v>55</v>
      </c>
      <c r="K39" s="101" t="s">
        <v>56</v>
      </c>
      <c r="L39" s="101" t="str">
        <f t="shared" si="0"/>
        <v>09</v>
      </c>
      <c r="M39" s="101" t="s">
        <v>159</v>
      </c>
      <c r="N39" s="101" t="s">
        <v>160</v>
      </c>
      <c r="O39" s="101" t="s">
        <v>42</v>
      </c>
      <c r="P39" s="101" t="s">
        <v>42</v>
      </c>
      <c r="Q39" s="101" t="s">
        <v>30</v>
      </c>
    </row>
    <row r="40" spans="1:17" x14ac:dyDescent="0.3">
      <c r="A40" s="101" t="s">
        <v>167</v>
      </c>
      <c r="B40" s="101">
        <v>-1524</v>
      </c>
      <c r="C40" s="101" t="s">
        <v>837</v>
      </c>
      <c r="D40" s="101" t="s">
        <v>60</v>
      </c>
      <c r="E40" s="101" t="s">
        <v>61</v>
      </c>
      <c r="F40" s="101" t="s">
        <v>34</v>
      </c>
      <c r="G40" s="101" t="s">
        <v>35</v>
      </c>
      <c r="H40" s="101" t="s">
        <v>157</v>
      </c>
      <c r="I40" s="101" t="s">
        <v>158</v>
      </c>
      <c r="J40" s="101" t="s">
        <v>55</v>
      </c>
      <c r="K40" s="101" t="s">
        <v>56</v>
      </c>
      <c r="L40" s="101" t="str">
        <f t="shared" si="0"/>
        <v>09</v>
      </c>
      <c r="M40" s="101" t="s">
        <v>159</v>
      </c>
      <c r="N40" s="101" t="s">
        <v>160</v>
      </c>
      <c r="O40" s="101" t="s">
        <v>42</v>
      </c>
      <c r="P40" s="101" t="s">
        <v>42</v>
      </c>
      <c r="Q40" s="101" t="s">
        <v>30</v>
      </c>
    </row>
    <row r="41" spans="1:17" x14ac:dyDescent="0.3">
      <c r="A41" s="101" t="s">
        <v>168</v>
      </c>
      <c r="B41" s="101">
        <v>1260</v>
      </c>
      <c r="C41" s="101" t="s">
        <v>837</v>
      </c>
      <c r="D41" s="101" t="s">
        <v>169</v>
      </c>
      <c r="E41" s="101" t="s">
        <v>170</v>
      </c>
      <c r="F41" s="101" t="s">
        <v>34</v>
      </c>
      <c r="G41" s="101" t="s">
        <v>35</v>
      </c>
      <c r="H41" s="101" t="s">
        <v>164</v>
      </c>
      <c r="I41" s="101" t="s">
        <v>165</v>
      </c>
      <c r="J41" s="101" t="s">
        <v>55</v>
      </c>
      <c r="K41" s="101" t="s">
        <v>56</v>
      </c>
      <c r="L41" s="101" t="str">
        <f t="shared" si="0"/>
        <v>09</v>
      </c>
      <c r="M41" s="101" t="s">
        <v>159</v>
      </c>
      <c r="N41" s="101" t="s">
        <v>160</v>
      </c>
      <c r="O41" s="101" t="s">
        <v>42</v>
      </c>
      <c r="P41" s="101" t="s">
        <v>42</v>
      </c>
      <c r="Q41" s="101" t="s">
        <v>30</v>
      </c>
    </row>
    <row r="42" spans="1:17" x14ac:dyDescent="0.3">
      <c r="A42" s="101" t="s">
        <v>171</v>
      </c>
      <c r="B42" s="101">
        <v>-890</v>
      </c>
      <c r="C42" s="101" t="s">
        <v>837</v>
      </c>
      <c r="D42" s="101" t="s">
        <v>60</v>
      </c>
      <c r="E42" s="101" t="s">
        <v>61</v>
      </c>
      <c r="F42" s="101" t="s">
        <v>34</v>
      </c>
      <c r="G42" s="101" t="s">
        <v>35</v>
      </c>
      <c r="H42" s="101" t="s">
        <v>157</v>
      </c>
      <c r="I42" s="101" t="s">
        <v>158</v>
      </c>
      <c r="J42" s="101" t="s">
        <v>55</v>
      </c>
      <c r="K42" s="101" t="s">
        <v>56</v>
      </c>
      <c r="L42" s="101" t="str">
        <f t="shared" si="0"/>
        <v>09</v>
      </c>
      <c r="M42" s="101" t="s">
        <v>159</v>
      </c>
      <c r="N42" s="101" t="s">
        <v>160</v>
      </c>
      <c r="O42" s="101" t="s">
        <v>42</v>
      </c>
      <c r="P42" s="101" t="s">
        <v>42</v>
      </c>
      <c r="Q42" s="101" t="s">
        <v>30</v>
      </c>
    </row>
    <row r="43" spans="1:17" x14ac:dyDescent="0.3">
      <c r="A43" s="101" t="s">
        <v>172</v>
      </c>
      <c r="B43" s="101">
        <v>-500</v>
      </c>
      <c r="C43" s="101" t="s">
        <v>837</v>
      </c>
      <c r="D43" s="101" t="s">
        <v>162</v>
      </c>
      <c r="E43" s="101" t="s">
        <v>163</v>
      </c>
      <c r="F43" s="101" t="s">
        <v>34</v>
      </c>
      <c r="G43" s="101" t="s">
        <v>35</v>
      </c>
      <c r="H43" s="101" t="s">
        <v>164</v>
      </c>
      <c r="I43" s="101" t="s">
        <v>165</v>
      </c>
      <c r="J43" s="101" t="s">
        <v>55</v>
      </c>
      <c r="K43" s="101" t="s">
        <v>56</v>
      </c>
      <c r="L43" s="101" t="str">
        <f t="shared" si="0"/>
        <v>09</v>
      </c>
      <c r="M43" s="101" t="s">
        <v>159</v>
      </c>
      <c r="N43" s="101" t="s">
        <v>160</v>
      </c>
      <c r="O43" s="101" t="s">
        <v>42</v>
      </c>
      <c r="P43" s="101" t="s">
        <v>42</v>
      </c>
      <c r="Q43" s="101" t="s">
        <v>30</v>
      </c>
    </row>
    <row r="44" spans="1:17" x14ac:dyDescent="0.3">
      <c r="A44" s="101" t="s">
        <v>173</v>
      </c>
      <c r="B44" s="101">
        <v>-500</v>
      </c>
      <c r="C44" s="101" t="s">
        <v>837</v>
      </c>
      <c r="D44" s="101" t="s">
        <v>162</v>
      </c>
      <c r="E44" s="101" t="s">
        <v>163</v>
      </c>
      <c r="F44" s="101" t="s">
        <v>34</v>
      </c>
      <c r="G44" s="101" t="s">
        <v>35</v>
      </c>
      <c r="H44" s="101" t="s">
        <v>164</v>
      </c>
      <c r="I44" s="101" t="s">
        <v>165</v>
      </c>
      <c r="J44" s="101" t="s">
        <v>55</v>
      </c>
      <c r="K44" s="101" t="s">
        <v>56</v>
      </c>
      <c r="L44" s="101" t="str">
        <f t="shared" si="0"/>
        <v>09</v>
      </c>
      <c r="M44" s="101" t="s">
        <v>159</v>
      </c>
      <c r="N44" s="101" t="s">
        <v>160</v>
      </c>
      <c r="O44" s="101" t="s">
        <v>42</v>
      </c>
      <c r="P44" s="101" t="s">
        <v>42</v>
      </c>
      <c r="Q44" s="101" t="s">
        <v>30</v>
      </c>
    </row>
    <row r="45" spans="1:17" x14ac:dyDescent="0.3">
      <c r="A45" s="101" t="s">
        <v>174</v>
      </c>
      <c r="B45" s="101">
        <v>-1643</v>
      </c>
      <c r="C45" s="101" t="s">
        <v>837</v>
      </c>
      <c r="D45" s="101" t="s">
        <v>60</v>
      </c>
      <c r="E45" s="101" t="s">
        <v>61</v>
      </c>
      <c r="F45" s="101" t="s">
        <v>34</v>
      </c>
      <c r="G45" s="101" t="s">
        <v>35</v>
      </c>
      <c r="H45" s="101" t="s">
        <v>62</v>
      </c>
      <c r="I45" s="101" t="s">
        <v>63</v>
      </c>
      <c r="J45" s="101" t="s">
        <v>55</v>
      </c>
      <c r="K45" s="101" t="s">
        <v>56</v>
      </c>
      <c r="L45" s="101" t="str">
        <f t="shared" si="0"/>
        <v>09</v>
      </c>
      <c r="M45" s="101" t="s">
        <v>175</v>
      </c>
      <c r="N45" s="101" t="s">
        <v>176</v>
      </c>
      <c r="O45" s="101" t="s">
        <v>42</v>
      </c>
      <c r="P45" s="101" t="s">
        <v>42</v>
      </c>
      <c r="Q45" s="101" t="s">
        <v>30</v>
      </c>
    </row>
    <row r="46" spans="1:17" x14ac:dyDescent="0.3">
      <c r="A46" s="101" t="s">
        <v>177</v>
      </c>
      <c r="B46" s="101">
        <v>-1300</v>
      </c>
      <c r="C46" s="101" t="s">
        <v>837</v>
      </c>
      <c r="D46" s="101" t="s">
        <v>60</v>
      </c>
      <c r="E46" s="101" t="s">
        <v>61</v>
      </c>
      <c r="F46" s="101" t="s">
        <v>34</v>
      </c>
      <c r="G46" s="101" t="s">
        <v>35</v>
      </c>
      <c r="H46" s="101" t="s">
        <v>62</v>
      </c>
      <c r="I46" s="101" t="s">
        <v>63</v>
      </c>
      <c r="J46" s="101" t="s">
        <v>55</v>
      </c>
      <c r="K46" s="101" t="s">
        <v>56</v>
      </c>
      <c r="L46" s="101" t="str">
        <f t="shared" si="0"/>
        <v>09</v>
      </c>
      <c r="M46" s="101" t="s">
        <v>175</v>
      </c>
      <c r="N46" s="101" t="s">
        <v>176</v>
      </c>
      <c r="O46" s="101" t="s">
        <v>42</v>
      </c>
      <c r="P46" s="101" t="s">
        <v>42</v>
      </c>
      <c r="Q46" s="101" t="s">
        <v>30</v>
      </c>
    </row>
    <row r="47" spans="1:17" x14ac:dyDescent="0.3">
      <c r="A47" s="101" t="s">
        <v>75</v>
      </c>
      <c r="B47" s="101">
        <v>-1000</v>
      </c>
      <c r="C47" s="101" t="s">
        <v>837</v>
      </c>
      <c r="D47" s="101" t="s">
        <v>60</v>
      </c>
      <c r="E47" s="101" t="s">
        <v>61</v>
      </c>
      <c r="F47" s="101" t="s">
        <v>34</v>
      </c>
      <c r="G47" s="101" t="s">
        <v>35</v>
      </c>
      <c r="H47" s="101" t="s">
        <v>62</v>
      </c>
      <c r="I47" s="101" t="s">
        <v>63</v>
      </c>
      <c r="J47" s="101" t="s">
        <v>55</v>
      </c>
      <c r="K47" s="101" t="s">
        <v>56</v>
      </c>
      <c r="L47" s="101" t="str">
        <f t="shared" si="0"/>
        <v>09</v>
      </c>
      <c r="M47" s="101" t="s">
        <v>175</v>
      </c>
      <c r="N47" s="101" t="s">
        <v>176</v>
      </c>
      <c r="O47" s="101" t="s">
        <v>42</v>
      </c>
      <c r="P47" s="101" t="s">
        <v>42</v>
      </c>
      <c r="Q47" s="101" t="s">
        <v>30</v>
      </c>
    </row>
    <row r="48" spans="1:17" x14ac:dyDescent="0.3">
      <c r="A48" s="101" t="s">
        <v>178</v>
      </c>
      <c r="B48" s="101">
        <v>-100</v>
      </c>
      <c r="C48" s="101" t="s">
        <v>837</v>
      </c>
      <c r="D48" s="101" t="s">
        <v>179</v>
      </c>
      <c r="E48" s="101" t="s">
        <v>180</v>
      </c>
      <c r="F48" s="101" t="s">
        <v>34</v>
      </c>
      <c r="G48" s="101" t="s">
        <v>35</v>
      </c>
      <c r="H48" s="101" t="s">
        <v>42</v>
      </c>
      <c r="I48" s="101" t="s">
        <v>42</v>
      </c>
      <c r="J48" s="101" t="s">
        <v>181</v>
      </c>
      <c r="K48" s="101" t="s">
        <v>182</v>
      </c>
      <c r="L48" s="101" t="str">
        <f t="shared" si="0"/>
        <v>09</v>
      </c>
      <c r="M48" s="101" t="s">
        <v>57</v>
      </c>
      <c r="N48" s="101" t="s">
        <v>58</v>
      </c>
      <c r="O48" s="101" t="s">
        <v>42</v>
      </c>
      <c r="P48" s="101" t="s">
        <v>42</v>
      </c>
      <c r="Q48" s="101" t="s">
        <v>30</v>
      </c>
    </row>
    <row r="49" spans="1:17" x14ac:dyDescent="0.3">
      <c r="A49" s="101" t="s">
        <v>183</v>
      </c>
      <c r="B49" s="101">
        <v>500</v>
      </c>
      <c r="C49" s="101" t="s">
        <v>836</v>
      </c>
      <c r="D49" s="101" t="s">
        <v>184</v>
      </c>
      <c r="E49" s="101" t="s">
        <v>185</v>
      </c>
      <c r="F49" s="101" t="s">
        <v>34</v>
      </c>
      <c r="G49" s="101" t="s">
        <v>35</v>
      </c>
      <c r="H49" s="101" t="s">
        <v>42</v>
      </c>
      <c r="I49" s="101" t="s">
        <v>42</v>
      </c>
      <c r="J49" s="101" t="s">
        <v>181</v>
      </c>
      <c r="K49" s="101" t="s">
        <v>182</v>
      </c>
      <c r="L49" s="101" t="str">
        <f t="shared" si="0"/>
        <v>09</v>
      </c>
      <c r="M49" s="101" t="s">
        <v>57</v>
      </c>
      <c r="N49" s="101" t="s">
        <v>58</v>
      </c>
      <c r="O49" s="101" t="s">
        <v>42</v>
      </c>
      <c r="P49" s="101" t="s">
        <v>42</v>
      </c>
      <c r="Q49" s="101" t="s">
        <v>30</v>
      </c>
    </row>
    <row r="50" spans="1:17" x14ac:dyDescent="0.3">
      <c r="A50" s="101" t="s">
        <v>186</v>
      </c>
      <c r="B50" s="101">
        <v>30</v>
      </c>
      <c r="C50" s="101" t="s">
        <v>835</v>
      </c>
      <c r="D50" s="101" t="s">
        <v>187</v>
      </c>
      <c r="E50" s="101" t="s">
        <v>188</v>
      </c>
      <c r="F50" s="101" t="s">
        <v>34</v>
      </c>
      <c r="G50" s="101" t="s">
        <v>35</v>
      </c>
      <c r="H50" s="101" t="s">
        <v>42</v>
      </c>
      <c r="I50" s="101" t="s">
        <v>42</v>
      </c>
      <c r="J50" s="101" t="s">
        <v>181</v>
      </c>
      <c r="K50" s="101" t="s">
        <v>182</v>
      </c>
      <c r="L50" s="101" t="str">
        <f t="shared" si="0"/>
        <v>09</v>
      </c>
      <c r="M50" s="101" t="s">
        <v>57</v>
      </c>
      <c r="N50" s="101" t="s">
        <v>58</v>
      </c>
      <c r="O50" s="101" t="s">
        <v>42</v>
      </c>
      <c r="P50" s="101" t="s">
        <v>42</v>
      </c>
      <c r="Q50" s="101" t="s">
        <v>30</v>
      </c>
    </row>
    <row r="51" spans="1:17" x14ac:dyDescent="0.3">
      <c r="A51" s="101" t="s">
        <v>178</v>
      </c>
      <c r="B51" s="101">
        <v>100</v>
      </c>
      <c r="C51" s="101" t="s">
        <v>837</v>
      </c>
      <c r="D51" s="101" t="s">
        <v>189</v>
      </c>
      <c r="E51" s="101" t="s">
        <v>190</v>
      </c>
      <c r="F51" s="101" t="s">
        <v>34</v>
      </c>
      <c r="G51" s="101" t="s">
        <v>35</v>
      </c>
      <c r="H51" s="101" t="s">
        <v>42</v>
      </c>
      <c r="I51" s="101" t="s">
        <v>42</v>
      </c>
      <c r="J51" s="101" t="s">
        <v>181</v>
      </c>
      <c r="K51" s="101" t="s">
        <v>182</v>
      </c>
      <c r="L51" s="101" t="str">
        <f t="shared" si="0"/>
        <v>09</v>
      </c>
      <c r="M51" s="101" t="s">
        <v>57</v>
      </c>
      <c r="N51" s="101" t="s">
        <v>58</v>
      </c>
      <c r="O51" s="101" t="s">
        <v>42</v>
      </c>
      <c r="P51" s="101" t="s">
        <v>42</v>
      </c>
      <c r="Q51" s="101" t="s">
        <v>30</v>
      </c>
    </row>
    <row r="52" spans="1:17" x14ac:dyDescent="0.3">
      <c r="A52" s="101" t="s">
        <v>191</v>
      </c>
      <c r="B52" s="101">
        <v>-500</v>
      </c>
      <c r="C52" s="101" t="s">
        <v>836</v>
      </c>
      <c r="D52" s="101" t="s">
        <v>192</v>
      </c>
      <c r="E52" s="101" t="s">
        <v>193</v>
      </c>
      <c r="F52" s="101" t="s">
        <v>34</v>
      </c>
      <c r="G52" s="101" t="s">
        <v>35</v>
      </c>
      <c r="H52" s="101" t="s">
        <v>42</v>
      </c>
      <c r="I52" s="101" t="s">
        <v>42</v>
      </c>
      <c r="J52" s="101" t="s">
        <v>181</v>
      </c>
      <c r="K52" s="101" t="s">
        <v>182</v>
      </c>
      <c r="L52" s="101" t="str">
        <f t="shared" si="0"/>
        <v>09</v>
      </c>
      <c r="M52" s="101" t="s">
        <v>57</v>
      </c>
      <c r="N52" s="101" t="s">
        <v>58</v>
      </c>
      <c r="O52" s="101" t="s">
        <v>42</v>
      </c>
      <c r="P52" s="101" t="s">
        <v>42</v>
      </c>
      <c r="Q52" s="101" t="s">
        <v>30</v>
      </c>
    </row>
    <row r="53" spans="1:17" x14ac:dyDescent="0.3">
      <c r="A53" s="101" t="s">
        <v>194</v>
      </c>
      <c r="B53" s="101">
        <v>-80</v>
      </c>
      <c r="C53" s="101" t="s">
        <v>837</v>
      </c>
      <c r="D53" s="101" t="s">
        <v>179</v>
      </c>
      <c r="E53" s="101" t="s">
        <v>180</v>
      </c>
      <c r="F53" s="101" t="s">
        <v>34</v>
      </c>
      <c r="G53" s="101" t="s">
        <v>35</v>
      </c>
      <c r="H53" s="101" t="s">
        <v>42</v>
      </c>
      <c r="I53" s="101" t="s">
        <v>42</v>
      </c>
      <c r="J53" s="101" t="s">
        <v>181</v>
      </c>
      <c r="K53" s="101" t="s">
        <v>182</v>
      </c>
      <c r="L53" s="101" t="str">
        <f t="shared" si="0"/>
        <v>09</v>
      </c>
      <c r="M53" s="101" t="s">
        <v>57</v>
      </c>
      <c r="N53" s="101" t="s">
        <v>58</v>
      </c>
      <c r="O53" s="101" t="s">
        <v>42</v>
      </c>
      <c r="P53" s="101" t="s">
        <v>42</v>
      </c>
      <c r="Q53" s="101" t="s">
        <v>30</v>
      </c>
    </row>
    <row r="54" spans="1:17" x14ac:dyDescent="0.3">
      <c r="A54" s="101" t="s">
        <v>195</v>
      </c>
      <c r="B54" s="101">
        <v>80</v>
      </c>
      <c r="C54" s="101" t="s">
        <v>837</v>
      </c>
      <c r="D54" s="101" t="s">
        <v>196</v>
      </c>
      <c r="E54" s="101" t="s">
        <v>197</v>
      </c>
      <c r="F54" s="101" t="s">
        <v>34</v>
      </c>
      <c r="G54" s="101" t="s">
        <v>35</v>
      </c>
      <c r="H54" s="101" t="s">
        <v>42</v>
      </c>
      <c r="I54" s="101" t="s">
        <v>42</v>
      </c>
      <c r="J54" s="101" t="s">
        <v>181</v>
      </c>
      <c r="K54" s="101" t="s">
        <v>182</v>
      </c>
      <c r="L54" s="101" t="str">
        <f t="shared" si="0"/>
        <v>09</v>
      </c>
      <c r="M54" s="101" t="s">
        <v>57</v>
      </c>
      <c r="N54" s="101" t="s">
        <v>58</v>
      </c>
      <c r="O54" s="101" t="s">
        <v>42</v>
      </c>
      <c r="P54" s="101" t="s">
        <v>42</v>
      </c>
      <c r="Q54" s="101" t="s">
        <v>30</v>
      </c>
    </row>
    <row r="55" spans="1:17" x14ac:dyDescent="0.3">
      <c r="A55" s="101" t="s">
        <v>198</v>
      </c>
      <c r="B55" s="101">
        <v>-30</v>
      </c>
      <c r="C55" s="101" t="s">
        <v>837</v>
      </c>
      <c r="D55" s="101" t="s">
        <v>179</v>
      </c>
      <c r="E55" s="101" t="s">
        <v>180</v>
      </c>
      <c r="F55" s="101" t="s">
        <v>34</v>
      </c>
      <c r="G55" s="101" t="s">
        <v>35</v>
      </c>
      <c r="H55" s="101" t="s">
        <v>42</v>
      </c>
      <c r="I55" s="101" t="s">
        <v>42</v>
      </c>
      <c r="J55" s="101" t="s">
        <v>181</v>
      </c>
      <c r="K55" s="101" t="s">
        <v>182</v>
      </c>
      <c r="L55" s="101" t="str">
        <f t="shared" si="0"/>
        <v>09</v>
      </c>
      <c r="M55" s="101" t="s">
        <v>57</v>
      </c>
      <c r="N55" s="101" t="s">
        <v>58</v>
      </c>
      <c r="O55" s="101" t="s">
        <v>42</v>
      </c>
      <c r="P55" s="101" t="s">
        <v>42</v>
      </c>
      <c r="Q55" s="101" t="s">
        <v>30</v>
      </c>
    </row>
    <row r="56" spans="1:17" x14ac:dyDescent="0.3">
      <c r="A56" s="101" t="s">
        <v>199</v>
      </c>
      <c r="B56" s="101">
        <v>-640</v>
      </c>
      <c r="C56" s="101" t="s">
        <v>837</v>
      </c>
      <c r="D56" s="101" t="s">
        <v>200</v>
      </c>
      <c r="E56" s="101" t="s">
        <v>201</v>
      </c>
      <c r="F56" s="101" t="s">
        <v>34</v>
      </c>
      <c r="G56" s="101" t="s">
        <v>35</v>
      </c>
      <c r="H56" s="101" t="s">
        <v>202</v>
      </c>
      <c r="I56" s="101" t="s">
        <v>203</v>
      </c>
      <c r="J56" s="101" t="s">
        <v>38</v>
      </c>
      <c r="K56" s="101" t="s">
        <v>39</v>
      </c>
      <c r="L56" s="101" t="str">
        <f t="shared" si="0"/>
        <v>10</v>
      </c>
      <c r="M56" s="101" t="s">
        <v>204</v>
      </c>
      <c r="N56" s="101" t="s">
        <v>205</v>
      </c>
      <c r="O56" s="101" t="s">
        <v>42</v>
      </c>
      <c r="P56" s="101" t="s">
        <v>42</v>
      </c>
      <c r="Q56" s="101" t="s">
        <v>30</v>
      </c>
    </row>
    <row r="57" spans="1:17" x14ac:dyDescent="0.3">
      <c r="A57" s="101" t="s">
        <v>199</v>
      </c>
      <c r="B57" s="101">
        <v>-850</v>
      </c>
      <c r="C57" s="101" t="s">
        <v>837</v>
      </c>
      <c r="D57" s="101" t="s">
        <v>206</v>
      </c>
      <c r="E57" s="101" t="s">
        <v>207</v>
      </c>
      <c r="F57" s="101" t="s">
        <v>34</v>
      </c>
      <c r="G57" s="101" t="s">
        <v>35</v>
      </c>
      <c r="H57" s="101" t="s">
        <v>202</v>
      </c>
      <c r="I57" s="101" t="s">
        <v>203</v>
      </c>
      <c r="J57" s="101" t="s">
        <v>38</v>
      </c>
      <c r="K57" s="101" t="s">
        <v>39</v>
      </c>
      <c r="L57" s="101" t="str">
        <f t="shared" si="0"/>
        <v>10</v>
      </c>
      <c r="M57" s="101" t="s">
        <v>204</v>
      </c>
      <c r="N57" s="101" t="s">
        <v>205</v>
      </c>
      <c r="O57" s="101" t="s">
        <v>42</v>
      </c>
      <c r="P57" s="101" t="s">
        <v>42</v>
      </c>
      <c r="Q57" s="101" t="s">
        <v>30</v>
      </c>
    </row>
    <row r="58" spans="1:17" x14ac:dyDescent="0.3">
      <c r="A58" s="101" t="s">
        <v>208</v>
      </c>
      <c r="B58" s="101">
        <v>7500</v>
      </c>
      <c r="C58" s="101" t="s">
        <v>837</v>
      </c>
      <c r="D58" s="101" t="s">
        <v>209</v>
      </c>
      <c r="E58" s="101" t="s">
        <v>210</v>
      </c>
      <c r="F58" s="101" t="s">
        <v>34</v>
      </c>
      <c r="G58" s="101" t="s">
        <v>35</v>
      </c>
      <c r="H58" s="101" t="s">
        <v>211</v>
      </c>
      <c r="I58" s="101" t="s">
        <v>212</v>
      </c>
      <c r="J58" s="101" t="s">
        <v>38</v>
      </c>
      <c r="K58" s="101" t="s">
        <v>39</v>
      </c>
      <c r="L58" s="101" t="str">
        <f t="shared" si="0"/>
        <v>10</v>
      </c>
      <c r="M58" s="101" t="s">
        <v>204</v>
      </c>
      <c r="N58" s="101" t="s">
        <v>205</v>
      </c>
      <c r="O58" s="101" t="s">
        <v>42</v>
      </c>
      <c r="P58" s="101" t="s">
        <v>42</v>
      </c>
      <c r="Q58" s="101" t="s">
        <v>30</v>
      </c>
    </row>
    <row r="59" spans="1:17" x14ac:dyDescent="0.3">
      <c r="A59" s="101" t="s">
        <v>213</v>
      </c>
      <c r="B59" s="101">
        <v>3696</v>
      </c>
      <c r="C59" s="101" t="s">
        <v>836</v>
      </c>
      <c r="D59" s="101" t="s">
        <v>119</v>
      </c>
      <c r="E59" s="101" t="s">
        <v>120</v>
      </c>
      <c r="F59" s="101" t="s">
        <v>34</v>
      </c>
      <c r="G59" s="101" t="s">
        <v>35</v>
      </c>
      <c r="H59" s="101" t="s">
        <v>214</v>
      </c>
      <c r="I59" s="101" t="s">
        <v>215</v>
      </c>
      <c r="J59" s="101" t="s">
        <v>38</v>
      </c>
      <c r="K59" s="101" t="s">
        <v>39</v>
      </c>
      <c r="L59" s="101" t="str">
        <f t="shared" si="0"/>
        <v>10</v>
      </c>
      <c r="M59" s="101" t="s">
        <v>204</v>
      </c>
      <c r="N59" s="101" t="s">
        <v>205</v>
      </c>
      <c r="O59" s="101" t="s">
        <v>42</v>
      </c>
      <c r="P59" s="101" t="s">
        <v>42</v>
      </c>
      <c r="Q59" s="101" t="s">
        <v>30</v>
      </c>
    </row>
    <row r="60" spans="1:17" x14ac:dyDescent="0.3">
      <c r="A60" s="101" t="s">
        <v>213</v>
      </c>
      <c r="B60" s="101">
        <v>11200</v>
      </c>
      <c r="C60" s="101" t="s">
        <v>836</v>
      </c>
      <c r="D60" s="101" t="s">
        <v>216</v>
      </c>
      <c r="E60" s="101" t="s">
        <v>217</v>
      </c>
      <c r="F60" s="101" t="s">
        <v>34</v>
      </c>
      <c r="G60" s="101" t="s">
        <v>35</v>
      </c>
      <c r="H60" s="101" t="s">
        <v>214</v>
      </c>
      <c r="I60" s="101" t="s">
        <v>215</v>
      </c>
      <c r="J60" s="101" t="s">
        <v>38</v>
      </c>
      <c r="K60" s="101" t="s">
        <v>39</v>
      </c>
      <c r="L60" s="101" t="str">
        <f t="shared" si="0"/>
        <v>10</v>
      </c>
      <c r="M60" s="101" t="s">
        <v>204</v>
      </c>
      <c r="N60" s="101" t="s">
        <v>205</v>
      </c>
      <c r="O60" s="101" t="s">
        <v>42</v>
      </c>
      <c r="P60" s="101" t="s">
        <v>42</v>
      </c>
      <c r="Q60" s="101" t="s">
        <v>30</v>
      </c>
    </row>
    <row r="61" spans="1:17" x14ac:dyDescent="0.3">
      <c r="A61" s="101" t="s">
        <v>213</v>
      </c>
      <c r="B61" s="101">
        <v>90</v>
      </c>
      <c r="C61" s="101" t="s">
        <v>836</v>
      </c>
      <c r="D61" s="101" t="s">
        <v>117</v>
      </c>
      <c r="E61" s="101" t="s">
        <v>118</v>
      </c>
      <c r="F61" s="101" t="s">
        <v>34</v>
      </c>
      <c r="G61" s="101" t="s">
        <v>35</v>
      </c>
      <c r="H61" s="101" t="s">
        <v>214</v>
      </c>
      <c r="I61" s="101" t="s">
        <v>215</v>
      </c>
      <c r="J61" s="101" t="s">
        <v>38</v>
      </c>
      <c r="K61" s="101" t="s">
        <v>39</v>
      </c>
      <c r="L61" s="101" t="str">
        <f t="shared" si="0"/>
        <v>10</v>
      </c>
      <c r="M61" s="101" t="s">
        <v>204</v>
      </c>
      <c r="N61" s="101" t="s">
        <v>205</v>
      </c>
      <c r="O61" s="101" t="s">
        <v>42</v>
      </c>
      <c r="P61" s="101" t="s">
        <v>42</v>
      </c>
      <c r="Q61" s="101" t="s">
        <v>30</v>
      </c>
    </row>
    <row r="62" spans="1:17" x14ac:dyDescent="0.3">
      <c r="A62" s="101" t="s">
        <v>218</v>
      </c>
      <c r="B62" s="101">
        <v>20389</v>
      </c>
      <c r="C62" s="101" t="s">
        <v>834</v>
      </c>
      <c r="D62" s="101" t="s">
        <v>112</v>
      </c>
      <c r="E62" s="101" t="s">
        <v>113</v>
      </c>
      <c r="F62" s="101" t="s">
        <v>34</v>
      </c>
      <c r="G62" s="101" t="s">
        <v>35</v>
      </c>
      <c r="H62" s="101" t="s">
        <v>219</v>
      </c>
      <c r="I62" s="101" t="s">
        <v>220</v>
      </c>
      <c r="J62" s="101" t="s">
        <v>38</v>
      </c>
      <c r="K62" s="101" t="s">
        <v>39</v>
      </c>
      <c r="L62" s="101" t="str">
        <f t="shared" si="0"/>
        <v>10</v>
      </c>
      <c r="M62" s="101" t="s">
        <v>221</v>
      </c>
      <c r="N62" s="101" t="s">
        <v>222</v>
      </c>
      <c r="O62" s="101" t="s">
        <v>42</v>
      </c>
      <c r="P62" s="101" t="s">
        <v>42</v>
      </c>
      <c r="Q62" s="101" t="s">
        <v>30</v>
      </c>
    </row>
    <row r="63" spans="1:17" x14ac:dyDescent="0.3">
      <c r="A63" s="101" t="s">
        <v>223</v>
      </c>
      <c r="B63" s="101">
        <v>-7500</v>
      </c>
      <c r="C63" s="101" t="s">
        <v>837</v>
      </c>
      <c r="D63" s="101" t="s">
        <v>224</v>
      </c>
      <c r="E63" s="101" t="s">
        <v>225</v>
      </c>
      <c r="F63" s="101" t="s">
        <v>34</v>
      </c>
      <c r="G63" s="101" t="s">
        <v>35</v>
      </c>
      <c r="H63" s="101" t="s">
        <v>226</v>
      </c>
      <c r="I63" s="101" t="s">
        <v>227</v>
      </c>
      <c r="J63" s="101" t="s">
        <v>38</v>
      </c>
      <c r="K63" s="101" t="s">
        <v>39</v>
      </c>
      <c r="L63" s="101" t="str">
        <f t="shared" si="0"/>
        <v>10</v>
      </c>
      <c r="M63" s="101" t="s">
        <v>221</v>
      </c>
      <c r="N63" s="101" t="s">
        <v>222</v>
      </c>
      <c r="O63" s="101" t="s">
        <v>42</v>
      </c>
      <c r="P63" s="101" t="s">
        <v>42</v>
      </c>
      <c r="Q63" s="101" t="s">
        <v>30</v>
      </c>
    </row>
    <row r="64" spans="1:17" x14ac:dyDescent="0.3">
      <c r="A64" s="101" t="s">
        <v>228</v>
      </c>
      <c r="B64" s="101">
        <v>-5573</v>
      </c>
      <c r="C64" s="101" t="s">
        <v>837</v>
      </c>
      <c r="D64" s="101" t="s">
        <v>229</v>
      </c>
      <c r="E64" s="101" t="s">
        <v>230</v>
      </c>
      <c r="F64" s="101" t="s">
        <v>34</v>
      </c>
      <c r="G64" s="101" t="s">
        <v>35</v>
      </c>
      <c r="H64" s="101" t="s">
        <v>219</v>
      </c>
      <c r="I64" s="101" t="s">
        <v>220</v>
      </c>
      <c r="J64" s="101" t="s">
        <v>38</v>
      </c>
      <c r="K64" s="101" t="s">
        <v>39</v>
      </c>
      <c r="L64" s="101" t="str">
        <f t="shared" si="0"/>
        <v>10</v>
      </c>
      <c r="M64" s="101" t="s">
        <v>221</v>
      </c>
      <c r="N64" s="101" t="s">
        <v>222</v>
      </c>
      <c r="O64" s="101" t="s">
        <v>42</v>
      </c>
      <c r="P64" s="101" t="s">
        <v>42</v>
      </c>
      <c r="Q64" s="101" t="s">
        <v>30</v>
      </c>
    </row>
    <row r="65" spans="1:17" x14ac:dyDescent="0.3">
      <c r="A65" s="101" t="s">
        <v>231</v>
      </c>
      <c r="B65" s="101">
        <v>10002</v>
      </c>
      <c r="C65" s="101" t="s">
        <v>834</v>
      </c>
      <c r="D65" s="101" t="s">
        <v>112</v>
      </c>
      <c r="E65" s="101" t="s">
        <v>113</v>
      </c>
      <c r="F65" s="101" t="s">
        <v>34</v>
      </c>
      <c r="G65" s="101" t="s">
        <v>35</v>
      </c>
      <c r="H65" s="101" t="s">
        <v>232</v>
      </c>
      <c r="I65" s="101" t="s">
        <v>233</v>
      </c>
      <c r="J65" s="101" t="s">
        <v>38</v>
      </c>
      <c r="K65" s="101" t="s">
        <v>39</v>
      </c>
      <c r="L65" s="101" t="str">
        <f t="shared" si="0"/>
        <v>10</v>
      </c>
      <c r="M65" s="101" t="s">
        <v>234</v>
      </c>
      <c r="N65" s="101" t="s">
        <v>235</v>
      </c>
      <c r="O65" s="101" t="s">
        <v>42</v>
      </c>
      <c r="P65" s="101" t="s">
        <v>42</v>
      </c>
      <c r="Q65" s="101" t="s">
        <v>30</v>
      </c>
    </row>
    <row r="66" spans="1:17" x14ac:dyDescent="0.3">
      <c r="A66" s="101" t="s">
        <v>236</v>
      </c>
      <c r="B66" s="101">
        <v>100</v>
      </c>
      <c r="C66" s="101" t="s">
        <v>837</v>
      </c>
      <c r="D66" s="101" t="s">
        <v>237</v>
      </c>
      <c r="E66" s="101" t="s">
        <v>238</v>
      </c>
      <c r="F66" s="101" t="s">
        <v>34</v>
      </c>
      <c r="G66" s="101" t="s">
        <v>35</v>
      </c>
      <c r="H66" s="101" t="s">
        <v>239</v>
      </c>
      <c r="I66" s="101" t="s">
        <v>240</v>
      </c>
      <c r="J66" s="101" t="s">
        <v>128</v>
      </c>
      <c r="K66" s="101" t="s">
        <v>129</v>
      </c>
      <c r="L66" s="101" t="str">
        <f t="shared" si="0"/>
        <v>01</v>
      </c>
      <c r="M66" s="101" t="s">
        <v>241</v>
      </c>
      <c r="N66" s="101" t="s">
        <v>242</v>
      </c>
      <c r="O66" s="101" t="s">
        <v>42</v>
      </c>
      <c r="P66" s="101" t="s">
        <v>42</v>
      </c>
      <c r="Q66" s="101" t="s">
        <v>30</v>
      </c>
    </row>
    <row r="67" spans="1:17" x14ac:dyDescent="0.3">
      <c r="A67" s="101" t="s">
        <v>243</v>
      </c>
      <c r="B67" s="101">
        <v>2190</v>
      </c>
      <c r="C67" s="101" t="s">
        <v>837</v>
      </c>
      <c r="D67" s="101" t="s">
        <v>142</v>
      </c>
      <c r="E67" s="101" t="s">
        <v>143</v>
      </c>
      <c r="F67" s="101" t="s">
        <v>34</v>
      </c>
      <c r="G67" s="101" t="s">
        <v>35</v>
      </c>
      <c r="H67" s="101" t="s">
        <v>244</v>
      </c>
      <c r="I67" s="101" t="s">
        <v>245</v>
      </c>
      <c r="J67" s="101" t="s">
        <v>128</v>
      </c>
      <c r="K67" s="101" t="s">
        <v>129</v>
      </c>
      <c r="L67" s="101" t="str">
        <f t="shared" ref="L67:L130" si="1">LEFT(M67,2)</f>
        <v>01</v>
      </c>
      <c r="M67" s="101" t="s">
        <v>241</v>
      </c>
      <c r="N67" s="101" t="s">
        <v>242</v>
      </c>
      <c r="O67" s="101" t="s">
        <v>42</v>
      </c>
      <c r="P67" s="101" t="s">
        <v>42</v>
      </c>
      <c r="Q67" s="101" t="s">
        <v>30</v>
      </c>
    </row>
    <row r="68" spans="1:17" x14ac:dyDescent="0.3">
      <c r="A68" s="101" t="s">
        <v>246</v>
      </c>
      <c r="B68" s="101">
        <v>-96</v>
      </c>
      <c r="C68" s="101" t="s">
        <v>836</v>
      </c>
      <c r="D68" s="101" t="s">
        <v>117</v>
      </c>
      <c r="E68" s="101" t="s">
        <v>118</v>
      </c>
      <c r="F68" s="101" t="s">
        <v>34</v>
      </c>
      <c r="G68" s="101" t="s">
        <v>35</v>
      </c>
      <c r="H68" s="101" t="s">
        <v>214</v>
      </c>
      <c r="I68" s="101" t="s">
        <v>215</v>
      </c>
      <c r="J68" s="101" t="s">
        <v>146</v>
      </c>
      <c r="K68" s="101" t="s">
        <v>147</v>
      </c>
      <c r="L68" s="101" t="str">
        <f t="shared" si="1"/>
        <v>01</v>
      </c>
      <c r="M68" s="101" t="s">
        <v>241</v>
      </c>
      <c r="N68" s="101" t="s">
        <v>242</v>
      </c>
      <c r="O68" s="101" t="s">
        <v>42</v>
      </c>
      <c r="P68" s="101" t="s">
        <v>42</v>
      </c>
      <c r="Q68" s="101" t="s">
        <v>30</v>
      </c>
    </row>
    <row r="69" spans="1:17" x14ac:dyDescent="0.3">
      <c r="A69" s="101" t="s">
        <v>246</v>
      </c>
      <c r="B69" s="101">
        <v>-3960</v>
      </c>
      <c r="C69" s="101" t="s">
        <v>836</v>
      </c>
      <c r="D69" s="101" t="s">
        <v>119</v>
      </c>
      <c r="E69" s="101" t="s">
        <v>120</v>
      </c>
      <c r="F69" s="101" t="s">
        <v>34</v>
      </c>
      <c r="G69" s="101" t="s">
        <v>35</v>
      </c>
      <c r="H69" s="101" t="s">
        <v>214</v>
      </c>
      <c r="I69" s="101" t="s">
        <v>215</v>
      </c>
      <c r="J69" s="101" t="s">
        <v>146</v>
      </c>
      <c r="K69" s="101" t="s">
        <v>147</v>
      </c>
      <c r="L69" s="101" t="str">
        <f t="shared" si="1"/>
        <v>01</v>
      </c>
      <c r="M69" s="101" t="s">
        <v>241</v>
      </c>
      <c r="N69" s="101" t="s">
        <v>242</v>
      </c>
      <c r="O69" s="101" t="s">
        <v>42</v>
      </c>
      <c r="P69" s="101" t="s">
        <v>42</v>
      </c>
      <c r="Q69" s="101" t="s">
        <v>30</v>
      </c>
    </row>
    <row r="70" spans="1:17" x14ac:dyDescent="0.3">
      <c r="A70" s="101" t="s">
        <v>246</v>
      </c>
      <c r="B70" s="101">
        <v>-12000</v>
      </c>
      <c r="C70" s="101" t="s">
        <v>836</v>
      </c>
      <c r="D70" s="101" t="s">
        <v>99</v>
      </c>
      <c r="E70" s="101" t="s">
        <v>100</v>
      </c>
      <c r="F70" s="101" t="s">
        <v>34</v>
      </c>
      <c r="G70" s="101" t="s">
        <v>35</v>
      </c>
      <c r="H70" s="101" t="s">
        <v>214</v>
      </c>
      <c r="I70" s="101" t="s">
        <v>215</v>
      </c>
      <c r="J70" s="101" t="s">
        <v>146</v>
      </c>
      <c r="K70" s="101" t="s">
        <v>147</v>
      </c>
      <c r="L70" s="101" t="str">
        <f t="shared" si="1"/>
        <v>01</v>
      </c>
      <c r="M70" s="101" t="s">
        <v>241</v>
      </c>
      <c r="N70" s="101" t="s">
        <v>242</v>
      </c>
      <c r="O70" s="101" t="s">
        <v>42</v>
      </c>
      <c r="P70" s="101" t="s">
        <v>42</v>
      </c>
      <c r="Q70" s="101" t="s">
        <v>30</v>
      </c>
    </row>
    <row r="71" spans="1:17" x14ac:dyDescent="0.3">
      <c r="A71" s="101" t="s">
        <v>247</v>
      </c>
      <c r="B71" s="101">
        <v>-44</v>
      </c>
      <c r="C71" s="101" t="s">
        <v>836</v>
      </c>
      <c r="D71" s="101" t="s">
        <v>117</v>
      </c>
      <c r="E71" s="101" t="s">
        <v>118</v>
      </c>
      <c r="F71" s="101" t="s">
        <v>34</v>
      </c>
      <c r="G71" s="101" t="s">
        <v>35</v>
      </c>
      <c r="H71" s="101" t="s">
        <v>214</v>
      </c>
      <c r="I71" s="101" t="s">
        <v>215</v>
      </c>
      <c r="J71" s="101" t="s">
        <v>146</v>
      </c>
      <c r="K71" s="101" t="s">
        <v>147</v>
      </c>
      <c r="L71" s="101" t="str">
        <f t="shared" si="1"/>
        <v>01</v>
      </c>
      <c r="M71" s="101" t="s">
        <v>241</v>
      </c>
      <c r="N71" s="101" t="s">
        <v>242</v>
      </c>
      <c r="O71" s="101" t="s">
        <v>42</v>
      </c>
      <c r="P71" s="101" t="s">
        <v>42</v>
      </c>
      <c r="Q71" s="101" t="s">
        <v>30</v>
      </c>
    </row>
    <row r="72" spans="1:17" x14ac:dyDescent="0.3">
      <c r="A72" s="101" t="s">
        <v>247</v>
      </c>
      <c r="B72" s="101">
        <v>-1794</v>
      </c>
      <c r="C72" s="101" t="s">
        <v>836</v>
      </c>
      <c r="D72" s="101" t="s">
        <v>119</v>
      </c>
      <c r="E72" s="101" t="s">
        <v>120</v>
      </c>
      <c r="F72" s="101" t="s">
        <v>34</v>
      </c>
      <c r="G72" s="101" t="s">
        <v>35</v>
      </c>
      <c r="H72" s="101" t="s">
        <v>214</v>
      </c>
      <c r="I72" s="101" t="s">
        <v>215</v>
      </c>
      <c r="J72" s="101" t="s">
        <v>146</v>
      </c>
      <c r="K72" s="101" t="s">
        <v>147</v>
      </c>
      <c r="L72" s="101" t="str">
        <f t="shared" si="1"/>
        <v>01</v>
      </c>
      <c r="M72" s="101" t="s">
        <v>241</v>
      </c>
      <c r="N72" s="101" t="s">
        <v>242</v>
      </c>
      <c r="O72" s="101" t="s">
        <v>42</v>
      </c>
      <c r="P72" s="101" t="s">
        <v>42</v>
      </c>
      <c r="Q72" s="101" t="s">
        <v>30</v>
      </c>
    </row>
    <row r="73" spans="1:17" x14ac:dyDescent="0.3">
      <c r="A73" s="101" t="s">
        <v>248</v>
      </c>
      <c r="B73" s="101">
        <v>-5437</v>
      </c>
      <c r="C73" s="101" t="s">
        <v>836</v>
      </c>
      <c r="D73" s="101" t="s">
        <v>216</v>
      </c>
      <c r="E73" s="101" t="s">
        <v>217</v>
      </c>
      <c r="F73" s="101" t="s">
        <v>34</v>
      </c>
      <c r="G73" s="101" t="s">
        <v>35</v>
      </c>
      <c r="H73" s="101" t="s">
        <v>214</v>
      </c>
      <c r="I73" s="101" t="s">
        <v>215</v>
      </c>
      <c r="J73" s="101" t="s">
        <v>146</v>
      </c>
      <c r="K73" s="101" t="s">
        <v>147</v>
      </c>
      <c r="L73" s="101" t="str">
        <f t="shared" si="1"/>
        <v>01</v>
      </c>
      <c r="M73" s="101" t="s">
        <v>241</v>
      </c>
      <c r="N73" s="101" t="s">
        <v>242</v>
      </c>
      <c r="O73" s="101" t="s">
        <v>42</v>
      </c>
      <c r="P73" s="101" t="s">
        <v>42</v>
      </c>
      <c r="Q73" s="101" t="s">
        <v>30</v>
      </c>
    </row>
    <row r="74" spans="1:17" x14ac:dyDescent="0.3">
      <c r="A74" s="101" t="s">
        <v>81</v>
      </c>
      <c r="B74" s="101">
        <v>240</v>
      </c>
      <c r="C74" s="101" t="s">
        <v>837</v>
      </c>
      <c r="D74" s="101" t="s">
        <v>249</v>
      </c>
      <c r="E74" s="101" t="s">
        <v>250</v>
      </c>
      <c r="F74" s="101" t="s">
        <v>34</v>
      </c>
      <c r="G74" s="101" t="s">
        <v>35</v>
      </c>
      <c r="H74" s="101" t="s">
        <v>42</v>
      </c>
      <c r="I74" s="101" t="s">
        <v>42</v>
      </c>
      <c r="J74" s="101" t="s">
        <v>251</v>
      </c>
      <c r="K74" s="101" t="s">
        <v>252</v>
      </c>
      <c r="L74" s="101" t="str">
        <f t="shared" si="1"/>
        <v>09</v>
      </c>
      <c r="M74" s="101" t="s">
        <v>57</v>
      </c>
      <c r="N74" s="101" t="s">
        <v>58</v>
      </c>
      <c r="O74" s="101" t="s">
        <v>42</v>
      </c>
      <c r="P74" s="101" t="s">
        <v>42</v>
      </c>
      <c r="Q74" s="101" t="s">
        <v>30</v>
      </c>
    </row>
    <row r="75" spans="1:17" x14ac:dyDescent="0.3">
      <c r="A75" s="101" t="s">
        <v>81</v>
      </c>
      <c r="B75" s="101">
        <v>-240</v>
      </c>
      <c r="C75" s="101" t="s">
        <v>837</v>
      </c>
      <c r="D75" s="101" t="s">
        <v>253</v>
      </c>
      <c r="E75" s="101" t="s">
        <v>254</v>
      </c>
      <c r="F75" s="101" t="s">
        <v>34</v>
      </c>
      <c r="G75" s="101" t="s">
        <v>35</v>
      </c>
      <c r="H75" s="101" t="s">
        <v>42</v>
      </c>
      <c r="I75" s="101" t="s">
        <v>42</v>
      </c>
      <c r="J75" s="101" t="s">
        <v>251</v>
      </c>
      <c r="K75" s="101" t="s">
        <v>252</v>
      </c>
      <c r="L75" s="101" t="str">
        <f t="shared" si="1"/>
        <v>09</v>
      </c>
      <c r="M75" s="101" t="s">
        <v>57</v>
      </c>
      <c r="N75" s="101" t="s">
        <v>58</v>
      </c>
      <c r="O75" s="101" t="s">
        <v>42</v>
      </c>
      <c r="P75" s="101" t="s">
        <v>42</v>
      </c>
      <c r="Q75" s="101" t="s">
        <v>30</v>
      </c>
    </row>
    <row r="76" spans="1:17" x14ac:dyDescent="0.3">
      <c r="A76" s="101" t="s">
        <v>255</v>
      </c>
      <c r="B76" s="101">
        <v>600</v>
      </c>
      <c r="C76" s="101" t="s">
        <v>837</v>
      </c>
      <c r="D76" s="101" t="s">
        <v>76</v>
      </c>
      <c r="E76" s="101" t="s">
        <v>77</v>
      </c>
      <c r="F76" s="101" t="s">
        <v>34</v>
      </c>
      <c r="G76" s="101" t="s">
        <v>35</v>
      </c>
      <c r="H76" s="101" t="s">
        <v>42</v>
      </c>
      <c r="I76" s="101" t="s">
        <v>42</v>
      </c>
      <c r="J76" s="101" t="s">
        <v>251</v>
      </c>
      <c r="K76" s="101" t="s">
        <v>252</v>
      </c>
      <c r="L76" s="101" t="str">
        <f t="shared" si="1"/>
        <v>09</v>
      </c>
      <c r="M76" s="101" t="s">
        <v>57</v>
      </c>
      <c r="N76" s="101" t="s">
        <v>58</v>
      </c>
      <c r="O76" s="101" t="s">
        <v>42</v>
      </c>
      <c r="P76" s="101" t="s">
        <v>42</v>
      </c>
      <c r="Q76" s="101" t="s">
        <v>30</v>
      </c>
    </row>
    <row r="77" spans="1:17" x14ac:dyDescent="0.3">
      <c r="A77" s="101" t="s">
        <v>255</v>
      </c>
      <c r="B77" s="101">
        <v>175</v>
      </c>
      <c r="C77" s="101" t="s">
        <v>837</v>
      </c>
      <c r="D77" s="101" t="s">
        <v>103</v>
      </c>
      <c r="E77" s="101" t="s">
        <v>104</v>
      </c>
      <c r="F77" s="101" t="s">
        <v>34</v>
      </c>
      <c r="G77" s="101" t="s">
        <v>35</v>
      </c>
      <c r="H77" s="101" t="s">
        <v>42</v>
      </c>
      <c r="I77" s="101" t="s">
        <v>42</v>
      </c>
      <c r="J77" s="101" t="s">
        <v>251</v>
      </c>
      <c r="K77" s="101" t="s">
        <v>252</v>
      </c>
      <c r="L77" s="101" t="str">
        <f t="shared" si="1"/>
        <v>09</v>
      </c>
      <c r="M77" s="101" t="s">
        <v>57</v>
      </c>
      <c r="N77" s="101" t="s">
        <v>58</v>
      </c>
      <c r="O77" s="101" t="s">
        <v>42</v>
      </c>
      <c r="P77" s="101" t="s">
        <v>42</v>
      </c>
      <c r="Q77" s="101" t="s">
        <v>30</v>
      </c>
    </row>
    <row r="78" spans="1:17" x14ac:dyDescent="0.3">
      <c r="A78" s="101" t="s">
        <v>255</v>
      </c>
      <c r="B78" s="101">
        <v>108</v>
      </c>
      <c r="C78" s="101" t="s">
        <v>836</v>
      </c>
      <c r="D78" s="101" t="s">
        <v>256</v>
      </c>
      <c r="E78" s="101" t="s">
        <v>257</v>
      </c>
      <c r="F78" s="101" t="s">
        <v>34</v>
      </c>
      <c r="G78" s="101" t="s">
        <v>35</v>
      </c>
      <c r="H78" s="101" t="s">
        <v>42</v>
      </c>
      <c r="I78" s="101" t="s">
        <v>42</v>
      </c>
      <c r="J78" s="101" t="s">
        <v>251</v>
      </c>
      <c r="K78" s="101" t="s">
        <v>252</v>
      </c>
      <c r="L78" s="101" t="str">
        <f t="shared" si="1"/>
        <v>09</v>
      </c>
      <c r="M78" s="101" t="s">
        <v>57</v>
      </c>
      <c r="N78" s="101" t="s">
        <v>58</v>
      </c>
      <c r="O78" s="101" t="s">
        <v>42</v>
      </c>
      <c r="P78" s="101" t="s">
        <v>42</v>
      </c>
      <c r="Q78" s="101" t="s">
        <v>30</v>
      </c>
    </row>
    <row r="79" spans="1:17" x14ac:dyDescent="0.3">
      <c r="A79" s="101" t="s">
        <v>255</v>
      </c>
      <c r="B79" s="101">
        <v>4435</v>
      </c>
      <c r="C79" s="101" t="s">
        <v>836</v>
      </c>
      <c r="D79" s="101" t="s">
        <v>258</v>
      </c>
      <c r="E79" s="101" t="s">
        <v>259</v>
      </c>
      <c r="F79" s="101" t="s">
        <v>34</v>
      </c>
      <c r="G79" s="101" t="s">
        <v>35</v>
      </c>
      <c r="H79" s="101" t="s">
        <v>42</v>
      </c>
      <c r="I79" s="101" t="s">
        <v>42</v>
      </c>
      <c r="J79" s="101" t="s">
        <v>251</v>
      </c>
      <c r="K79" s="101" t="s">
        <v>252</v>
      </c>
      <c r="L79" s="101" t="str">
        <f t="shared" si="1"/>
        <v>09</v>
      </c>
      <c r="M79" s="101" t="s">
        <v>57</v>
      </c>
      <c r="N79" s="101" t="s">
        <v>58</v>
      </c>
      <c r="O79" s="101" t="s">
        <v>42</v>
      </c>
      <c r="P79" s="101" t="s">
        <v>42</v>
      </c>
      <c r="Q79" s="101" t="s">
        <v>30</v>
      </c>
    </row>
    <row r="80" spans="1:17" x14ac:dyDescent="0.3">
      <c r="A80" s="101" t="s">
        <v>255</v>
      </c>
      <c r="B80" s="101">
        <v>13440</v>
      </c>
      <c r="C80" s="101" t="s">
        <v>836</v>
      </c>
      <c r="D80" s="101" t="s">
        <v>99</v>
      </c>
      <c r="E80" s="101" t="s">
        <v>100</v>
      </c>
      <c r="F80" s="101" t="s">
        <v>34</v>
      </c>
      <c r="G80" s="101" t="s">
        <v>35</v>
      </c>
      <c r="H80" s="101" t="s">
        <v>42</v>
      </c>
      <c r="I80" s="101" t="s">
        <v>42</v>
      </c>
      <c r="J80" s="101" t="s">
        <v>251</v>
      </c>
      <c r="K80" s="101" t="s">
        <v>252</v>
      </c>
      <c r="L80" s="101" t="str">
        <f t="shared" si="1"/>
        <v>09</v>
      </c>
      <c r="M80" s="101" t="s">
        <v>57</v>
      </c>
      <c r="N80" s="101" t="s">
        <v>58</v>
      </c>
      <c r="O80" s="101" t="s">
        <v>42</v>
      </c>
      <c r="P80" s="101" t="s">
        <v>42</v>
      </c>
      <c r="Q80" s="101" t="s">
        <v>30</v>
      </c>
    </row>
    <row r="81" spans="1:17" x14ac:dyDescent="0.3">
      <c r="A81" s="101" t="s">
        <v>255</v>
      </c>
      <c r="B81" s="101">
        <v>64</v>
      </c>
      <c r="C81" s="101" t="s">
        <v>836</v>
      </c>
      <c r="D81" s="101" t="s">
        <v>260</v>
      </c>
      <c r="E81" s="101" t="s">
        <v>261</v>
      </c>
      <c r="F81" s="101" t="s">
        <v>34</v>
      </c>
      <c r="G81" s="101" t="s">
        <v>35</v>
      </c>
      <c r="H81" s="101" t="s">
        <v>42</v>
      </c>
      <c r="I81" s="101" t="s">
        <v>42</v>
      </c>
      <c r="J81" s="101" t="s">
        <v>251</v>
      </c>
      <c r="K81" s="101" t="s">
        <v>252</v>
      </c>
      <c r="L81" s="101" t="str">
        <f t="shared" si="1"/>
        <v>09</v>
      </c>
      <c r="M81" s="101" t="s">
        <v>57</v>
      </c>
      <c r="N81" s="101" t="s">
        <v>58</v>
      </c>
      <c r="O81" s="101" t="s">
        <v>42</v>
      </c>
      <c r="P81" s="101" t="s">
        <v>42</v>
      </c>
      <c r="Q81" s="101" t="s">
        <v>30</v>
      </c>
    </row>
    <row r="82" spans="1:17" x14ac:dyDescent="0.3">
      <c r="A82" s="101" t="s">
        <v>255</v>
      </c>
      <c r="B82" s="101">
        <v>2653</v>
      </c>
      <c r="C82" s="101" t="s">
        <v>836</v>
      </c>
      <c r="D82" s="101" t="s">
        <v>262</v>
      </c>
      <c r="E82" s="101" t="s">
        <v>263</v>
      </c>
      <c r="F82" s="101" t="s">
        <v>34</v>
      </c>
      <c r="G82" s="101" t="s">
        <v>35</v>
      </c>
      <c r="H82" s="101" t="s">
        <v>42</v>
      </c>
      <c r="I82" s="101" t="s">
        <v>42</v>
      </c>
      <c r="J82" s="101" t="s">
        <v>251</v>
      </c>
      <c r="K82" s="101" t="s">
        <v>252</v>
      </c>
      <c r="L82" s="101" t="str">
        <f t="shared" si="1"/>
        <v>09</v>
      </c>
      <c r="M82" s="101" t="s">
        <v>57</v>
      </c>
      <c r="N82" s="101" t="s">
        <v>58</v>
      </c>
      <c r="O82" s="101" t="s">
        <v>42</v>
      </c>
      <c r="P82" s="101" t="s">
        <v>42</v>
      </c>
      <c r="Q82" s="101" t="s">
        <v>30</v>
      </c>
    </row>
    <row r="83" spans="1:17" x14ac:dyDescent="0.3">
      <c r="A83" s="101" t="s">
        <v>255</v>
      </c>
      <c r="B83" s="101">
        <v>8040</v>
      </c>
      <c r="C83" s="101" t="s">
        <v>836</v>
      </c>
      <c r="D83" s="101" t="s">
        <v>192</v>
      </c>
      <c r="E83" s="101" t="s">
        <v>193</v>
      </c>
      <c r="F83" s="101" t="s">
        <v>34</v>
      </c>
      <c r="G83" s="101" t="s">
        <v>35</v>
      </c>
      <c r="H83" s="101" t="s">
        <v>42</v>
      </c>
      <c r="I83" s="101" t="s">
        <v>42</v>
      </c>
      <c r="J83" s="101" t="s">
        <v>251</v>
      </c>
      <c r="K83" s="101" t="s">
        <v>252</v>
      </c>
      <c r="L83" s="101" t="str">
        <f t="shared" si="1"/>
        <v>09</v>
      </c>
      <c r="M83" s="101" t="s">
        <v>57</v>
      </c>
      <c r="N83" s="101" t="s">
        <v>58</v>
      </c>
      <c r="O83" s="101" t="s">
        <v>42</v>
      </c>
      <c r="P83" s="101" t="s">
        <v>42</v>
      </c>
      <c r="Q83" s="101" t="s">
        <v>30</v>
      </c>
    </row>
    <row r="84" spans="1:17" x14ac:dyDescent="0.3">
      <c r="A84" s="101" t="s">
        <v>264</v>
      </c>
      <c r="B84" s="101">
        <v>200000</v>
      </c>
      <c r="C84" s="101" t="s">
        <v>830</v>
      </c>
      <c r="D84" s="101" t="s">
        <v>18</v>
      </c>
      <c r="E84" s="101" t="s">
        <v>19</v>
      </c>
      <c r="F84" s="101" t="s">
        <v>20</v>
      </c>
      <c r="G84" s="101" t="s">
        <v>21</v>
      </c>
      <c r="H84" s="101" t="s">
        <v>265</v>
      </c>
      <c r="I84" s="101" t="s">
        <v>266</v>
      </c>
      <c r="J84" s="101" t="s">
        <v>267</v>
      </c>
      <c r="K84" s="101" t="s">
        <v>268</v>
      </c>
      <c r="L84" s="101" t="str">
        <f t="shared" si="1"/>
        <v>09</v>
      </c>
      <c r="M84" s="101" t="s">
        <v>57</v>
      </c>
      <c r="N84" s="101" t="s">
        <v>58</v>
      </c>
      <c r="O84" s="101" t="s">
        <v>42</v>
      </c>
      <c r="P84" s="101" t="s">
        <v>42</v>
      </c>
      <c r="Q84" s="101" t="s">
        <v>30</v>
      </c>
    </row>
    <row r="85" spans="1:17" x14ac:dyDescent="0.3">
      <c r="A85" s="101" t="s">
        <v>269</v>
      </c>
      <c r="B85" s="101">
        <v>-57728</v>
      </c>
      <c r="C85" s="101" t="s">
        <v>837</v>
      </c>
      <c r="D85" s="101" t="s">
        <v>51</v>
      </c>
      <c r="E85" s="101" t="s">
        <v>52</v>
      </c>
      <c r="F85" s="101" t="s">
        <v>34</v>
      </c>
      <c r="G85" s="101" t="s">
        <v>35</v>
      </c>
      <c r="H85" s="101" t="s">
        <v>53</v>
      </c>
      <c r="I85" s="101" t="s">
        <v>54</v>
      </c>
      <c r="J85" s="101" t="s">
        <v>55</v>
      </c>
      <c r="K85" s="101" t="s">
        <v>56</v>
      </c>
      <c r="L85" s="101" t="str">
        <f t="shared" si="1"/>
        <v>09</v>
      </c>
      <c r="M85" s="101" t="s">
        <v>73</v>
      </c>
      <c r="N85" s="101" t="s">
        <v>74</v>
      </c>
      <c r="O85" s="101" t="s">
        <v>42</v>
      </c>
      <c r="P85" s="101" t="s">
        <v>42</v>
      </c>
      <c r="Q85" s="101" t="s">
        <v>30</v>
      </c>
    </row>
    <row r="86" spans="1:17" x14ac:dyDescent="0.3">
      <c r="A86" s="101" t="s">
        <v>270</v>
      </c>
      <c r="B86" s="101">
        <v>1500</v>
      </c>
      <c r="C86" s="101" t="s">
        <v>837</v>
      </c>
      <c r="D86" s="101" t="s">
        <v>271</v>
      </c>
      <c r="E86" s="101" t="s">
        <v>272</v>
      </c>
      <c r="F86" s="101" t="s">
        <v>34</v>
      </c>
      <c r="G86" s="101" t="s">
        <v>35</v>
      </c>
      <c r="H86" s="101" t="s">
        <v>273</v>
      </c>
      <c r="I86" s="101" t="s">
        <v>274</v>
      </c>
      <c r="J86" s="101" t="s">
        <v>55</v>
      </c>
      <c r="K86" s="101" t="s">
        <v>56</v>
      </c>
      <c r="L86" s="101" t="str">
        <f t="shared" si="1"/>
        <v>08</v>
      </c>
      <c r="M86" s="101" t="s">
        <v>275</v>
      </c>
      <c r="N86" s="101" t="s">
        <v>276</v>
      </c>
      <c r="O86" s="101" t="s">
        <v>42</v>
      </c>
      <c r="P86" s="101" t="s">
        <v>42</v>
      </c>
      <c r="Q86" s="101" t="s">
        <v>30</v>
      </c>
    </row>
    <row r="87" spans="1:17" x14ac:dyDescent="0.3">
      <c r="A87" s="101" t="s">
        <v>277</v>
      </c>
      <c r="B87" s="101">
        <v>-1500</v>
      </c>
      <c r="C87" s="101" t="s">
        <v>837</v>
      </c>
      <c r="D87" s="101" t="s">
        <v>271</v>
      </c>
      <c r="E87" s="101" t="s">
        <v>272</v>
      </c>
      <c r="F87" s="101" t="s">
        <v>34</v>
      </c>
      <c r="G87" s="101" t="s">
        <v>35</v>
      </c>
      <c r="H87" s="101" t="s">
        <v>278</v>
      </c>
      <c r="I87" s="101" t="s">
        <v>279</v>
      </c>
      <c r="J87" s="101" t="s">
        <v>55</v>
      </c>
      <c r="K87" s="101" t="s">
        <v>56</v>
      </c>
      <c r="L87" s="101" t="str">
        <f t="shared" si="1"/>
        <v>08</v>
      </c>
      <c r="M87" s="101" t="s">
        <v>275</v>
      </c>
      <c r="N87" s="101" t="s">
        <v>276</v>
      </c>
      <c r="O87" s="101" t="s">
        <v>42</v>
      </c>
      <c r="P87" s="101" t="s">
        <v>42</v>
      </c>
      <c r="Q87" s="101" t="s">
        <v>30</v>
      </c>
    </row>
    <row r="88" spans="1:17" x14ac:dyDescent="0.3">
      <c r="A88" s="101" t="s">
        <v>188</v>
      </c>
      <c r="B88" s="101">
        <v>2000</v>
      </c>
      <c r="C88" s="101" t="s">
        <v>835</v>
      </c>
      <c r="D88" s="101" t="s">
        <v>280</v>
      </c>
      <c r="E88" s="101" t="s">
        <v>188</v>
      </c>
      <c r="F88" s="101" t="s">
        <v>34</v>
      </c>
      <c r="G88" s="101" t="s">
        <v>35</v>
      </c>
      <c r="H88" s="101" t="s">
        <v>281</v>
      </c>
      <c r="I88" s="101" t="s">
        <v>282</v>
      </c>
      <c r="J88" s="101" t="s">
        <v>55</v>
      </c>
      <c r="K88" s="101" t="s">
        <v>56</v>
      </c>
      <c r="L88" s="101" t="str">
        <f t="shared" si="1"/>
        <v>08</v>
      </c>
      <c r="M88" s="101" t="s">
        <v>275</v>
      </c>
      <c r="N88" s="101" t="s">
        <v>276</v>
      </c>
      <c r="O88" s="101" t="s">
        <v>42</v>
      </c>
      <c r="P88" s="101" t="s">
        <v>42</v>
      </c>
      <c r="Q88" s="101" t="s">
        <v>30</v>
      </c>
    </row>
    <row r="89" spans="1:17" x14ac:dyDescent="0.3">
      <c r="A89" s="101" t="s">
        <v>283</v>
      </c>
      <c r="B89" s="101">
        <v>-2000</v>
      </c>
      <c r="C89" s="101" t="s">
        <v>834</v>
      </c>
      <c r="D89" s="101" t="s">
        <v>284</v>
      </c>
      <c r="E89" s="101" t="s">
        <v>285</v>
      </c>
      <c r="F89" s="101" t="s">
        <v>34</v>
      </c>
      <c r="G89" s="101" t="s">
        <v>35</v>
      </c>
      <c r="H89" s="101" t="s">
        <v>281</v>
      </c>
      <c r="I89" s="101" t="s">
        <v>282</v>
      </c>
      <c r="J89" s="101" t="s">
        <v>55</v>
      </c>
      <c r="K89" s="101" t="s">
        <v>56</v>
      </c>
      <c r="L89" s="101" t="str">
        <f t="shared" si="1"/>
        <v>08</v>
      </c>
      <c r="M89" s="101" t="s">
        <v>275</v>
      </c>
      <c r="N89" s="101" t="s">
        <v>276</v>
      </c>
      <c r="O89" s="101" t="s">
        <v>42</v>
      </c>
      <c r="P89" s="101" t="s">
        <v>42</v>
      </c>
      <c r="Q89" s="101" t="s">
        <v>30</v>
      </c>
    </row>
    <row r="90" spans="1:17" x14ac:dyDescent="0.3">
      <c r="A90" s="101" t="s">
        <v>286</v>
      </c>
      <c r="B90" s="101">
        <v>8000</v>
      </c>
      <c r="C90" s="101" t="s">
        <v>837</v>
      </c>
      <c r="D90" s="101" t="s">
        <v>271</v>
      </c>
      <c r="E90" s="101" t="s">
        <v>272</v>
      </c>
      <c r="F90" s="101" t="s">
        <v>34</v>
      </c>
      <c r="G90" s="101" t="s">
        <v>35</v>
      </c>
      <c r="H90" s="101" t="s">
        <v>287</v>
      </c>
      <c r="I90" s="101" t="s">
        <v>288</v>
      </c>
      <c r="J90" s="101" t="s">
        <v>55</v>
      </c>
      <c r="K90" s="101" t="s">
        <v>56</v>
      </c>
      <c r="L90" s="101" t="str">
        <f t="shared" si="1"/>
        <v>08</v>
      </c>
      <c r="M90" s="101" t="s">
        <v>275</v>
      </c>
      <c r="N90" s="101" t="s">
        <v>276</v>
      </c>
      <c r="O90" s="101" t="s">
        <v>42</v>
      </c>
      <c r="P90" s="101" t="s">
        <v>42</v>
      </c>
      <c r="Q90" s="101" t="s">
        <v>30</v>
      </c>
    </row>
    <row r="91" spans="1:17" x14ac:dyDescent="0.3">
      <c r="A91" s="101" t="s">
        <v>289</v>
      </c>
      <c r="B91" s="101">
        <v>-8000</v>
      </c>
      <c r="C91" s="101" t="s">
        <v>835</v>
      </c>
      <c r="D91" s="101" t="s">
        <v>280</v>
      </c>
      <c r="E91" s="101" t="s">
        <v>188</v>
      </c>
      <c r="F91" s="101" t="s">
        <v>34</v>
      </c>
      <c r="G91" s="101" t="s">
        <v>35</v>
      </c>
      <c r="H91" s="101" t="s">
        <v>287</v>
      </c>
      <c r="I91" s="101" t="s">
        <v>288</v>
      </c>
      <c r="J91" s="101" t="s">
        <v>55</v>
      </c>
      <c r="K91" s="101" t="s">
        <v>56</v>
      </c>
      <c r="L91" s="101" t="str">
        <f t="shared" si="1"/>
        <v>08</v>
      </c>
      <c r="M91" s="101" t="s">
        <v>275</v>
      </c>
      <c r="N91" s="101" t="s">
        <v>276</v>
      </c>
      <c r="O91" s="101" t="s">
        <v>42</v>
      </c>
      <c r="P91" s="101" t="s">
        <v>42</v>
      </c>
      <c r="Q91" s="101" t="s">
        <v>30</v>
      </c>
    </row>
    <row r="92" spans="1:17" x14ac:dyDescent="0.3">
      <c r="A92" s="101" t="s">
        <v>290</v>
      </c>
      <c r="B92" s="101">
        <v>-10000</v>
      </c>
      <c r="C92" s="101" t="s">
        <v>837</v>
      </c>
      <c r="D92" s="101" t="s">
        <v>291</v>
      </c>
      <c r="E92" s="101" t="s">
        <v>292</v>
      </c>
      <c r="F92" s="101" t="s">
        <v>34</v>
      </c>
      <c r="G92" s="101" t="s">
        <v>35</v>
      </c>
      <c r="H92" s="101" t="s">
        <v>42</v>
      </c>
      <c r="I92" s="101" t="s">
        <v>42</v>
      </c>
      <c r="J92" s="101" t="s">
        <v>293</v>
      </c>
      <c r="K92" s="101" t="s">
        <v>294</v>
      </c>
      <c r="L92" s="101" t="str">
        <f t="shared" si="1"/>
        <v>08</v>
      </c>
      <c r="M92" s="101" t="s">
        <v>295</v>
      </c>
      <c r="N92" s="101" t="s">
        <v>296</v>
      </c>
      <c r="O92" s="101" t="s">
        <v>297</v>
      </c>
      <c r="P92" s="101" t="s">
        <v>298</v>
      </c>
      <c r="Q92" s="101" t="s">
        <v>30</v>
      </c>
    </row>
    <row r="93" spans="1:17" x14ac:dyDescent="0.3">
      <c r="A93" s="101" t="s">
        <v>299</v>
      </c>
      <c r="B93" s="101">
        <v>500</v>
      </c>
      <c r="C93" s="101" t="s">
        <v>837</v>
      </c>
      <c r="D93" s="101" t="s">
        <v>87</v>
      </c>
      <c r="E93" s="101" t="s">
        <v>88</v>
      </c>
      <c r="F93" s="101" t="s">
        <v>34</v>
      </c>
      <c r="G93" s="101" t="s">
        <v>35</v>
      </c>
      <c r="H93" s="101" t="s">
        <v>42</v>
      </c>
      <c r="I93" s="101" t="s">
        <v>42</v>
      </c>
      <c r="J93" s="101" t="s">
        <v>300</v>
      </c>
      <c r="K93" s="101" t="s">
        <v>301</v>
      </c>
      <c r="L93" s="101" t="str">
        <f t="shared" si="1"/>
        <v>09</v>
      </c>
      <c r="M93" s="101" t="s">
        <v>73</v>
      </c>
      <c r="N93" s="101" t="s">
        <v>74</v>
      </c>
      <c r="O93" s="101" t="s">
        <v>42</v>
      </c>
      <c r="P93" s="101" t="s">
        <v>42</v>
      </c>
      <c r="Q93" s="101" t="s">
        <v>30</v>
      </c>
    </row>
    <row r="94" spans="1:17" x14ac:dyDescent="0.3">
      <c r="A94" s="101" t="s">
        <v>302</v>
      </c>
      <c r="B94" s="101">
        <v>3</v>
      </c>
      <c r="C94" s="101" t="s">
        <v>836</v>
      </c>
      <c r="D94" s="101" t="s">
        <v>260</v>
      </c>
      <c r="E94" s="101" t="s">
        <v>261</v>
      </c>
      <c r="F94" s="101" t="s">
        <v>34</v>
      </c>
      <c r="G94" s="101" t="s">
        <v>35</v>
      </c>
      <c r="H94" s="101" t="s">
        <v>42</v>
      </c>
      <c r="I94" s="101" t="s">
        <v>42</v>
      </c>
      <c r="J94" s="101" t="s">
        <v>303</v>
      </c>
      <c r="K94" s="101" t="s">
        <v>304</v>
      </c>
      <c r="L94" s="101" t="str">
        <f t="shared" si="1"/>
        <v>09</v>
      </c>
      <c r="M94" s="101" t="s">
        <v>26</v>
      </c>
      <c r="N94" s="101" t="s">
        <v>27</v>
      </c>
      <c r="O94" s="101" t="s">
        <v>42</v>
      </c>
      <c r="P94" s="101" t="s">
        <v>42</v>
      </c>
      <c r="Q94" s="101" t="s">
        <v>30</v>
      </c>
    </row>
    <row r="95" spans="1:17" x14ac:dyDescent="0.3">
      <c r="A95" s="101" t="s">
        <v>302</v>
      </c>
      <c r="B95" s="101">
        <v>133</v>
      </c>
      <c r="C95" s="101" t="s">
        <v>836</v>
      </c>
      <c r="D95" s="101" t="s">
        <v>262</v>
      </c>
      <c r="E95" s="101" t="s">
        <v>263</v>
      </c>
      <c r="F95" s="101" t="s">
        <v>34</v>
      </c>
      <c r="G95" s="101" t="s">
        <v>35</v>
      </c>
      <c r="H95" s="101" t="s">
        <v>42</v>
      </c>
      <c r="I95" s="101" t="s">
        <v>42</v>
      </c>
      <c r="J95" s="101" t="s">
        <v>303</v>
      </c>
      <c r="K95" s="101" t="s">
        <v>304</v>
      </c>
      <c r="L95" s="101" t="str">
        <f t="shared" si="1"/>
        <v>09</v>
      </c>
      <c r="M95" s="101" t="s">
        <v>26</v>
      </c>
      <c r="N95" s="101" t="s">
        <v>27</v>
      </c>
      <c r="O95" s="101" t="s">
        <v>42</v>
      </c>
      <c r="P95" s="101" t="s">
        <v>42</v>
      </c>
      <c r="Q95" s="101" t="s">
        <v>30</v>
      </c>
    </row>
    <row r="96" spans="1:17" x14ac:dyDescent="0.3">
      <c r="A96" s="101" t="s">
        <v>305</v>
      </c>
      <c r="B96" s="101">
        <v>407</v>
      </c>
      <c r="C96" s="101" t="s">
        <v>831</v>
      </c>
      <c r="D96" s="101" t="s">
        <v>306</v>
      </c>
      <c r="E96" s="101" t="s">
        <v>307</v>
      </c>
      <c r="F96" s="101" t="s">
        <v>46</v>
      </c>
      <c r="G96" s="101" t="s">
        <v>47</v>
      </c>
      <c r="H96" s="101" t="s">
        <v>42</v>
      </c>
      <c r="I96" s="101" t="s">
        <v>42</v>
      </c>
      <c r="J96" s="101" t="s">
        <v>303</v>
      </c>
      <c r="K96" s="101" t="s">
        <v>304</v>
      </c>
      <c r="L96" s="101" t="str">
        <f t="shared" si="1"/>
        <v>09</v>
      </c>
      <c r="M96" s="101" t="s">
        <v>26</v>
      </c>
      <c r="N96" s="101" t="s">
        <v>27</v>
      </c>
      <c r="O96" s="101" t="s">
        <v>42</v>
      </c>
      <c r="P96" s="101" t="s">
        <v>42</v>
      </c>
      <c r="Q96" s="101" t="s">
        <v>30</v>
      </c>
    </row>
    <row r="97" spans="1:17" x14ac:dyDescent="0.3">
      <c r="A97" s="101" t="s">
        <v>302</v>
      </c>
      <c r="B97" s="101">
        <v>404</v>
      </c>
      <c r="C97" s="101" t="s">
        <v>836</v>
      </c>
      <c r="D97" s="101" t="s">
        <v>192</v>
      </c>
      <c r="E97" s="101" t="s">
        <v>193</v>
      </c>
      <c r="F97" s="101" t="s">
        <v>34</v>
      </c>
      <c r="G97" s="101" t="s">
        <v>35</v>
      </c>
      <c r="H97" s="101" t="s">
        <v>42</v>
      </c>
      <c r="I97" s="101" t="s">
        <v>42</v>
      </c>
      <c r="J97" s="101" t="s">
        <v>303</v>
      </c>
      <c r="K97" s="101" t="s">
        <v>304</v>
      </c>
      <c r="L97" s="101" t="str">
        <f t="shared" si="1"/>
        <v>09</v>
      </c>
      <c r="M97" s="101" t="s">
        <v>26</v>
      </c>
      <c r="N97" s="101" t="s">
        <v>27</v>
      </c>
      <c r="O97" s="101" t="s">
        <v>42</v>
      </c>
      <c r="P97" s="101" t="s">
        <v>42</v>
      </c>
      <c r="Q97" s="101" t="s">
        <v>30</v>
      </c>
    </row>
    <row r="98" spans="1:17" x14ac:dyDescent="0.3">
      <c r="A98" s="101" t="s">
        <v>308</v>
      </c>
      <c r="B98" s="101">
        <v>133</v>
      </c>
      <c r="C98" s="101" t="s">
        <v>831</v>
      </c>
      <c r="D98" s="101" t="s">
        <v>309</v>
      </c>
      <c r="E98" s="101" t="s">
        <v>310</v>
      </c>
      <c r="F98" s="101" t="s">
        <v>46</v>
      </c>
      <c r="G98" s="101" t="s">
        <v>47</v>
      </c>
      <c r="H98" s="101" t="s">
        <v>42</v>
      </c>
      <c r="I98" s="101" t="s">
        <v>42</v>
      </c>
      <c r="J98" s="101" t="s">
        <v>303</v>
      </c>
      <c r="K98" s="101" t="s">
        <v>304</v>
      </c>
      <c r="L98" s="101" t="str">
        <f t="shared" si="1"/>
        <v>09</v>
      </c>
      <c r="M98" s="101" t="s">
        <v>26</v>
      </c>
      <c r="N98" s="101" t="s">
        <v>27</v>
      </c>
      <c r="O98" s="101" t="s">
        <v>42</v>
      </c>
      <c r="P98" s="101" t="s">
        <v>42</v>
      </c>
      <c r="Q98" s="101" t="s">
        <v>30</v>
      </c>
    </row>
    <row r="99" spans="1:17" x14ac:dyDescent="0.3">
      <c r="A99" s="101" t="s">
        <v>311</v>
      </c>
      <c r="B99" s="101">
        <v>1300</v>
      </c>
      <c r="C99" s="101" t="s">
        <v>837</v>
      </c>
      <c r="D99" s="101" t="s">
        <v>312</v>
      </c>
      <c r="E99" s="101" t="s">
        <v>313</v>
      </c>
      <c r="F99" s="101" t="s">
        <v>34</v>
      </c>
      <c r="G99" s="101" t="s">
        <v>35</v>
      </c>
      <c r="H99" s="101" t="s">
        <v>42</v>
      </c>
      <c r="I99" s="101" t="s">
        <v>42</v>
      </c>
      <c r="J99" s="101" t="s">
        <v>71</v>
      </c>
      <c r="K99" s="101" t="s">
        <v>72</v>
      </c>
      <c r="L99" s="101" t="str">
        <f t="shared" si="1"/>
        <v>09</v>
      </c>
      <c r="M99" s="101" t="s">
        <v>73</v>
      </c>
      <c r="N99" s="101" t="s">
        <v>74</v>
      </c>
      <c r="O99" s="101" t="s">
        <v>124</v>
      </c>
      <c r="P99" s="101" t="s">
        <v>314</v>
      </c>
      <c r="Q99" s="101" t="s">
        <v>30</v>
      </c>
    </row>
    <row r="100" spans="1:17" x14ac:dyDescent="0.3">
      <c r="A100" s="101" t="s">
        <v>315</v>
      </c>
      <c r="B100" s="101">
        <v>7964</v>
      </c>
      <c r="C100" s="101" t="s">
        <v>837</v>
      </c>
      <c r="D100" s="101" t="s">
        <v>316</v>
      </c>
      <c r="E100" s="101" t="s">
        <v>317</v>
      </c>
      <c r="F100" s="101" t="s">
        <v>34</v>
      </c>
      <c r="G100" s="101" t="s">
        <v>35</v>
      </c>
      <c r="H100" s="101" t="s">
        <v>318</v>
      </c>
      <c r="I100" s="101" t="s">
        <v>319</v>
      </c>
      <c r="J100" s="101" t="s">
        <v>267</v>
      </c>
      <c r="K100" s="101" t="s">
        <v>268</v>
      </c>
      <c r="L100" s="101" t="str">
        <f t="shared" si="1"/>
        <v>05</v>
      </c>
      <c r="M100" s="101" t="s">
        <v>320</v>
      </c>
      <c r="N100" s="101" t="s">
        <v>321</v>
      </c>
      <c r="O100" s="101" t="s">
        <v>42</v>
      </c>
      <c r="P100" s="101" t="s">
        <v>42</v>
      </c>
      <c r="Q100" s="101" t="s">
        <v>30</v>
      </c>
    </row>
    <row r="101" spans="1:17" x14ac:dyDescent="0.3">
      <c r="A101" s="101" t="s">
        <v>322</v>
      </c>
      <c r="B101" s="101">
        <v>198</v>
      </c>
      <c r="C101" s="101" t="s">
        <v>837</v>
      </c>
      <c r="D101" s="101" t="s">
        <v>323</v>
      </c>
      <c r="E101" s="101" t="s">
        <v>324</v>
      </c>
      <c r="F101" s="101" t="s">
        <v>34</v>
      </c>
      <c r="G101" s="101" t="s">
        <v>35</v>
      </c>
      <c r="H101" s="101" t="s">
        <v>42</v>
      </c>
      <c r="I101" s="101" t="s">
        <v>42</v>
      </c>
      <c r="J101" s="101" t="s">
        <v>325</v>
      </c>
      <c r="K101" s="101" t="s">
        <v>326</v>
      </c>
      <c r="L101" s="101" t="str">
        <f t="shared" si="1"/>
        <v>09</v>
      </c>
      <c r="M101" s="101" t="s">
        <v>57</v>
      </c>
      <c r="N101" s="101" t="s">
        <v>58</v>
      </c>
      <c r="O101" s="101" t="s">
        <v>42</v>
      </c>
      <c r="P101" s="101" t="s">
        <v>42</v>
      </c>
      <c r="Q101" s="101" t="s">
        <v>30</v>
      </c>
    </row>
    <row r="102" spans="1:17" x14ac:dyDescent="0.3">
      <c r="A102" s="101" t="s">
        <v>327</v>
      </c>
      <c r="B102" s="101">
        <v>-90</v>
      </c>
      <c r="C102" s="101" t="s">
        <v>837</v>
      </c>
      <c r="D102" s="101" t="s">
        <v>328</v>
      </c>
      <c r="E102" s="101" t="s">
        <v>329</v>
      </c>
      <c r="F102" s="101" t="s">
        <v>34</v>
      </c>
      <c r="G102" s="101" t="s">
        <v>35</v>
      </c>
      <c r="H102" s="101" t="s">
        <v>42</v>
      </c>
      <c r="I102" s="101" t="s">
        <v>42</v>
      </c>
      <c r="J102" s="101" t="s">
        <v>325</v>
      </c>
      <c r="K102" s="101" t="s">
        <v>326</v>
      </c>
      <c r="L102" s="101" t="str">
        <f t="shared" si="1"/>
        <v>09</v>
      </c>
      <c r="M102" s="101" t="s">
        <v>57</v>
      </c>
      <c r="N102" s="101" t="s">
        <v>58</v>
      </c>
      <c r="O102" s="101" t="s">
        <v>42</v>
      </c>
      <c r="P102" s="101" t="s">
        <v>42</v>
      </c>
      <c r="Q102" s="101" t="s">
        <v>30</v>
      </c>
    </row>
    <row r="103" spans="1:17" x14ac:dyDescent="0.3">
      <c r="A103" s="101" t="s">
        <v>327</v>
      </c>
      <c r="B103" s="101">
        <v>15</v>
      </c>
      <c r="C103" s="101" t="s">
        <v>835</v>
      </c>
      <c r="D103" s="101" t="s">
        <v>187</v>
      </c>
      <c r="E103" s="101" t="s">
        <v>188</v>
      </c>
      <c r="F103" s="101" t="s">
        <v>34</v>
      </c>
      <c r="G103" s="101" t="s">
        <v>35</v>
      </c>
      <c r="H103" s="101" t="s">
        <v>42</v>
      </c>
      <c r="I103" s="101" t="s">
        <v>42</v>
      </c>
      <c r="J103" s="101" t="s">
        <v>325</v>
      </c>
      <c r="K103" s="101" t="s">
        <v>326</v>
      </c>
      <c r="L103" s="101" t="str">
        <f t="shared" si="1"/>
        <v>09</v>
      </c>
      <c r="M103" s="101" t="s">
        <v>57</v>
      </c>
      <c r="N103" s="101" t="s">
        <v>58</v>
      </c>
      <c r="O103" s="101" t="s">
        <v>42</v>
      </c>
      <c r="P103" s="101" t="s">
        <v>42</v>
      </c>
      <c r="Q103" s="101" t="s">
        <v>30</v>
      </c>
    </row>
    <row r="104" spans="1:17" x14ac:dyDescent="0.3">
      <c r="A104" s="101" t="s">
        <v>327</v>
      </c>
      <c r="B104" s="101">
        <v>-1516</v>
      </c>
      <c r="C104" s="101" t="s">
        <v>837</v>
      </c>
      <c r="D104" s="101" t="s">
        <v>323</v>
      </c>
      <c r="E104" s="101" t="s">
        <v>324</v>
      </c>
      <c r="F104" s="101" t="s">
        <v>34</v>
      </c>
      <c r="G104" s="101" t="s">
        <v>35</v>
      </c>
      <c r="H104" s="101" t="s">
        <v>42</v>
      </c>
      <c r="I104" s="101" t="s">
        <v>42</v>
      </c>
      <c r="J104" s="101" t="s">
        <v>325</v>
      </c>
      <c r="K104" s="101" t="s">
        <v>326</v>
      </c>
      <c r="L104" s="101" t="str">
        <f t="shared" si="1"/>
        <v>09</v>
      </c>
      <c r="M104" s="101" t="s">
        <v>57</v>
      </c>
      <c r="N104" s="101" t="s">
        <v>58</v>
      </c>
      <c r="O104" s="101" t="s">
        <v>42</v>
      </c>
      <c r="P104" s="101" t="s">
        <v>42</v>
      </c>
      <c r="Q104" s="101" t="s">
        <v>30</v>
      </c>
    </row>
    <row r="105" spans="1:17" x14ac:dyDescent="0.3">
      <c r="A105" s="101" t="s">
        <v>330</v>
      </c>
      <c r="B105" s="101">
        <v>1516</v>
      </c>
      <c r="C105" s="101" t="s">
        <v>837</v>
      </c>
      <c r="D105" s="101" t="s">
        <v>69</v>
      </c>
      <c r="E105" s="101" t="s">
        <v>70</v>
      </c>
      <c r="F105" s="101" t="s">
        <v>34</v>
      </c>
      <c r="G105" s="101" t="s">
        <v>35</v>
      </c>
      <c r="H105" s="101" t="s">
        <v>42</v>
      </c>
      <c r="I105" s="101" t="s">
        <v>42</v>
      </c>
      <c r="J105" s="101" t="s">
        <v>325</v>
      </c>
      <c r="K105" s="101" t="s">
        <v>326</v>
      </c>
      <c r="L105" s="101" t="str">
        <f t="shared" si="1"/>
        <v>09</v>
      </c>
      <c r="M105" s="101" t="s">
        <v>57</v>
      </c>
      <c r="N105" s="101" t="s">
        <v>58</v>
      </c>
      <c r="O105" s="101" t="s">
        <v>42</v>
      </c>
      <c r="P105" s="101" t="s">
        <v>42</v>
      </c>
      <c r="Q105" s="101" t="s">
        <v>30</v>
      </c>
    </row>
    <row r="106" spans="1:17" x14ac:dyDescent="0.3">
      <c r="A106" s="101" t="s">
        <v>327</v>
      </c>
      <c r="B106" s="101">
        <v>-198</v>
      </c>
      <c r="C106" s="101" t="s">
        <v>837</v>
      </c>
      <c r="D106" s="101" t="s">
        <v>237</v>
      </c>
      <c r="E106" s="101" t="s">
        <v>238</v>
      </c>
      <c r="F106" s="101" t="s">
        <v>34</v>
      </c>
      <c r="G106" s="101" t="s">
        <v>35</v>
      </c>
      <c r="H106" s="101" t="s">
        <v>42</v>
      </c>
      <c r="I106" s="101" t="s">
        <v>42</v>
      </c>
      <c r="J106" s="101" t="s">
        <v>325</v>
      </c>
      <c r="K106" s="101" t="s">
        <v>326</v>
      </c>
      <c r="L106" s="101" t="str">
        <f t="shared" si="1"/>
        <v>09</v>
      </c>
      <c r="M106" s="101" t="s">
        <v>57</v>
      </c>
      <c r="N106" s="101" t="s">
        <v>58</v>
      </c>
      <c r="O106" s="101" t="s">
        <v>42</v>
      </c>
      <c r="P106" s="101" t="s">
        <v>42</v>
      </c>
      <c r="Q106" s="101" t="s">
        <v>30</v>
      </c>
    </row>
    <row r="107" spans="1:17" x14ac:dyDescent="0.3">
      <c r="A107" s="101" t="s">
        <v>327</v>
      </c>
      <c r="B107" s="101">
        <v>75</v>
      </c>
      <c r="C107" s="101" t="s">
        <v>837</v>
      </c>
      <c r="D107" s="101" t="s">
        <v>142</v>
      </c>
      <c r="E107" s="101" t="s">
        <v>143</v>
      </c>
      <c r="F107" s="101" t="s">
        <v>34</v>
      </c>
      <c r="G107" s="101" t="s">
        <v>35</v>
      </c>
      <c r="H107" s="101" t="s">
        <v>42</v>
      </c>
      <c r="I107" s="101" t="s">
        <v>42</v>
      </c>
      <c r="J107" s="101" t="s">
        <v>325</v>
      </c>
      <c r="K107" s="101" t="s">
        <v>326</v>
      </c>
      <c r="L107" s="101" t="str">
        <f t="shared" si="1"/>
        <v>09</v>
      </c>
      <c r="M107" s="101" t="s">
        <v>57</v>
      </c>
      <c r="N107" s="101" t="s">
        <v>58</v>
      </c>
      <c r="O107" s="101" t="s">
        <v>42</v>
      </c>
      <c r="P107" s="101" t="s">
        <v>42</v>
      </c>
      <c r="Q107" s="101" t="s">
        <v>30</v>
      </c>
    </row>
    <row r="108" spans="1:17" x14ac:dyDescent="0.3">
      <c r="A108" s="101" t="s">
        <v>331</v>
      </c>
      <c r="B108" s="101">
        <v>-700</v>
      </c>
      <c r="C108" s="101" t="s">
        <v>837</v>
      </c>
      <c r="D108" s="101" t="s">
        <v>332</v>
      </c>
      <c r="E108" s="101" t="s">
        <v>333</v>
      </c>
      <c r="F108" s="101" t="s">
        <v>34</v>
      </c>
      <c r="G108" s="101" t="s">
        <v>35</v>
      </c>
      <c r="H108" s="101" t="s">
        <v>42</v>
      </c>
      <c r="I108" s="101" t="s">
        <v>42</v>
      </c>
      <c r="J108" s="101" t="s">
        <v>325</v>
      </c>
      <c r="K108" s="101" t="s">
        <v>326</v>
      </c>
      <c r="L108" s="101" t="str">
        <f t="shared" si="1"/>
        <v>09</v>
      </c>
      <c r="M108" s="101" t="s">
        <v>57</v>
      </c>
      <c r="N108" s="101" t="s">
        <v>58</v>
      </c>
      <c r="O108" s="101" t="s">
        <v>42</v>
      </c>
      <c r="P108" s="101" t="s">
        <v>42</v>
      </c>
      <c r="Q108" s="101" t="s">
        <v>30</v>
      </c>
    </row>
    <row r="109" spans="1:17" x14ac:dyDescent="0.3">
      <c r="A109" s="101" t="s">
        <v>334</v>
      </c>
      <c r="B109" s="101">
        <v>700</v>
      </c>
      <c r="C109" s="101" t="s">
        <v>837</v>
      </c>
      <c r="D109" s="101" t="s">
        <v>196</v>
      </c>
      <c r="E109" s="101" t="s">
        <v>197</v>
      </c>
      <c r="F109" s="101" t="s">
        <v>34</v>
      </c>
      <c r="G109" s="101" t="s">
        <v>35</v>
      </c>
      <c r="H109" s="101" t="s">
        <v>42</v>
      </c>
      <c r="I109" s="101" t="s">
        <v>42</v>
      </c>
      <c r="J109" s="101" t="s">
        <v>325</v>
      </c>
      <c r="K109" s="101" t="s">
        <v>326</v>
      </c>
      <c r="L109" s="101" t="str">
        <f t="shared" si="1"/>
        <v>09</v>
      </c>
      <c r="M109" s="101" t="s">
        <v>57</v>
      </c>
      <c r="N109" s="101" t="s">
        <v>58</v>
      </c>
      <c r="O109" s="101" t="s">
        <v>42</v>
      </c>
      <c r="P109" s="101" t="s">
        <v>42</v>
      </c>
      <c r="Q109" s="101" t="s">
        <v>30</v>
      </c>
    </row>
    <row r="110" spans="1:17" x14ac:dyDescent="0.3">
      <c r="A110" s="101" t="s">
        <v>335</v>
      </c>
      <c r="B110" s="101">
        <v>50000</v>
      </c>
      <c r="C110" s="101" t="s">
        <v>830</v>
      </c>
      <c r="D110" s="101" t="s">
        <v>18</v>
      </c>
      <c r="E110" s="101" t="s">
        <v>19</v>
      </c>
      <c r="F110" s="101" t="s">
        <v>20</v>
      </c>
      <c r="G110" s="101" t="s">
        <v>21</v>
      </c>
      <c r="H110" s="101" t="s">
        <v>79</v>
      </c>
      <c r="I110" s="101" t="s">
        <v>80</v>
      </c>
      <c r="J110" s="101" t="s">
        <v>71</v>
      </c>
      <c r="K110" s="101" t="s">
        <v>72</v>
      </c>
      <c r="L110" s="101" t="str">
        <f t="shared" si="1"/>
        <v>09</v>
      </c>
      <c r="M110" s="101" t="s">
        <v>73</v>
      </c>
      <c r="N110" s="101" t="s">
        <v>74</v>
      </c>
      <c r="O110" s="101" t="s">
        <v>336</v>
      </c>
      <c r="P110" s="101" t="s">
        <v>337</v>
      </c>
      <c r="Q110" s="101" t="s">
        <v>30</v>
      </c>
    </row>
    <row r="111" spans="1:17" x14ac:dyDescent="0.3">
      <c r="A111" s="101" t="s">
        <v>228</v>
      </c>
      <c r="B111" s="101">
        <v>33</v>
      </c>
      <c r="C111" s="101" t="s">
        <v>836</v>
      </c>
      <c r="D111" s="101" t="s">
        <v>256</v>
      </c>
      <c r="E111" s="101" t="s">
        <v>257</v>
      </c>
      <c r="F111" s="101" t="s">
        <v>34</v>
      </c>
      <c r="G111" s="101" t="s">
        <v>35</v>
      </c>
      <c r="H111" s="101" t="s">
        <v>42</v>
      </c>
      <c r="I111" s="101" t="s">
        <v>42</v>
      </c>
      <c r="J111" s="101" t="s">
        <v>338</v>
      </c>
      <c r="K111" s="101" t="s">
        <v>339</v>
      </c>
      <c r="L111" s="101" t="str">
        <f t="shared" si="1"/>
        <v>10</v>
      </c>
      <c r="M111" s="101" t="s">
        <v>221</v>
      </c>
      <c r="N111" s="101" t="s">
        <v>222</v>
      </c>
      <c r="O111" s="101" t="s">
        <v>42</v>
      </c>
      <c r="P111" s="101" t="s">
        <v>42</v>
      </c>
      <c r="Q111" s="101" t="s">
        <v>30</v>
      </c>
    </row>
    <row r="112" spans="1:17" x14ac:dyDescent="0.3">
      <c r="A112" s="101" t="s">
        <v>228</v>
      </c>
      <c r="B112" s="101">
        <v>1375</v>
      </c>
      <c r="C112" s="101" t="s">
        <v>836</v>
      </c>
      <c r="D112" s="101" t="s">
        <v>258</v>
      </c>
      <c r="E112" s="101" t="s">
        <v>259</v>
      </c>
      <c r="F112" s="101" t="s">
        <v>34</v>
      </c>
      <c r="G112" s="101" t="s">
        <v>35</v>
      </c>
      <c r="H112" s="101" t="s">
        <v>42</v>
      </c>
      <c r="I112" s="101" t="s">
        <v>42</v>
      </c>
      <c r="J112" s="101" t="s">
        <v>338</v>
      </c>
      <c r="K112" s="101" t="s">
        <v>339</v>
      </c>
      <c r="L112" s="101" t="str">
        <f t="shared" si="1"/>
        <v>10</v>
      </c>
      <c r="M112" s="101" t="s">
        <v>221</v>
      </c>
      <c r="N112" s="101" t="s">
        <v>222</v>
      </c>
      <c r="O112" s="101" t="s">
        <v>42</v>
      </c>
      <c r="P112" s="101" t="s">
        <v>42</v>
      </c>
      <c r="Q112" s="101" t="s">
        <v>30</v>
      </c>
    </row>
    <row r="113" spans="1:17" x14ac:dyDescent="0.3">
      <c r="A113" s="101" t="s">
        <v>228</v>
      </c>
      <c r="B113" s="101">
        <v>4165</v>
      </c>
      <c r="C113" s="101" t="s">
        <v>836</v>
      </c>
      <c r="D113" s="101" t="s">
        <v>99</v>
      </c>
      <c r="E113" s="101" t="s">
        <v>100</v>
      </c>
      <c r="F113" s="101" t="s">
        <v>34</v>
      </c>
      <c r="G113" s="101" t="s">
        <v>35</v>
      </c>
      <c r="H113" s="101" t="s">
        <v>42</v>
      </c>
      <c r="I113" s="101" t="s">
        <v>42</v>
      </c>
      <c r="J113" s="101" t="s">
        <v>338</v>
      </c>
      <c r="K113" s="101" t="s">
        <v>339</v>
      </c>
      <c r="L113" s="101" t="str">
        <f t="shared" si="1"/>
        <v>10</v>
      </c>
      <c r="M113" s="101" t="s">
        <v>221</v>
      </c>
      <c r="N113" s="101" t="s">
        <v>222</v>
      </c>
      <c r="O113" s="101" t="s">
        <v>42</v>
      </c>
      <c r="P113" s="101" t="s">
        <v>42</v>
      </c>
      <c r="Q113" s="101" t="s">
        <v>30</v>
      </c>
    </row>
    <row r="114" spans="1:17" x14ac:dyDescent="0.3">
      <c r="A114" s="101" t="s">
        <v>340</v>
      </c>
      <c r="B114" s="101">
        <v>10000</v>
      </c>
      <c r="C114" s="101" t="s">
        <v>837</v>
      </c>
      <c r="D114" s="101" t="s">
        <v>291</v>
      </c>
      <c r="E114" s="101" t="s">
        <v>292</v>
      </c>
      <c r="F114" s="101" t="s">
        <v>34</v>
      </c>
      <c r="G114" s="101" t="s">
        <v>35</v>
      </c>
      <c r="H114" s="101" t="s">
        <v>42</v>
      </c>
      <c r="I114" s="101" t="s">
        <v>42</v>
      </c>
      <c r="J114" s="101" t="s">
        <v>293</v>
      </c>
      <c r="K114" s="101" t="s">
        <v>294</v>
      </c>
      <c r="L114" s="101" t="str">
        <f t="shared" si="1"/>
        <v>08</v>
      </c>
      <c r="M114" s="101" t="s">
        <v>295</v>
      </c>
      <c r="N114" s="101" t="s">
        <v>296</v>
      </c>
      <c r="O114" s="101" t="s">
        <v>341</v>
      </c>
      <c r="P114" s="101" t="s">
        <v>342</v>
      </c>
      <c r="Q114" s="101" t="s">
        <v>30</v>
      </c>
    </row>
    <row r="115" spans="1:17" x14ac:dyDescent="0.3">
      <c r="A115" s="101" t="s">
        <v>343</v>
      </c>
      <c r="B115" s="101">
        <v>3640</v>
      </c>
      <c r="C115" s="101" t="s">
        <v>833</v>
      </c>
      <c r="D115" s="101" t="s">
        <v>344</v>
      </c>
      <c r="E115" s="101" t="s">
        <v>345</v>
      </c>
      <c r="F115" s="101" t="s">
        <v>46</v>
      </c>
      <c r="G115" s="101" t="s">
        <v>47</v>
      </c>
      <c r="H115" s="101" t="s">
        <v>346</v>
      </c>
      <c r="I115" s="101" t="s">
        <v>347</v>
      </c>
      <c r="J115" s="101" t="s">
        <v>146</v>
      </c>
      <c r="K115" s="101" t="s">
        <v>147</v>
      </c>
      <c r="L115" s="101" t="str">
        <f t="shared" si="1"/>
        <v>00</v>
      </c>
      <c r="M115" s="101" t="s">
        <v>130</v>
      </c>
      <c r="N115" s="101" t="s">
        <v>131</v>
      </c>
      <c r="O115" s="101" t="s">
        <v>42</v>
      </c>
      <c r="P115" s="101" t="s">
        <v>42</v>
      </c>
      <c r="Q115" s="101" t="s">
        <v>30</v>
      </c>
    </row>
    <row r="116" spans="1:17" x14ac:dyDescent="0.3">
      <c r="A116" s="101" t="s">
        <v>348</v>
      </c>
      <c r="B116" s="101">
        <v>6600</v>
      </c>
      <c r="C116" s="101" t="s">
        <v>831</v>
      </c>
      <c r="D116" s="101" t="s">
        <v>349</v>
      </c>
      <c r="E116" s="101" t="s">
        <v>350</v>
      </c>
      <c r="F116" s="101" t="s">
        <v>46</v>
      </c>
      <c r="G116" s="101" t="s">
        <v>47</v>
      </c>
      <c r="H116" s="101" t="s">
        <v>351</v>
      </c>
      <c r="I116" s="101" t="s">
        <v>352</v>
      </c>
      <c r="J116" s="101" t="s">
        <v>267</v>
      </c>
      <c r="K116" s="101" t="s">
        <v>268</v>
      </c>
      <c r="L116" s="101" t="str">
        <f t="shared" si="1"/>
        <v>00</v>
      </c>
      <c r="M116" s="101" t="s">
        <v>130</v>
      </c>
      <c r="N116" s="101" t="s">
        <v>131</v>
      </c>
      <c r="O116" s="101" t="s">
        <v>353</v>
      </c>
      <c r="P116" s="101" t="s">
        <v>354</v>
      </c>
      <c r="Q116" s="101" t="s">
        <v>30</v>
      </c>
    </row>
    <row r="117" spans="1:17" x14ac:dyDescent="0.3">
      <c r="A117" s="101" t="s">
        <v>355</v>
      </c>
      <c r="B117" s="101">
        <v>-1000</v>
      </c>
      <c r="C117" s="101" t="s">
        <v>837</v>
      </c>
      <c r="D117" s="101" t="s">
        <v>237</v>
      </c>
      <c r="E117" s="101" t="s">
        <v>238</v>
      </c>
      <c r="F117" s="101" t="s">
        <v>34</v>
      </c>
      <c r="G117" s="101" t="s">
        <v>35</v>
      </c>
      <c r="H117" s="101" t="s">
        <v>239</v>
      </c>
      <c r="I117" s="101" t="s">
        <v>240</v>
      </c>
      <c r="J117" s="101" t="s">
        <v>267</v>
      </c>
      <c r="K117" s="101" t="s">
        <v>268</v>
      </c>
      <c r="L117" s="101" t="str">
        <f t="shared" si="1"/>
        <v>01</v>
      </c>
      <c r="M117" s="101" t="s">
        <v>241</v>
      </c>
      <c r="N117" s="101" t="s">
        <v>242</v>
      </c>
      <c r="O117" s="101" t="s">
        <v>356</v>
      </c>
      <c r="P117" s="101" t="s">
        <v>357</v>
      </c>
      <c r="Q117" s="101" t="s">
        <v>30</v>
      </c>
    </row>
    <row r="118" spans="1:17" x14ac:dyDescent="0.3">
      <c r="A118" s="101" t="s">
        <v>358</v>
      </c>
      <c r="B118" s="101">
        <v>-2500</v>
      </c>
      <c r="C118" s="101" t="s">
        <v>828</v>
      </c>
      <c r="D118" s="101" t="s">
        <v>359</v>
      </c>
      <c r="E118" s="101" t="s">
        <v>360</v>
      </c>
      <c r="F118" s="101" t="s">
        <v>46</v>
      </c>
      <c r="G118" s="101" t="s">
        <v>47</v>
      </c>
      <c r="H118" s="101" t="s">
        <v>361</v>
      </c>
      <c r="I118" s="101" t="s">
        <v>360</v>
      </c>
      <c r="J118" s="101" t="s">
        <v>267</v>
      </c>
      <c r="K118" s="101" t="s">
        <v>268</v>
      </c>
      <c r="L118" s="101" t="str">
        <f t="shared" si="1"/>
        <v>04</v>
      </c>
      <c r="M118" s="101" t="s">
        <v>362</v>
      </c>
      <c r="N118" s="101" t="s">
        <v>363</v>
      </c>
      <c r="O118" s="101" t="s">
        <v>42</v>
      </c>
      <c r="P118" s="101" t="s">
        <v>42</v>
      </c>
      <c r="Q118" s="101" t="s">
        <v>30</v>
      </c>
    </row>
    <row r="119" spans="1:17" x14ac:dyDescent="0.3">
      <c r="A119" s="101" t="s">
        <v>364</v>
      </c>
      <c r="B119" s="101">
        <v>-43874</v>
      </c>
      <c r="C119" s="101" t="s">
        <v>830</v>
      </c>
      <c r="D119" s="101" t="s">
        <v>18</v>
      </c>
      <c r="E119" s="101" t="s">
        <v>19</v>
      </c>
      <c r="F119" s="101" t="s">
        <v>20</v>
      </c>
      <c r="G119" s="101" t="s">
        <v>21</v>
      </c>
      <c r="H119" s="101" t="s">
        <v>365</v>
      </c>
      <c r="I119" s="101" t="s">
        <v>366</v>
      </c>
      <c r="J119" s="101" t="s">
        <v>267</v>
      </c>
      <c r="K119" s="101" t="s">
        <v>268</v>
      </c>
      <c r="L119" s="101" t="str">
        <f t="shared" si="1"/>
        <v>04</v>
      </c>
      <c r="M119" s="101" t="s">
        <v>367</v>
      </c>
      <c r="N119" s="101" t="s">
        <v>368</v>
      </c>
      <c r="O119" s="101" t="s">
        <v>42</v>
      </c>
      <c r="P119" s="101" t="s">
        <v>42</v>
      </c>
      <c r="Q119" s="101" t="s">
        <v>30</v>
      </c>
    </row>
    <row r="120" spans="1:17" x14ac:dyDescent="0.3">
      <c r="A120" s="101" t="s">
        <v>369</v>
      </c>
      <c r="B120" s="101">
        <v>-26400</v>
      </c>
      <c r="C120" s="101" t="s">
        <v>830</v>
      </c>
      <c r="D120" s="101" t="s">
        <v>18</v>
      </c>
      <c r="E120" s="101" t="s">
        <v>19</v>
      </c>
      <c r="F120" s="101" t="s">
        <v>20</v>
      </c>
      <c r="G120" s="101" t="s">
        <v>21</v>
      </c>
      <c r="H120" s="101" t="s">
        <v>365</v>
      </c>
      <c r="I120" s="101" t="s">
        <v>366</v>
      </c>
      <c r="J120" s="101" t="s">
        <v>267</v>
      </c>
      <c r="K120" s="101" t="s">
        <v>268</v>
      </c>
      <c r="L120" s="101" t="str">
        <f t="shared" si="1"/>
        <v>04</v>
      </c>
      <c r="M120" s="101" t="s">
        <v>367</v>
      </c>
      <c r="N120" s="101" t="s">
        <v>368</v>
      </c>
      <c r="O120" s="101" t="s">
        <v>42</v>
      </c>
      <c r="P120" s="101" t="s">
        <v>42</v>
      </c>
      <c r="Q120" s="101" t="s">
        <v>30</v>
      </c>
    </row>
    <row r="121" spans="1:17" x14ac:dyDescent="0.3">
      <c r="A121" s="101" t="s">
        <v>370</v>
      </c>
      <c r="B121" s="101">
        <v>281576</v>
      </c>
      <c r="C121" s="101" t="s">
        <v>830</v>
      </c>
      <c r="D121" s="101" t="s">
        <v>18</v>
      </c>
      <c r="E121" s="101" t="s">
        <v>19</v>
      </c>
      <c r="F121" s="101" t="s">
        <v>20</v>
      </c>
      <c r="G121" s="101" t="s">
        <v>21</v>
      </c>
      <c r="H121" s="101" t="s">
        <v>371</v>
      </c>
      <c r="I121" s="101" t="s">
        <v>372</v>
      </c>
      <c r="J121" s="101" t="s">
        <v>267</v>
      </c>
      <c r="K121" s="101" t="s">
        <v>268</v>
      </c>
      <c r="L121" s="101" t="str">
        <f t="shared" si="1"/>
        <v>04</v>
      </c>
      <c r="M121" s="101" t="s">
        <v>367</v>
      </c>
      <c r="N121" s="101" t="s">
        <v>368</v>
      </c>
      <c r="O121" s="101" t="s">
        <v>42</v>
      </c>
      <c r="P121" s="101" t="s">
        <v>42</v>
      </c>
      <c r="Q121" s="101" t="s">
        <v>30</v>
      </c>
    </row>
    <row r="122" spans="1:17" x14ac:dyDescent="0.3">
      <c r="A122" s="101" t="s">
        <v>373</v>
      </c>
      <c r="B122" s="101">
        <v>-200000</v>
      </c>
      <c r="C122" s="101" t="s">
        <v>830</v>
      </c>
      <c r="D122" s="101" t="s">
        <v>18</v>
      </c>
      <c r="E122" s="101" t="s">
        <v>19</v>
      </c>
      <c r="F122" s="101" t="s">
        <v>20</v>
      </c>
      <c r="G122" s="101" t="s">
        <v>21</v>
      </c>
      <c r="H122" s="101" t="s">
        <v>371</v>
      </c>
      <c r="I122" s="101" t="s">
        <v>372</v>
      </c>
      <c r="J122" s="101" t="s">
        <v>267</v>
      </c>
      <c r="K122" s="101" t="s">
        <v>268</v>
      </c>
      <c r="L122" s="101" t="str">
        <f t="shared" si="1"/>
        <v>04</v>
      </c>
      <c r="M122" s="101" t="s">
        <v>367</v>
      </c>
      <c r="N122" s="101" t="s">
        <v>368</v>
      </c>
      <c r="O122" s="101" t="s">
        <v>42</v>
      </c>
      <c r="P122" s="101" t="s">
        <v>42</v>
      </c>
      <c r="Q122" s="101" t="s">
        <v>30</v>
      </c>
    </row>
    <row r="123" spans="1:17" x14ac:dyDescent="0.3">
      <c r="A123" s="101" t="s">
        <v>374</v>
      </c>
      <c r="B123" s="101">
        <v>-45302</v>
      </c>
      <c r="C123" s="101" t="s">
        <v>830</v>
      </c>
      <c r="D123" s="101" t="s">
        <v>18</v>
      </c>
      <c r="E123" s="101" t="s">
        <v>19</v>
      </c>
      <c r="F123" s="101" t="s">
        <v>20</v>
      </c>
      <c r="G123" s="101" t="s">
        <v>21</v>
      </c>
      <c r="H123" s="101" t="s">
        <v>371</v>
      </c>
      <c r="I123" s="101" t="s">
        <v>372</v>
      </c>
      <c r="J123" s="101" t="s">
        <v>267</v>
      </c>
      <c r="K123" s="101" t="s">
        <v>268</v>
      </c>
      <c r="L123" s="101" t="str">
        <f t="shared" si="1"/>
        <v>04</v>
      </c>
      <c r="M123" s="101" t="s">
        <v>367</v>
      </c>
      <c r="N123" s="101" t="s">
        <v>368</v>
      </c>
      <c r="O123" s="101" t="s">
        <v>42</v>
      </c>
      <c r="P123" s="101" t="s">
        <v>42</v>
      </c>
      <c r="Q123" s="101" t="s">
        <v>30</v>
      </c>
    </row>
    <row r="124" spans="1:17" x14ac:dyDescent="0.3">
      <c r="A124" s="101" t="s">
        <v>375</v>
      </c>
      <c r="B124" s="101">
        <v>-35000</v>
      </c>
      <c r="C124" s="101" t="s">
        <v>830</v>
      </c>
      <c r="D124" s="101" t="s">
        <v>18</v>
      </c>
      <c r="E124" s="101" t="s">
        <v>19</v>
      </c>
      <c r="F124" s="101" t="s">
        <v>20</v>
      </c>
      <c r="G124" s="101" t="s">
        <v>21</v>
      </c>
      <c r="H124" s="101" t="s">
        <v>371</v>
      </c>
      <c r="I124" s="101" t="s">
        <v>372</v>
      </c>
      <c r="J124" s="101" t="s">
        <v>267</v>
      </c>
      <c r="K124" s="101" t="s">
        <v>268</v>
      </c>
      <c r="L124" s="101" t="str">
        <f t="shared" si="1"/>
        <v>04</v>
      </c>
      <c r="M124" s="101" t="s">
        <v>367</v>
      </c>
      <c r="N124" s="101" t="s">
        <v>368</v>
      </c>
      <c r="O124" s="101" t="s">
        <v>42</v>
      </c>
      <c r="P124" s="101" t="s">
        <v>42</v>
      </c>
      <c r="Q124" s="101" t="s">
        <v>30</v>
      </c>
    </row>
    <row r="125" spans="1:17" x14ac:dyDescent="0.3">
      <c r="A125" s="101" t="s">
        <v>364</v>
      </c>
      <c r="B125" s="101">
        <v>43874</v>
      </c>
      <c r="C125" s="101" t="s">
        <v>830</v>
      </c>
      <c r="D125" s="101" t="s">
        <v>376</v>
      </c>
      <c r="E125" s="101" t="s">
        <v>377</v>
      </c>
      <c r="F125" s="101" t="s">
        <v>20</v>
      </c>
      <c r="G125" s="101" t="s">
        <v>21</v>
      </c>
      <c r="H125" s="101" t="s">
        <v>378</v>
      </c>
      <c r="I125" s="101" t="s">
        <v>379</v>
      </c>
      <c r="J125" s="101" t="s">
        <v>267</v>
      </c>
      <c r="K125" s="101" t="s">
        <v>268</v>
      </c>
      <c r="L125" s="101" t="str">
        <f t="shared" si="1"/>
        <v>05</v>
      </c>
      <c r="M125" s="101" t="s">
        <v>380</v>
      </c>
      <c r="N125" s="101" t="s">
        <v>381</v>
      </c>
      <c r="O125" s="101" t="s">
        <v>42</v>
      </c>
      <c r="P125" s="101" t="s">
        <v>42</v>
      </c>
      <c r="Q125" s="101" t="s">
        <v>30</v>
      </c>
    </row>
    <row r="126" spans="1:17" x14ac:dyDescent="0.3">
      <c r="A126" s="101" t="s">
        <v>382</v>
      </c>
      <c r="B126" s="101">
        <v>3773</v>
      </c>
      <c r="C126" s="101" t="s">
        <v>837</v>
      </c>
      <c r="D126" s="101" t="s">
        <v>316</v>
      </c>
      <c r="E126" s="101" t="s">
        <v>317</v>
      </c>
      <c r="F126" s="101" t="s">
        <v>34</v>
      </c>
      <c r="G126" s="101" t="s">
        <v>35</v>
      </c>
      <c r="H126" s="101" t="s">
        <v>383</v>
      </c>
      <c r="I126" s="101" t="s">
        <v>384</v>
      </c>
      <c r="J126" s="101" t="s">
        <v>267</v>
      </c>
      <c r="K126" s="101" t="s">
        <v>268</v>
      </c>
      <c r="L126" s="101" t="str">
        <f t="shared" si="1"/>
        <v>06</v>
      </c>
      <c r="M126" s="101" t="s">
        <v>385</v>
      </c>
      <c r="N126" s="101" t="s">
        <v>386</v>
      </c>
      <c r="O126" s="101" t="s">
        <v>42</v>
      </c>
      <c r="P126" s="101" t="s">
        <v>42</v>
      </c>
      <c r="Q126" s="101" t="s">
        <v>30</v>
      </c>
    </row>
    <row r="127" spans="1:17" x14ac:dyDescent="0.3">
      <c r="A127" s="101" t="s">
        <v>387</v>
      </c>
      <c r="B127" s="101">
        <v>26400</v>
      </c>
      <c r="C127" s="101" t="s">
        <v>835</v>
      </c>
      <c r="D127" s="101" t="s">
        <v>388</v>
      </c>
      <c r="E127" s="101" t="s">
        <v>389</v>
      </c>
      <c r="F127" s="101" t="s">
        <v>20</v>
      </c>
      <c r="G127" s="101" t="s">
        <v>21</v>
      </c>
      <c r="H127" s="101" t="s">
        <v>365</v>
      </c>
      <c r="I127" s="101" t="s">
        <v>366</v>
      </c>
      <c r="J127" s="101" t="s">
        <v>267</v>
      </c>
      <c r="K127" s="101" t="s">
        <v>268</v>
      </c>
      <c r="L127" s="101" t="str">
        <f t="shared" si="1"/>
        <v>06</v>
      </c>
      <c r="M127" s="101" t="s">
        <v>390</v>
      </c>
      <c r="N127" s="101" t="s">
        <v>391</v>
      </c>
      <c r="O127" s="101" t="s">
        <v>42</v>
      </c>
      <c r="P127" s="101" t="s">
        <v>42</v>
      </c>
      <c r="Q127" s="101" t="s">
        <v>30</v>
      </c>
    </row>
    <row r="128" spans="1:17" x14ac:dyDescent="0.3">
      <c r="A128" s="101" t="s">
        <v>374</v>
      </c>
      <c r="B128" s="101">
        <v>45302</v>
      </c>
      <c r="C128" s="101" t="s">
        <v>830</v>
      </c>
      <c r="D128" s="101" t="s">
        <v>18</v>
      </c>
      <c r="E128" s="101" t="s">
        <v>19</v>
      </c>
      <c r="F128" s="101" t="s">
        <v>20</v>
      </c>
      <c r="G128" s="101" t="s">
        <v>21</v>
      </c>
      <c r="H128" s="101" t="s">
        <v>392</v>
      </c>
      <c r="I128" s="101" t="s">
        <v>393</v>
      </c>
      <c r="J128" s="101" t="s">
        <v>267</v>
      </c>
      <c r="K128" s="101" t="s">
        <v>268</v>
      </c>
      <c r="L128" s="101" t="str">
        <f t="shared" si="1"/>
        <v>08</v>
      </c>
      <c r="M128" s="101" t="s">
        <v>295</v>
      </c>
      <c r="N128" s="101" t="s">
        <v>296</v>
      </c>
      <c r="O128" s="101" t="s">
        <v>42</v>
      </c>
      <c r="P128" s="101" t="s">
        <v>42</v>
      </c>
      <c r="Q128" s="101" t="s">
        <v>30</v>
      </c>
    </row>
    <row r="129" spans="1:17" x14ac:dyDescent="0.3">
      <c r="A129" s="101" t="s">
        <v>394</v>
      </c>
      <c r="B129" s="101">
        <v>4000</v>
      </c>
      <c r="C129" s="101" t="s">
        <v>839</v>
      </c>
      <c r="D129" s="101" t="s">
        <v>395</v>
      </c>
      <c r="E129" s="101" t="s">
        <v>396</v>
      </c>
      <c r="F129" s="101" t="s">
        <v>397</v>
      </c>
      <c r="G129" s="101" t="s">
        <v>398</v>
      </c>
      <c r="H129" s="101" t="s">
        <v>399</v>
      </c>
      <c r="I129" s="101" t="s">
        <v>400</v>
      </c>
      <c r="J129" s="101" t="s">
        <v>128</v>
      </c>
      <c r="K129" s="101" t="s">
        <v>129</v>
      </c>
      <c r="L129" s="101" t="str">
        <f t="shared" si="1"/>
        <v>01</v>
      </c>
      <c r="M129" s="101" t="s">
        <v>401</v>
      </c>
      <c r="N129" s="101" t="s">
        <v>402</v>
      </c>
      <c r="O129" s="101" t="s">
        <v>42</v>
      </c>
      <c r="P129" s="101" t="s">
        <v>42</v>
      </c>
      <c r="Q129" s="101" t="s">
        <v>30</v>
      </c>
    </row>
    <row r="130" spans="1:17" x14ac:dyDescent="0.3">
      <c r="A130" s="101" t="s">
        <v>403</v>
      </c>
      <c r="B130" s="101">
        <v>7000</v>
      </c>
      <c r="C130" s="101" t="s">
        <v>839</v>
      </c>
      <c r="D130" s="101" t="s">
        <v>404</v>
      </c>
      <c r="E130" s="101" t="s">
        <v>405</v>
      </c>
      <c r="F130" s="101" t="s">
        <v>20</v>
      </c>
      <c r="G130" s="101" t="s">
        <v>21</v>
      </c>
      <c r="H130" s="101" t="s">
        <v>406</v>
      </c>
      <c r="I130" s="101" t="s">
        <v>407</v>
      </c>
      <c r="J130" s="101" t="s">
        <v>128</v>
      </c>
      <c r="K130" s="101" t="s">
        <v>129</v>
      </c>
      <c r="L130" s="101" t="str">
        <f t="shared" si="1"/>
        <v>01</v>
      </c>
      <c r="M130" s="101" t="s">
        <v>401</v>
      </c>
      <c r="N130" s="101" t="s">
        <v>402</v>
      </c>
      <c r="O130" s="101" t="s">
        <v>42</v>
      </c>
      <c r="P130" s="101" t="s">
        <v>42</v>
      </c>
      <c r="Q130" s="101" t="s">
        <v>30</v>
      </c>
    </row>
    <row r="131" spans="1:17" x14ac:dyDescent="0.3">
      <c r="A131" s="101" t="s">
        <v>394</v>
      </c>
      <c r="B131" s="101">
        <v>3000</v>
      </c>
      <c r="C131" s="101" t="s">
        <v>839</v>
      </c>
      <c r="D131" s="101" t="s">
        <v>395</v>
      </c>
      <c r="E131" s="101" t="s">
        <v>396</v>
      </c>
      <c r="F131" s="101" t="s">
        <v>397</v>
      </c>
      <c r="G131" s="101" t="s">
        <v>398</v>
      </c>
      <c r="H131" s="101" t="s">
        <v>408</v>
      </c>
      <c r="I131" s="101" t="s">
        <v>409</v>
      </c>
      <c r="J131" s="101" t="s">
        <v>128</v>
      </c>
      <c r="K131" s="101" t="s">
        <v>129</v>
      </c>
      <c r="L131" s="101" t="str">
        <f t="shared" ref="L131:L169" si="2">LEFT(M131,2)</f>
        <v>01</v>
      </c>
      <c r="M131" s="101" t="s">
        <v>401</v>
      </c>
      <c r="N131" s="101" t="s">
        <v>402</v>
      </c>
      <c r="O131" s="101" t="s">
        <v>42</v>
      </c>
      <c r="P131" s="101" t="s">
        <v>42</v>
      </c>
      <c r="Q131" s="101" t="s">
        <v>30</v>
      </c>
    </row>
    <row r="132" spans="1:17" x14ac:dyDescent="0.3">
      <c r="A132" s="101" t="s">
        <v>410</v>
      </c>
      <c r="B132" s="101">
        <v>3229</v>
      </c>
      <c r="C132" s="101" t="s">
        <v>832</v>
      </c>
      <c r="D132" s="101" t="s">
        <v>411</v>
      </c>
      <c r="E132" s="101" t="s">
        <v>412</v>
      </c>
      <c r="F132" s="101" t="s">
        <v>46</v>
      </c>
      <c r="G132" s="101" t="s">
        <v>47</v>
      </c>
      <c r="H132" s="101" t="s">
        <v>413</v>
      </c>
      <c r="I132" s="101" t="s">
        <v>414</v>
      </c>
      <c r="J132" s="101" t="s">
        <v>128</v>
      </c>
      <c r="K132" s="101" t="s">
        <v>129</v>
      </c>
      <c r="L132" s="101" t="str">
        <f t="shared" si="2"/>
        <v>01</v>
      </c>
      <c r="M132" s="101" t="s">
        <v>415</v>
      </c>
      <c r="N132" s="101" t="s">
        <v>416</v>
      </c>
      <c r="O132" s="101" t="s">
        <v>42</v>
      </c>
      <c r="P132" s="101" t="s">
        <v>42</v>
      </c>
      <c r="Q132" s="101" t="s">
        <v>30</v>
      </c>
    </row>
    <row r="133" spans="1:17" x14ac:dyDescent="0.3">
      <c r="A133" s="101" t="s">
        <v>417</v>
      </c>
      <c r="B133" s="101">
        <v>101932</v>
      </c>
      <c r="C133" s="101" t="s">
        <v>831</v>
      </c>
      <c r="D133" s="101" t="s">
        <v>44</v>
      </c>
      <c r="E133" s="101" t="s">
        <v>45</v>
      </c>
      <c r="F133" s="101" t="s">
        <v>46</v>
      </c>
      <c r="G133" s="101" t="s">
        <v>47</v>
      </c>
      <c r="H133" s="101" t="s">
        <v>418</v>
      </c>
      <c r="I133" s="101" t="s">
        <v>419</v>
      </c>
      <c r="J133" s="101" t="s">
        <v>38</v>
      </c>
      <c r="K133" s="101" t="s">
        <v>39</v>
      </c>
      <c r="L133" s="101" t="str">
        <f t="shared" si="2"/>
        <v>00</v>
      </c>
      <c r="M133" s="101" t="s">
        <v>130</v>
      </c>
      <c r="N133" s="101" t="s">
        <v>131</v>
      </c>
      <c r="O133" s="101" t="s">
        <v>42</v>
      </c>
      <c r="P133" s="101" t="s">
        <v>42</v>
      </c>
      <c r="Q133" s="101" t="s">
        <v>30</v>
      </c>
    </row>
    <row r="134" spans="1:17" x14ac:dyDescent="0.3">
      <c r="A134" s="101" t="s">
        <v>420</v>
      </c>
      <c r="B134" s="101">
        <v>20389</v>
      </c>
      <c r="C134" s="101" t="s">
        <v>831</v>
      </c>
      <c r="D134" s="101" t="s">
        <v>421</v>
      </c>
      <c r="E134" s="101" t="s">
        <v>422</v>
      </c>
      <c r="F134" s="101" t="s">
        <v>46</v>
      </c>
      <c r="G134" s="101" t="s">
        <v>47</v>
      </c>
      <c r="H134" s="101" t="s">
        <v>418</v>
      </c>
      <c r="I134" s="101" t="s">
        <v>419</v>
      </c>
      <c r="J134" s="101" t="s">
        <v>38</v>
      </c>
      <c r="K134" s="101" t="s">
        <v>39</v>
      </c>
      <c r="L134" s="101" t="str">
        <f t="shared" si="2"/>
        <v>00</v>
      </c>
      <c r="M134" s="101" t="s">
        <v>130</v>
      </c>
      <c r="N134" s="101" t="s">
        <v>131</v>
      </c>
      <c r="O134" s="101" t="s">
        <v>42</v>
      </c>
      <c r="P134" s="101" t="s">
        <v>42</v>
      </c>
      <c r="Q134" s="101" t="s">
        <v>30</v>
      </c>
    </row>
    <row r="135" spans="1:17" x14ac:dyDescent="0.3">
      <c r="A135" s="101" t="s">
        <v>423</v>
      </c>
      <c r="B135" s="101">
        <v>44</v>
      </c>
      <c r="C135" s="101" t="s">
        <v>836</v>
      </c>
      <c r="D135" s="101" t="s">
        <v>117</v>
      </c>
      <c r="E135" s="101" t="s">
        <v>118</v>
      </c>
      <c r="F135" s="101" t="s">
        <v>34</v>
      </c>
      <c r="G135" s="101" t="s">
        <v>35</v>
      </c>
      <c r="H135" s="101" t="s">
        <v>424</v>
      </c>
      <c r="I135" s="101" t="s">
        <v>425</v>
      </c>
      <c r="J135" s="101" t="s">
        <v>426</v>
      </c>
      <c r="K135" s="101" t="s">
        <v>427</v>
      </c>
      <c r="L135" s="101" t="str">
        <f t="shared" si="2"/>
        <v>01</v>
      </c>
      <c r="M135" s="101" t="s">
        <v>241</v>
      </c>
      <c r="N135" s="101" t="s">
        <v>242</v>
      </c>
      <c r="O135" s="101" t="s">
        <v>42</v>
      </c>
      <c r="P135" s="101" t="s">
        <v>42</v>
      </c>
      <c r="Q135" s="101" t="s">
        <v>30</v>
      </c>
    </row>
    <row r="136" spans="1:17" x14ac:dyDescent="0.3">
      <c r="A136" s="101" t="s">
        <v>423</v>
      </c>
      <c r="B136" s="101">
        <v>1794</v>
      </c>
      <c r="C136" s="101" t="s">
        <v>836</v>
      </c>
      <c r="D136" s="101" t="s">
        <v>119</v>
      </c>
      <c r="E136" s="101" t="s">
        <v>120</v>
      </c>
      <c r="F136" s="101" t="s">
        <v>34</v>
      </c>
      <c r="G136" s="101" t="s">
        <v>35</v>
      </c>
      <c r="H136" s="101" t="s">
        <v>424</v>
      </c>
      <c r="I136" s="101" t="s">
        <v>425</v>
      </c>
      <c r="J136" s="101" t="s">
        <v>426</v>
      </c>
      <c r="K136" s="101" t="s">
        <v>427</v>
      </c>
      <c r="L136" s="101" t="str">
        <f t="shared" si="2"/>
        <v>01</v>
      </c>
      <c r="M136" s="101" t="s">
        <v>241</v>
      </c>
      <c r="N136" s="101" t="s">
        <v>242</v>
      </c>
      <c r="O136" s="101" t="s">
        <v>42</v>
      </c>
      <c r="P136" s="101" t="s">
        <v>42</v>
      </c>
      <c r="Q136" s="101" t="s">
        <v>30</v>
      </c>
    </row>
    <row r="137" spans="1:17" x14ac:dyDescent="0.3">
      <c r="A137" s="101" t="s">
        <v>423</v>
      </c>
      <c r="B137" s="101">
        <v>5437</v>
      </c>
      <c r="C137" s="101" t="s">
        <v>836</v>
      </c>
      <c r="D137" s="101" t="s">
        <v>121</v>
      </c>
      <c r="E137" s="101" t="s">
        <v>122</v>
      </c>
      <c r="F137" s="101" t="s">
        <v>34</v>
      </c>
      <c r="G137" s="101" t="s">
        <v>35</v>
      </c>
      <c r="H137" s="101" t="s">
        <v>424</v>
      </c>
      <c r="I137" s="101" t="s">
        <v>425</v>
      </c>
      <c r="J137" s="101" t="s">
        <v>426</v>
      </c>
      <c r="K137" s="101" t="s">
        <v>427</v>
      </c>
      <c r="L137" s="101" t="str">
        <f t="shared" si="2"/>
        <v>01</v>
      </c>
      <c r="M137" s="101" t="s">
        <v>241</v>
      </c>
      <c r="N137" s="101" t="s">
        <v>242</v>
      </c>
      <c r="O137" s="101" t="s">
        <v>42</v>
      </c>
      <c r="P137" s="101" t="s">
        <v>42</v>
      </c>
      <c r="Q137" s="101" t="s">
        <v>30</v>
      </c>
    </row>
    <row r="138" spans="1:17" x14ac:dyDescent="0.3">
      <c r="A138" s="101" t="s">
        <v>428</v>
      </c>
      <c r="B138" s="101">
        <v>50</v>
      </c>
      <c r="C138" s="101" t="s">
        <v>834</v>
      </c>
      <c r="D138" s="101" t="s">
        <v>112</v>
      </c>
      <c r="E138" s="101" t="s">
        <v>113</v>
      </c>
      <c r="F138" s="101" t="s">
        <v>34</v>
      </c>
      <c r="G138" s="101" t="s">
        <v>35</v>
      </c>
      <c r="H138" s="101" t="s">
        <v>429</v>
      </c>
      <c r="I138" s="101" t="s">
        <v>430</v>
      </c>
      <c r="J138" s="101" t="s">
        <v>146</v>
      </c>
      <c r="K138" s="101" t="s">
        <v>147</v>
      </c>
      <c r="L138" s="101" t="str">
        <f t="shared" si="2"/>
        <v>10</v>
      </c>
      <c r="M138" s="101" t="s">
        <v>40</v>
      </c>
      <c r="N138" s="101" t="s">
        <v>41</v>
      </c>
      <c r="O138" s="101" t="s">
        <v>42</v>
      </c>
      <c r="P138" s="101" t="s">
        <v>42</v>
      </c>
      <c r="Q138" s="101" t="s">
        <v>30</v>
      </c>
    </row>
    <row r="139" spans="1:17" x14ac:dyDescent="0.3">
      <c r="A139" s="101" t="s">
        <v>431</v>
      </c>
      <c r="B139" s="101">
        <v>96</v>
      </c>
      <c r="C139" s="101" t="s">
        <v>836</v>
      </c>
      <c r="D139" s="101" t="s">
        <v>117</v>
      </c>
      <c r="E139" s="101" t="s">
        <v>118</v>
      </c>
      <c r="F139" s="101" t="s">
        <v>34</v>
      </c>
      <c r="G139" s="101" t="s">
        <v>35</v>
      </c>
      <c r="H139" s="101" t="s">
        <v>214</v>
      </c>
      <c r="I139" s="101" t="s">
        <v>215</v>
      </c>
      <c r="J139" s="101" t="s">
        <v>267</v>
      </c>
      <c r="K139" s="101" t="s">
        <v>268</v>
      </c>
      <c r="L139" s="101" t="str">
        <f t="shared" si="2"/>
        <v>04</v>
      </c>
      <c r="M139" s="101" t="s">
        <v>432</v>
      </c>
      <c r="N139" s="101" t="s">
        <v>433</v>
      </c>
      <c r="O139" s="101" t="s">
        <v>42</v>
      </c>
      <c r="P139" s="101" t="s">
        <v>42</v>
      </c>
      <c r="Q139" s="101" t="s">
        <v>30</v>
      </c>
    </row>
    <row r="140" spans="1:17" x14ac:dyDescent="0.3">
      <c r="A140" s="101" t="s">
        <v>431</v>
      </c>
      <c r="B140" s="101">
        <v>3960</v>
      </c>
      <c r="C140" s="101" t="s">
        <v>836</v>
      </c>
      <c r="D140" s="101" t="s">
        <v>119</v>
      </c>
      <c r="E140" s="101" t="s">
        <v>120</v>
      </c>
      <c r="F140" s="101" t="s">
        <v>34</v>
      </c>
      <c r="G140" s="101" t="s">
        <v>35</v>
      </c>
      <c r="H140" s="101" t="s">
        <v>214</v>
      </c>
      <c r="I140" s="101" t="s">
        <v>215</v>
      </c>
      <c r="J140" s="101" t="s">
        <v>267</v>
      </c>
      <c r="K140" s="101" t="s">
        <v>268</v>
      </c>
      <c r="L140" s="101" t="str">
        <f t="shared" si="2"/>
        <v>04</v>
      </c>
      <c r="M140" s="101" t="s">
        <v>432</v>
      </c>
      <c r="N140" s="101" t="s">
        <v>433</v>
      </c>
      <c r="O140" s="101" t="s">
        <v>42</v>
      </c>
      <c r="P140" s="101" t="s">
        <v>42</v>
      </c>
      <c r="Q140" s="101" t="s">
        <v>30</v>
      </c>
    </row>
    <row r="141" spans="1:17" x14ac:dyDescent="0.3">
      <c r="A141" s="101" t="s">
        <v>431</v>
      </c>
      <c r="B141" s="101">
        <v>12000</v>
      </c>
      <c r="C141" s="101" t="s">
        <v>836</v>
      </c>
      <c r="D141" s="101" t="s">
        <v>99</v>
      </c>
      <c r="E141" s="101" t="s">
        <v>100</v>
      </c>
      <c r="F141" s="101" t="s">
        <v>34</v>
      </c>
      <c r="G141" s="101" t="s">
        <v>35</v>
      </c>
      <c r="H141" s="101" t="s">
        <v>214</v>
      </c>
      <c r="I141" s="101" t="s">
        <v>215</v>
      </c>
      <c r="J141" s="101" t="s">
        <v>267</v>
      </c>
      <c r="K141" s="101" t="s">
        <v>268</v>
      </c>
      <c r="L141" s="101" t="str">
        <f t="shared" si="2"/>
        <v>04</v>
      </c>
      <c r="M141" s="101" t="s">
        <v>432</v>
      </c>
      <c r="N141" s="101" t="s">
        <v>433</v>
      </c>
      <c r="O141" s="101" t="s">
        <v>42</v>
      </c>
      <c r="P141" s="101" t="s">
        <v>42</v>
      </c>
      <c r="Q141" s="101" t="s">
        <v>30</v>
      </c>
    </row>
    <row r="142" spans="1:17" x14ac:dyDescent="0.3">
      <c r="A142" s="101" t="s">
        <v>434</v>
      </c>
      <c r="B142" s="101">
        <v>-7964</v>
      </c>
      <c r="C142" s="101" t="s">
        <v>837</v>
      </c>
      <c r="D142" s="101" t="s">
        <v>316</v>
      </c>
      <c r="E142" s="101" t="s">
        <v>317</v>
      </c>
      <c r="F142" s="101" t="s">
        <v>34</v>
      </c>
      <c r="G142" s="101" t="s">
        <v>35</v>
      </c>
      <c r="H142" s="101" t="s">
        <v>435</v>
      </c>
      <c r="I142" s="101" t="s">
        <v>436</v>
      </c>
      <c r="J142" s="101" t="s">
        <v>267</v>
      </c>
      <c r="K142" s="101" t="s">
        <v>268</v>
      </c>
      <c r="L142" s="101" t="str">
        <f t="shared" si="2"/>
        <v>04</v>
      </c>
      <c r="M142" s="101" t="s">
        <v>432</v>
      </c>
      <c r="N142" s="101" t="s">
        <v>433</v>
      </c>
      <c r="O142" s="101" t="s">
        <v>42</v>
      </c>
      <c r="P142" s="101" t="s">
        <v>42</v>
      </c>
      <c r="Q142" s="101" t="s">
        <v>30</v>
      </c>
    </row>
    <row r="143" spans="1:17" x14ac:dyDescent="0.3">
      <c r="A143" s="101" t="s">
        <v>437</v>
      </c>
      <c r="B143" s="101">
        <v>-3773</v>
      </c>
      <c r="C143" s="101" t="s">
        <v>837</v>
      </c>
      <c r="D143" s="101" t="s">
        <v>316</v>
      </c>
      <c r="E143" s="101" t="s">
        <v>317</v>
      </c>
      <c r="F143" s="101" t="s">
        <v>34</v>
      </c>
      <c r="G143" s="101" t="s">
        <v>35</v>
      </c>
      <c r="H143" s="101" t="s">
        <v>435</v>
      </c>
      <c r="I143" s="101" t="s">
        <v>436</v>
      </c>
      <c r="J143" s="101" t="s">
        <v>267</v>
      </c>
      <c r="K143" s="101" t="s">
        <v>268</v>
      </c>
      <c r="L143" s="101" t="str">
        <f t="shared" si="2"/>
        <v>04</v>
      </c>
      <c r="M143" s="101" t="s">
        <v>432</v>
      </c>
      <c r="N143" s="101" t="s">
        <v>433</v>
      </c>
      <c r="O143" s="101" t="s">
        <v>42</v>
      </c>
      <c r="P143" s="101" t="s">
        <v>42</v>
      </c>
      <c r="Q143" s="101" t="s">
        <v>30</v>
      </c>
    </row>
    <row r="144" spans="1:17" x14ac:dyDescent="0.3">
      <c r="A144" s="101" t="s">
        <v>438</v>
      </c>
      <c r="B144" s="101">
        <v>40930</v>
      </c>
      <c r="C144" s="101" t="s">
        <v>833</v>
      </c>
      <c r="D144" s="101" t="s">
        <v>439</v>
      </c>
      <c r="E144" s="101" t="s">
        <v>440</v>
      </c>
      <c r="F144" s="101" t="s">
        <v>46</v>
      </c>
      <c r="G144" s="101" t="s">
        <v>47</v>
      </c>
      <c r="H144" s="101" t="s">
        <v>441</v>
      </c>
      <c r="I144" s="101" t="s">
        <v>442</v>
      </c>
      <c r="J144" s="101" t="s">
        <v>267</v>
      </c>
      <c r="K144" s="101" t="s">
        <v>268</v>
      </c>
      <c r="L144" s="101" t="str">
        <f t="shared" si="2"/>
        <v>00</v>
      </c>
      <c r="M144" s="101" t="s">
        <v>130</v>
      </c>
      <c r="N144" s="101" t="s">
        <v>131</v>
      </c>
      <c r="O144" s="101" t="s">
        <v>42</v>
      </c>
      <c r="P144" s="101" t="s">
        <v>42</v>
      </c>
      <c r="Q144" s="101" t="s">
        <v>30</v>
      </c>
    </row>
    <row r="145" spans="1:17" x14ac:dyDescent="0.3">
      <c r="A145" s="101" t="s">
        <v>443</v>
      </c>
      <c r="B145" s="101">
        <v>9976</v>
      </c>
      <c r="C145" s="101" t="s">
        <v>831</v>
      </c>
      <c r="D145" s="101" t="s">
        <v>444</v>
      </c>
      <c r="E145" s="101" t="s">
        <v>445</v>
      </c>
      <c r="F145" s="101" t="s">
        <v>46</v>
      </c>
      <c r="G145" s="101" t="s">
        <v>47</v>
      </c>
      <c r="H145" s="101" t="s">
        <v>446</v>
      </c>
      <c r="I145" s="101" t="s">
        <v>447</v>
      </c>
      <c r="J145" s="101" t="s">
        <v>267</v>
      </c>
      <c r="K145" s="101" t="s">
        <v>268</v>
      </c>
      <c r="L145" s="101" t="str">
        <f t="shared" si="2"/>
        <v>00</v>
      </c>
      <c r="M145" s="101" t="s">
        <v>130</v>
      </c>
      <c r="N145" s="101" t="s">
        <v>131</v>
      </c>
      <c r="O145" s="101" t="s">
        <v>42</v>
      </c>
      <c r="P145" s="101" t="s">
        <v>42</v>
      </c>
      <c r="Q145" s="101" t="s">
        <v>30</v>
      </c>
    </row>
    <row r="146" spans="1:17" x14ac:dyDescent="0.3">
      <c r="A146" s="101" t="s">
        <v>448</v>
      </c>
      <c r="B146" s="101">
        <v>2500</v>
      </c>
      <c r="C146" s="101" t="s">
        <v>828</v>
      </c>
      <c r="D146" s="101" t="s">
        <v>359</v>
      </c>
      <c r="E146" s="101" t="s">
        <v>360</v>
      </c>
      <c r="F146" s="101" t="s">
        <v>46</v>
      </c>
      <c r="G146" s="101" t="s">
        <v>47</v>
      </c>
      <c r="H146" s="101" t="s">
        <v>361</v>
      </c>
      <c r="I146" s="101" t="s">
        <v>360</v>
      </c>
      <c r="J146" s="101" t="s">
        <v>267</v>
      </c>
      <c r="K146" s="101" t="s">
        <v>268</v>
      </c>
      <c r="L146" s="101" t="str">
        <f t="shared" si="2"/>
        <v>00</v>
      </c>
      <c r="M146" s="101" t="s">
        <v>130</v>
      </c>
      <c r="N146" s="101" t="s">
        <v>131</v>
      </c>
      <c r="O146" s="101" t="s">
        <v>42</v>
      </c>
      <c r="P146" s="101" t="s">
        <v>42</v>
      </c>
      <c r="Q146" s="101" t="s">
        <v>30</v>
      </c>
    </row>
    <row r="147" spans="1:17" x14ac:dyDescent="0.3">
      <c r="A147" s="101" t="s">
        <v>449</v>
      </c>
      <c r="B147" s="101">
        <v>26576</v>
      </c>
      <c r="C147" s="101" t="s">
        <v>833</v>
      </c>
      <c r="D147" s="101" t="s">
        <v>450</v>
      </c>
      <c r="E147" s="101" t="s">
        <v>451</v>
      </c>
      <c r="F147" s="101" t="s">
        <v>397</v>
      </c>
      <c r="G147" s="101" t="s">
        <v>398</v>
      </c>
      <c r="H147" s="101" t="s">
        <v>452</v>
      </c>
      <c r="I147" s="101" t="s">
        <v>453</v>
      </c>
      <c r="J147" s="101" t="s">
        <v>267</v>
      </c>
      <c r="K147" s="101" t="s">
        <v>268</v>
      </c>
      <c r="L147" s="101" t="str">
        <f t="shared" si="2"/>
        <v>00</v>
      </c>
      <c r="M147" s="101" t="s">
        <v>130</v>
      </c>
      <c r="N147" s="101" t="s">
        <v>131</v>
      </c>
      <c r="O147" s="101" t="s">
        <v>42</v>
      </c>
      <c r="P147" s="101" t="s">
        <v>42</v>
      </c>
      <c r="Q147" s="101" t="s">
        <v>30</v>
      </c>
    </row>
    <row r="148" spans="1:17" x14ac:dyDescent="0.3">
      <c r="A148" s="101" t="s">
        <v>454</v>
      </c>
      <c r="B148" s="101">
        <v>255000</v>
      </c>
      <c r="C148" s="101" t="s">
        <v>833</v>
      </c>
      <c r="D148" s="101" t="s">
        <v>455</v>
      </c>
      <c r="E148" s="101" t="s">
        <v>456</v>
      </c>
      <c r="F148" s="101" t="s">
        <v>397</v>
      </c>
      <c r="G148" s="101" t="s">
        <v>398</v>
      </c>
      <c r="H148" s="101" t="s">
        <v>457</v>
      </c>
      <c r="I148" s="101" t="s">
        <v>458</v>
      </c>
      <c r="J148" s="101" t="s">
        <v>267</v>
      </c>
      <c r="K148" s="101" t="s">
        <v>268</v>
      </c>
      <c r="L148" s="101" t="str">
        <f t="shared" si="2"/>
        <v>00</v>
      </c>
      <c r="M148" s="101" t="s">
        <v>130</v>
      </c>
      <c r="N148" s="101" t="s">
        <v>131</v>
      </c>
      <c r="O148" s="101" t="s">
        <v>42</v>
      </c>
      <c r="P148" s="101" t="s">
        <v>42</v>
      </c>
      <c r="Q148" s="101" t="s">
        <v>30</v>
      </c>
    </row>
    <row r="149" spans="1:17" x14ac:dyDescent="0.3">
      <c r="A149" s="101" t="s">
        <v>459</v>
      </c>
      <c r="B149" s="101">
        <v>57</v>
      </c>
      <c r="C149" s="101" t="s">
        <v>831</v>
      </c>
      <c r="D149" s="101" t="s">
        <v>444</v>
      </c>
      <c r="E149" s="101" t="s">
        <v>445</v>
      </c>
      <c r="F149" s="101" t="s">
        <v>46</v>
      </c>
      <c r="G149" s="101" t="s">
        <v>47</v>
      </c>
      <c r="H149" s="101" t="s">
        <v>460</v>
      </c>
      <c r="I149" s="101" t="s">
        <v>461</v>
      </c>
      <c r="J149" s="101" t="s">
        <v>267</v>
      </c>
      <c r="K149" s="101" t="s">
        <v>268</v>
      </c>
      <c r="L149" s="101" t="str">
        <f t="shared" si="2"/>
        <v>00</v>
      </c>
      <c r="M149" s="101" t="s">
        <v>130</v>
      </c>
      <c r="N149" s="101" t="s">
        <v>131</v>
      </c>
      <c r="O149" s="101" t="s">
        <v>42</v>
      </c>
      <c r="P149" s="101" t="s">
        <v>42</v>
      </c>
      <c r="Q149" s="101" t="s">
        <v>30</v>
      </c>
    </row>
    <row r="150" spans="1:17" x14ac:dyDescent="0.3">
      <c r="A150" s="101" t="s">
        <v>462</v>
      </c>
      <c r="B150" s="101">
        <v>126</v>
      </c>
      <c r="C150" s="101" t="s">
        <v>833</v>
      </c>
      <c r="D150" s="101" t="s">
        <v>138</v>
      </c>
      <c r="E150" s="101" t="s">
        <v>139</v>
      </c>
      <c r="F150" s="101" t="s">
        <v>46</v>
      </c>
      <c r="G150" s="101" t="s">
        <v>47</v>
      </c>
      <c r="H150" s="101" t="s">
        <v>463</v>
      </c>
      <c r="I150" s="101" t="s">
        <v>464</v>
      </c>
      <c r="J150" s="101" t="s">
        <v>267</v>
      </c>
      <c r="K150" s="101" t="s">
        <v>268</v>
      </c>
      <c r="L150" s="101" t="str">
        <f t="shared" si="2"/>
        <v>00</v>
      </c>
      <c r="M150" s="101" t="s">
        <v>130</v>
      </c>
      <c r="N150" s="101" t="s">
        <v>131</v>
      </c>
      <c r="O150" s="101" t="s">
        <v>42</v>
      </c>
      <c r="P150" s="101" t="s">
        <v>42</v>
      </c>
      <c r="Q150" s="101" t="s">
        <v>30</v>
      </c>
    </row>
    <row r="151" spans="1:17" x14ac:dyDescent="0.3">
      <c r="A151" s="101" t="s">
        <v>462</v>
      </c>
      <c r="B151" s="101">
        <v>828</v>
      </c>
      <c r="C151" s="101" t="s">
        <v>833</v>
      </c>
      <c r="D151" s="101" t="s">
        <v>138</v>
      </c>
      <c r="E151" s="101" t="s">
        <v>139</v>
      </c>
      <c r="F151" s="101" t="s">
        <v>46</v>
      </c>
      <c r="G151" s="101" t="s">
        <v>47</v>
      </c>
      <c r="H151" s="101" t="s">
        <v>140</v>
      </c>
      <c r="I151" s="101" t="s">
        <v>137</v>
      </c>
      <c r="J151" s="101" t="s">
        <v>267</v>
      </c>
      <c r="K151" s="101" t="s">
        <v>268</v>
      </c>
      <c r="L151" s="101" t="str">
        <f t="shared" si="2"/>
        <v>00</v>
      </c>
      <c r="M151" s="101" t="s">
        <v>130</v>
      </c>
      <c r="N151" s="101" t="s">
        <v>131</v>
      </c>
      <c r="O151" s="101" t="s">
        <v>42</v>
      </c>
      <c r="P151" s="101" t="s">
        <v>42</v>
      </c>
      <c r="Q151" s="101" t="s">
        <v>30</v>
      </c>
    </row>
    <row r="152" spans="1:17" x14ac:dyDescent="0.3">
      <c r="A152" s="101" t="s">
        <v>465</v>
      </c>
      <c r="B152" s="101">
        <v>640</v>
      </c>
      <c r="C152" s="101" t="s">
        <v>833</v>
      </c>
      <c r="D152" s="101" t="s">
        <v>466</v>
      </c>
      <c r="E152" s="101" t="s">
        <v>467</v>
      </c>
      <c r="F152" s="101" t="s">
        <v>46</v>
      </c>
      <c r="G152" s="101" t="s">
        <v>47</v>
      </c>
      <c r="H152" s="101" t="s">
        <v>468</v>
      </c>
      <c r="I152" s="101" t="s">
        <v>467</v>
      </c>
      <c r="J152" s="101" t="s">
        <v>267</v>
      </c>
      <c r="K152" s="101" t="s">
        <v>268</v>
      </c>
      <c r="L152" s="101" t="str">
        <f t="shared" si="2"/>
        <v>00</v>
      </c>
      <c r="M152" s="101" t="s">
        <v>130</v>
      </c>
      <c r="N152" s="101" t="s">
        <v>131</v>
      </c>
      <c r="O152" s="101" t="s">
        <v>42</v>
      </c>
      <c r="P152" s="101" t="s">
        <v>42</v>
      </c>
      <c r="Q152" s="101" t="s">
        <v>30</v>
      </c>
    </row>
    <row r="153" spans="1:17" x14ac:dyDescent="0.3">
      <c r="A153" s="101" t="s">
        <v>469</v>
      </c>
      <c r="B153" s="101">
        <v>12000</v>
      </c>
      <c r="C153" s="101" t="s">
        <v>831</v>
      </c>
      <c r="D153" s="101" t="s">
        <v>470</v>
      </c>
      <c r="E153" s="101" t="s">
        <v>471</v>
      </c>
      <c r="F153" s="101" t="s">
        <v>46</v>
      </c>
      <c r="G153" s="101" t="s">
        <v>47</v>
      </c>
      <c r="H153" s="101" t="s">
        <v>472</v>
      </c>
      <c r="I153" s="101" t="s">
        <v>473</v>
      </c>
      <c r="J153" s="101" t="s">
        <v>267</v>
      </c>
      <c r="K153" s="101" t="s">
        <v>268</v>
      </c>
      <c r="L153" s="101" t="str">
        <f t="shared" si="2"/>
        <v>00</v>
      </c>
      <c r="M153" s="101" t="s">
        <v>130</v>
      </c>
      <c r="N153" s="101" t="s">
        <v>131</v>
      </c>
      <c r="O153" s="101" t="s">
        <v>42</v>
      </c>
      <c r="P153" s="101" t="s">
        <v>42</v>
      </c>
      <c r="Q153" s="101" t="s">
        <v>30</v>
      </c>
    </row>
    <row r="154" spans="1:17" x14ac:dyDescent="0.3">
      <c r="A154" s="101" t="s">
        <v>469</v>
      </c>
      <c r="B154" s="101">
        <v>-12000</v>
      </c>
      <c r="C154" s="101" t="s">
        <v>831</v>
      </c>
      <c r="D154" s="101" t="s">
        <v>474</v>
      </c>
      <c r="E154" s="101" t="s">
        <v>475</v>
      </c>
      <c r="F154" s="101" t="s">
        <v>46</v>
      </c>
      <c r="G154" s="101" t="s">
        <v>47</v>
      </c>
      <c r="H154" s="101" t="s">
        <v>472</v>
      </c>
      <c r="I154" s="101" t="s">
        <v>473</v>
      </c>
      <c r="J154" s="101" t="s">
        <v>267</v>
      </c>
      <c r="K154" s="101" t="s">
        <v>268</v>
      </c>
      <c r="L154" s="101" t="str">
        <f t="shared" si="2"/>
        <v>00</v>
      </c>
      <c r="M154" s="101" t="s">
        <v>130</v>
      </c>
      <c r="N154" s="101" t="s">
        <v>131</v>
      </c>
      <c r="O154" s="101" t="s">
        <v>42</v>
      </c>
      <c r="P154" s="101" t="s">
        <v>42</v>
      </c>
      <c r="Q154" s="101" t="s">
        <v>30</v>
      </c>
    </row>
    <row r="155" spans="1:17" x14ac:dyDescent="0.3">
      <c r="A155" s="101" t="s">
        <v>348</v>
      </c>
      <c r="B155" s="101">
        <v>3360</v>
      </c>
      <c r="C155" s="101" t="s">
        <v>831</v>
      </c>
      <c r="D155" s="101" t="s">
        <v>349</v>
      </c>
      <c r="E155" s="101" t="s">
        <v>350</v>
      </c>
      <c r="F155" s="101" t="s">
        <v>46</v>
      </c>
      <c r="G155" s="101" t="s">
        <v>47</v>
      </c>
      <c r="H155" s="101" t="s">
        <v>476</v>
      </c>
      <c r="I155" s="101" t="s">
        <v>477</v>
      </c>
      <c r="J155" s="101" t="s">
        <v>267</v>
      </c>
      <c r="K155" s="101" t="s">
        <v>268</v>
      </c>
      <c r="L155" s="101" t="str">
        <f t="shared" si="2"/>
        <v>00</v>
      </c>
      <c r="M155" s="101" t="s">
        <v>130</v>
      </c>
      <c r="N155" s="101" t="s">
        <v>131</v>
      </c>
      <c r="O155" s="101" t="s">
        <v>42</v>
      </c>
      <c r="P155" s="101" t="s">
        <v>42</v>
      </c>
      <c r="Q155" s="101" t="s">
        <v>30</v>
      </c>
    </row>
    <row r="156" spans="1:17" x14ac:dyDescent="0.3">
      <c r="A156" s="101" t="s">
        <v>478</v>
      </c>
      <c r="B156" s="101">
        <v>-9960</v>
      </c>
      <c r="C156" s="101" t="s">
        <v>831</v>
      </c>
      <c r="D156" s="101" t="s">
        <v>133</v>
      </c>
      <c r="E156" s="101" t="s">
        <v>134</v>
      </c>
      <c r="F156" s="101" t="s">
        <v>46</v>
      </c>
      <c r="G156" s="101" t="s">
        <v>47</v>
      </c>
      <c r="H156" s="101" t="s">
        <v>479</v>
      </c>
      <c r="I156" s="101" t="s">
        <v>480</v>
      </c>
      <c r="J156" s="101" t="s">
        <v>267</v>
      </c>
      <c r="K156" s="101" t="s">
        <v>268</v>
      </c>
      <c r="L156" s="101" t="str">
        <f t="shared" si="2"/>
        <v>00</v>
      </c>
      <c r="M156" s="101" t="s">
        <v>130</v>
      </c>
      <c r="N156" s="101" t="s">
        <v>131</v>
      </c>
      <c r="O156" s="101" t="s">
        <v>42</v>
      </c>
      <c r="P156" s="101" t="s">
        <v>42</v>
      </c>
      <c r="Q156" s="101" t="s">
        <v>30</v>
      </c>
    </row>
    <row r="157" spans="1:17" x14ac:dyDescent="0.3">
      <c r="A157" s="101" t="s">
        <v>481</v>
      </c>
      <c r="B157" s="101">
        <v>-21600</v>
      </c>
      <c r="C157" s="101" t="s">
        <v>831</v>
      </c>
      <c r="D157" s="101" t="s">
        <v>482</v>
      </c>
      <c r="E157" s="101" t="s">
        <v>307</v>
      </c>
      <c r="F157" s="101" t="s">
        <v>46</v>
      </c>
      <c r="G157" s="101" t="s">
        <v>47</v>
      </c>
      <c r="H157" s="101" t="s">
        <v>483</v>
      </c>
      <c r="I157" s="101" t="s">
        <v>484</v>
      </c>
      <c r="J157" s="101" t="s">
        <v>267</v>
      </c>
      <c r="K157" s="101" t="s">
        <v>268</v>
      </c>
      <c r="L157" s="101" t="str">
        <f t="shared" si="2"/>
        <v>00</v>
      </c>
      <c r="M157" s="101" t="s">
        <v>130</v>
      </c>
      <c r="N157" s="101" t="s">
        <v>131</v>
      </c>
      <c r="O157" s="101" t="s">
        <v>42</v>
      </c>
      <c r="P157" s="101" t="s">
        <v>42</v>
      </c>
      <c r="Q157" s="101" t="s">
        <v>30</v>
      </c>
    </row>
    <row r="158" spans="1:17" x14ac:dyDescent="0.3">
      <c r="A158" s="101" t="s">
        <v>481</v>
      </c>
      <c r="B158" s="101">
        <v>21600</v>
      </c>
      <c r="C158" s="101" t="s">
        <v>831</v>
      </c>
      <c r="D158" s="101" t="s">
        <v>482</v>
      </c>
      <c r="E158" s="101" t="s">
        <v>307</v>
      </c>
      <c r="F158" s="101" t="s">
        <v>46</v>
      </c>
      <c r="G158" s="101" t="s">
        <v>47</v>
      </c>
      <c r="H158" s="101" t="s">
        <v>485</v>
      </c>
      <c r="I158" s="101" t="s">
        <v>486</v>
      </c>
      <c r="J158" s="101" t="s">
        <v>267</v>
      </c>
      <c r="K158" s="101" t="s">
        <v>268</v>
      </c>
      <c r="L158" s="101" t="str">
        <f t="shared" si="2"/>
        <v>00</v>
      </c>
      <c r="M158" s="101" t="s">
        <v>130</v>
      </c>
      <c r="N158" s="101" t="s">
        <v>131</v>
      </c>
      <c r="O158" s="101" t="s">
        <v>42</v>
      </c>
      <c r="P158" s="101" t="s">
        <v>42</v>
      </c>
      <c r="Q158" s="101" t="s">
        <v>30</v>
      </c>
    </row>
    <row r="159" spans="1:17" x14ac:dyDescent="0.3">
      <c r="A159" s="101" t="s">
        <v>487</v>
      </c>
      <c r="B159" s="101">
        <v>1000</v>
      </c>
      <c r="C159" s="101" t="s">
        <v>837</v>
      </c>
      <c r="D159" s="101" t="s">
        <v>488</v>
      </c>
      <c r="E159" s="101" t="s">
        <v>489</v>
      </c>
      <c r="F159" s="101" t="s">
        <v>34</v>
      </c>
      <c r="G159" s="101" t="s">
        <v>35</v>
      </c>
      <c r="H159" s="101" t="s">
        <v>490</v>
      </c>
      <c r="I159" s="101" t="s">
        <v>491</v>
      </c>
      <c r="J159" s="101" t="s">
        <v>267</v>
      </c>
      <c r="K159" s="101" t="s">
        <v>268</v>
      </c>
      <c r="L159" s="101" t="str">
        <f t="shared" si="2"/>
        <v>01</v>
      </c>
      <c r="M159" s="101" t="s">
        <v>241</v>
      </c>
      <c r="N159" s="101" t="s">
        <v>242</v>
      </c>
      <c r="O159" s="101" t="s">
        <v>42</v>
      </c>
      <c r="P159" s="101" t="s">
        <v>42</v>
      </c>
      <c r="Q159" s="101" t="s">
        <v>30</v>
      </c>
    </row>
    <row r="160" spans="1:17" x14ac:dyDescent="0.3">
      <c r="A160" s="101" t="s">
        <v>81</v>
      </c>
      <c r="B160" s="101">
        <v>-4000</v>
      </c>
      <c r="C160" s="101" t="s">
        <v>833</v>
      </c>
      <c r="D160" s="101" t="s">
        <v>492</v>
      </c>
      <c r="E160" s="101" t="s">
        <v>493</v>
      </c>
      <c r="F160" s="101" t="s">
        <v>46</v>
      </c>
      <c r="G160" s="101" t="s">
        <v>47</v>
      </c>
      <c r="H160" s="101" t="s">
        <v>42</v>
      </c>
      <c r="I160" s="101" t="s">
        <v>42</v>
      </c>
      <c r="J160" s="101" t="s">
        <v>494</v>
      </c>
      <c r="K160" s="101" t="s">
        <v>495</v>
      </c>
      <c r="L160" s="101" t="str">
        <f t="shared" si="2"/>
        <v>05</v>
      </c>
      <c r="M160" s="101" t="s">
        <v>496</v>
      </c>
      <c r="N160" s="101" t="s">
        <v>497</v>
      </c>
      <c r="O160" s="101" t="s">
        <v>42</v>
      </c>
      <c r="P160" s="101" t="s">
        <v>42</v>
      </c>
      <c r="Q160" s="101" t="s">
        <v>30</v>
      </c>
    </row>
    <row r="161" spans="1:17" x14ac:dyDescent="0.3">
      <c r="A161" s="101" t="s">
        <v>81</v>
      </c>
      <c r="B161" s="101">
        <v>4000</v>
      </c>
      <c r="C161" s="101" t="s">
        <v>833</v>
      </c>
      <c r="D161" s="101" t="s">
        <v>439</v>
      </c>
      <c r="E161" s="101" t="s">
        <v>440</v>
      </c>
      <c r="F161" s="101" t="s">
        <v>46</v>
      </c>
      <c r="G161" s="101" t="s">
        <v>47</v>
      </c>
      <c r="H161" s="101" t="s">
        <v>42</v>
      </c>
      <c r="I161" s="101" t="s">
        <v>42</v>
      </c>
      <c r="J161" s="101" t="s">
        <v>494</v>
      </c>
      <c r="K161" s="101" t="s">
        <v>495</v>
      </c>
      <c r="L161" s="101" t="str">
        <f t="shared" si="2"/>
        <v>05</v>
      </c>
      <c r="M161" s="101" t="s">
        <v>496</v>
      </c>
      <c r="N161" s="101" t="s">
        <v>497</v>
      </c>
      <c r="O161" s="101" t="s">
        <v>42</v>
      </c>
      <c r="P161" s="101" t="s">
        <v>42</v>
      </c>
      <c r="Q161" s="101" t="s">
        <v>30</v>
      </c>
    </row>
    <row r="162" spans="1:17" x14ac:dyDescent="0.3">
      <c r="A162" s="101" t="s">
        <v>498</v>
      </c>
      <c r="B162" s="101">
        <v>-9983</v>
      </c>
      <c r="C162" s="101" t="s">
        <v>837</v>
      </c>
      <c r="D162" s="101" t="s">
        <v>499</v>
      </c>
      <c r="E162" s="101" t="s">
        <v>500</v>
      </c>
      <c r="F162" s="101" t="s">
        <v>34</v>
      </c>
      <c r="G162" s="101" t="s">
        <v>35</v>
      </c>
      <c r="H162" s="101" t="s">
        <v>501</v>
      </c>
      <c r="I162" s="101" t="s">
        <v>502</v>
      </c>
      <c r="J162" s="101" t="s">
        <v>494</v>
      </c>
      <c r="K162" s="101" t="s">
        <v>495</v>
      </c>
      <c r="L162" s="101" t="str">
        <f t="shared" si="2"/>
        <v>05</v>
      </c>
      <c r="M162" s="101" t="s">
        <v>496</v>
      </c>
      <c r="N162" s="101" t="s">
        <v>497</v>
      </c>
      <c r="O162" s="101" t="s">
        <v>42</v>
      </c>
      <c r="P162" s="101" t="s">
        <v>42</v>
      </c>
      <c r="Q162" s="101" t="s">
        <v>30</v>
      </c>
    </row>
    <row r="163" spans="1:17" x14ac:dyDescent="0.3">
      <c r="A163" s="101" t="s">
        <v>503</v>
      </c>
      <c r="B163" s="101">
        <v>2334</v>
      </c>
      <c r="C163" s="101" t="s">
        <v>830</v>
      </c>
      <c r="D163" s="101" t="s">
        <v>504</v>
      </c>
      <c r="E163" s="101" t="s">
        <v>505</v>
      </c>
      <c r="F163" s="101" t="s">
        <v>20</v>
      </c>
      <c r="G163" s="101" t="s">
        <v>21</v>
      </c>
      <c r="H163" s="101" t="s">
        <v>506</v>
      </c>
      <c r="I163" s="101" t="s">
        <v>507</v>
      </c>
      <c r="J163" s="101" t="s">
        <v>494</v>
      </c>
      <c r="K163" s="101" t="s">
        <v>495</v>
      </c>
      <c r="L163" s="101" t="str">
        <f t="shared" si="2"/>
        <v>05</v>
      </c>
      <c r="M163" s="101" t="s">
        <v>496</v>
      </c>
      <c r="N163" s="101" t="s">
        <v>497</v>
      </c>
      <c r="O163" s="101" t="s">
        <v>42</v>
      </c>
      <c r="P163" s="101" t="s">
        <v>42</v>
      </c>
      <c r="Q163" s="101" t="s">
        <v>30</v>
      </c>
    </row>
    <row r="164" spans="1:17" x14ac:dyDescent="0.3">
      <c r="A164" s="101" t="s">
        <v>503</v>
      </c>
      <c r="B164" s="101">
        <v>-2334</v>
      </c>
      <c r="C164" s="101" t="s">
        <v>837</v>
      </c>
      <c r="D164" s="101" t="s">
        <v>323</v>
      </c>
      <c r="E164" s="101" t="s">
        <v>324</v>
      </c>
      <c r="F164" s="101" t="s">
        <v>34</v>
      </c>
      <c r="G164" s="101" t="s">
        <v>35</v>
      </c>
      <c r="H164" s="101" t="s">
        <v>42</v>
      </c>
      <c r="I164" s="101" t="s">
        <v>42</v>
      </c>
      <c r="J164" s="101" t="s">
        <v>494</v>
      </c>
      <c r="K164" s="101" t="s">
        <v>495</v>
      </c>
      <c r="L164" s="101" t="str">
        <f t="shared" si="2"/>
        <v>05</v>
      </c>
      <c r="M164" s="101" t="s">
        <v>496</v>
      </c>
      <c r="N164" s="101" t="s">
        <v>497</v>
      </c>
      <c r="O164" s="101" t="s">
        <v>42</v>
      </c>
      <c r="P164" s="101" t="s">
        <v>42</v>
      </c>
      <c r="Q164" s="101" t="s">
        <v>30</v>
      </c>
    </row>
    <row r="165" spans="1:17" x14ac:dyDescent="0.3">
      <c r="A165" s="101" t="s">
        <v>508</v>
      </c>
      <c r="B165" s="101">
        <v>13296</v>
      </c>
      <c r="C165" s="101" t="s">
        <v>830</v>
      </c>
      <c r="D165" s="101" t="s">
        <v>504</v>
      </c>
      <c r="E165" s="101" t="s">
        <v>505</v>
      </c>
      <c r="F165" s="101" t="s">
        <v>20</v>
      </c>
      <c r="G165" s="101" t="s">
        <v>21</v>
      </c>
      <c r="H165" s="101" t="s">
        <v>506</v>
      </c>
      <c r="I165" s="101" t="s">
        <v>507</v>
      </c>
      <c r="J165" s="101" t="s">
        <v>494</v>
      </c>
      <c r="K165" s="101" t="s">
        <v>495</v>
      </c>
      <c r="L165" s="101" t="str">
        <f t="shared" si="2"/>
        <v>05</v>
      </c>
      <c r="M165" s="101" t="s">
        <v>496</v>
      </c>
      <c r="N165" s="101" t="s">
        <v>497</v>
      </c>
      <c r="O165" s="101" t="s">
        <v>42</v>
      </c>
      <c r="P165" s="101" t="s">
        <v>42</v>
      </c>
      <c r="Q165" s="101" t="s">
        <v>30</v>
      </c>
    </row>
    <row r="166" spans="1:17" x14ac:dyDescent="0.3">
      <c r="A166" s="101" t="s">
        <v>509</v>
      </c>
      <c r="B166" s="101">
        <v>10001</v>
      </c>
      <c r="C166" s="101" t="s">
        <v>833</v>
      </c>
      <c r="D166" s="101" t="s">
        <v>510</v>
      </c>
      <c r="E166" s="101" t="s">
        <v>511</v>
      </c>
      <c r="F166" s="101" t="s">
        <v>397</v>
      </c>
      <c r="G166" s="101" t="s">
        <v>398</v>
      </c>
      <c r="H166" s="101" t="s">
        <v>42</v>
      </c>
      <c r="I166" s="101" t="s">
        <v>42</v>
      </c>
      <c r="J166" s="101" t="s">
        <v>494</v>
      </c>
      <c r="K166" s="101" t="s">
        <v>495</v>
      </c>
      <c r="L166" s="101" t="str">
        <f t="shared" si="2"/>
        <v>05</v>
      </c>
      <c r="M166" s="101" t="s">
        <v>496</v>
      </c>
      <c r="N166" s="101" t="s">
        <v>497</v>
      </c>
      <c r="O166" s="101" t="s">
        <v>42</v>
      </c>
      <c r="P166" s="101" t="s">
        <v>42</v>
      </c>
      <c r="Q166" s="101" t="s">
        <v>30</v>
      </c>
    </row>
    <row r="167" spans="1:17" x14ac:dyDescent="0.3">
      <c r="A167" s="101" t="s">
        <v>512</v>
      </c>
      <c r="B167" s="101">
        <v>-76</v>
      </c>
      <c r="C167" s="101" t="s">
        <v>836</v>
      </c>
      <c r="D167" s="101" t="s">
        <v>256</v>
      </c>
      <c r="E167" s="101" t="s">
        <v>257</v>
      </c>
      <c r="F167" s="101" t="s">
        <v>34</v>
      </c>
      <c r="G167" s="101" t="s">
        <v>35</v>
      </c>
      <c r="H167" s="101" t="s">
        <v>42</v>
      </c>
      <c r="I167" s="101" t="s">
        <v>42</v>
      </c>
      <c r="J167" s="101" t="s">
        <v>513</v>
      </c>
      <c r="K167" s="101" t="s">
        <v>514</v>
      </c>
      <c r="L167" s="101" t="str">
        <f t="shared" si="2"/>
        <v>08</v>
      </c>
      <c r="M167" s="101" t="s">
        <v>515</v>
      </c>
      <c r="N167" s="101" t="s">
        <v>516</v>
      </c>
      <c r="O167" s="101" t="s">
        <v>42</v>
      </c>
      <c r="P167" s="101" t="s">
        <v>42</v>
      </c>
      <c r="Q167" s="101" t="s">
        <v>30</v>
      </c>
    </row>
    <row r="168" spans="1:17" x14ac:dyDescent="0.3">
      <c r="A168" s="101" t="s">
        <v>512</v>
      </c>
      <c r="B168" s="101">
        <v>-3168</v>
      </c>
      <c r="C168" s="101" t="s">
        <v>836</v>
      </c>
      <c r="D168" s="101" t="s">
        <v>258</v>
      </c>
      <c r="E168" s="101" t="s">
        <v>259</v>
      </c>
      <c r="F168" s="101" t="s">
        <v>34</v>
      </c>
      <c r="G168" s="101" t="s">
        <v>35</v>
      </c>
      <c r="H168" s="101" t="s">
        <v>42</v>
      </c>
      <c r="I168" s="101" t="s">
        <v>42</v>
      </c>
      <c r="J168" s="101" t="s">
        <v>513</v>
      </c>
      <c r="K168" s="101" t="s">
        <v>514</v>
      </c>
      <c r="L168" s="101" t="str">
        <f t="shared" si="2"/>
        <v>08</v>
      </c>
      <c r="M168" s="101" t="s">
        <v>515</v>
      </c>
      <c r="N168" s="101" t="s">
        <v>516</v>
      </c>
      <c r="O168" s="101" t="s">
        <v>42</v>
      </c>
      <c r="P168" s="101" t="s">
        <v>42</v>
      </c>
      <c r="Q168" s="101" t="s">
        <v>30</v>
      </c>
    </row>
    <row r="169" spans="1:17" x14ac:dyDescent="0.3">
      <c r="A169" s="101" t="s">
        <v>512</v>
      </c>
      <c r="B169" s="101">
        <v>-9600</v>
      </c>
      <c r="C169" s="101" t="s">
        <v>836</v>
      </c>
      <c r="D169" s="101" t="s">
        <v>99</v>
      </c>
      <c r="E169" s="101" t="s">
        <v>100</v>
      </c>
      <c r="F169" s="101" t="s">
        <v>34</v>
      </c>
      <c r="G169" s="101" t="s">
        <v>35</v>
      </c>
      <c r="H169" s="101" t="s">
        <v>42</v>
      </c>
      <c r="I169" s="101" t="s">
        <v>42</v>
      </c>
      <c r="J169" s="101" t="s">
        <v>513</v>
      </c>
      <c r="K169" s="101" t="s">
        <v>514</v>
      </c>
      <c r="L169" s="101" t="str">
        <f t="shared" si="2"/>
        <v>08</v>
      </c>
      <c r="M169" s="101" t="s">
        <v>515</v>
      </c>
      <c r="N169" s="101" t="s">
        <v>516</v>
      </c>
      <c r="O169" s="101" t="s">
        <v>42</v>
      </c>
      <c r="P169" s="101" t="s">
        <v>42</v>
      </c>
      <c r="Q169" s="101" t="s">
        <v>30</v>
      </c>
    </row>
    <row r="170" spans="1:17" x14ac:dyDescent="0.3">
      <c r="A170" s="101" t="s">
        <v>517</v>
      </c>
      <c r="B170" s="101">
        <v>64475</v>
      </c>
      <c r="C170" s="101" t="s">
        <v>832</v>
      </c>
      <c r="D170" s="101" t="s">
        <v>518</v>
      </c>
      <c r="E170" s="101" t="s">
        <v>519</v>
      </c>
      <c r="F170" s="101" t="s">
        <v>397</v>
      </c>
      <c r="G170" s="101" t="s">
        <v>398</v>
      </c>
      <c r="H170" s="101" t="s">
        <v>520</v>
      </c>
      <c r="I170" s="101" t="s">
        <v>521</v>
      </c>
      <c r="J170" s="101" t="s">
        <v>426</v>
      </c>
      <c r="K170" s="101" t="s">
        <v>427</v>
      </c>
      <c r="L170" s="101" t="str">
        <f>LEFT(M170,2)</f>
        <v>00</v>
      </c>
      <c r="M170" s="101" t="s">
        <v>130</v>
      </c>
      <c r="N170" s="101" t="s">
        <v>131</v>
      </c>
      <c r="O170" s="101" t="s">
        <v>42</v>
      </c>
      <c r="Q170" s="101" t="s">
        <v>522</v>
      </c>
    </row>
    <row r="171" spans="1:17" x14ac:dyDescent="0.3">
      <c r="A171" s="101" t="s">
        <v>517</v>
      </c>
      <c r="B171" s="101">
        <v>42694</v>
      </c>
      <c r="C171" s="101" t="s">
        <v>832</v>
      </c>
      <c r="D171" s="101" t="s">
        <v>523</v>
      </c>
      <c r="E171" s="101" t="s">
        <v>524</v>
      </c>
      <c r="F171" s="101" t="s">
        <v>397</v>
      </c>
      <c r="G171" s="101" t="s">
        <v>398</v>
      </c>
      <c r="H171" s="101" t="s">
        <v>520</v>
      </c>
      <c r="I171" s="101" t="s">
        <v>521</v>
      </c>
      <c r="J171" s="101" t="s">
        <v>426</v>
      </c>
      <c r="K171" s="101" t="s">
        <v>427</v>
      </c>
      <c r="L171" s="101" t="str">
        <f t="shared" ref="L171:L234" si="3">LEFT(M171,2)</f>
        <v>00</v>
      </c>
      <c r="M171" s="101" t="s">
        <v>130</v>
      </c>
      <c r="N171" s="101" t="s">
        <v>131</v>
      </c>
      <c r="O171" s="101" t="s">
        <v>42</v>
      </c>
      <c r="P171" s="101" t="s">
        <v>42</v>
      </c>
      <c r="Q171" s="101" t="s">
        <v>522</v>
      </c>
    </row>
    <row r="172" spans="1:17" x14ac:dyDescent="0.3">
      <c r="A172" s="101" t="s">
        <v>525</v>
      </c>
      <c r="B172" s="101">
        <v>111653</v>
      </c>
      <c r="C172" s="101" t="s">
        <v>832</v>
      </c>
      <c r="D172" s="101" t="s">
        <v>526</v>
      </c>
      <c r="E172" s="101" t="s">
        <v>527</v>
      </c>
      <c r="F172" s="101" t="s">
        <v>397</v>
      </c>
      <c r="G172" s="101" t="s">
        <v>398</v>
      </c>
      <c r="H172" s="101" t="s">
        <v>520</v>
      </c>
      <c r="I172" s="101" t="s">
        <v>521</v>
      </c>
      <c r="J172" s="101" t="s">
        <v>426</v>
      </c>
      <c r="K172" s="101" t="s">
        <v>427</v>
      </c>
      <c r="L172" s="101" t="str">
        <f t="shared" si="3"/>
        <v>00</v>
      </c>
      <c r="M172" s="101" t="s">
        <v>130</v>
      </c>
      <c r="N172" s="101" t="s">
        <v>131</v>
      </c>
      <c r="O172" s="101" t="s">
        <v>42</v>
      </c>
      <c r="P172" s="101" t="s">
        <v>42</v>
      </c>
      <c r="Q172" s="101" t="s">
        <v>522</v>
      </c>
    </row>
    <row r="173" spans="1:17" x14ac:dyDescent="0.3">
      <c r="A173" s="101" t="s">
        <v>528</v>
      </c>
      <c r="B173" s="101">
        <v>2400</v>
      </c>
      <c r="C173" s="101" t="s">
        <v>832</v>
      </c>
      <c r="D173" s="101" t="s">
        <v>529</v>
      </c>
      <c r="E173" s="101" t="s">
        <v>530</v>
      </c>
      <c r="F173" s="101" t="s">
        <v>46</v>
      </c>
      <c r="G173" s="101" t="s">
        <v>47</v>
      </c>
      <c r="H173" s="101" t="s">
        <v>42</v>
      </c>
      <c r="I173" s="101" t="s">
        <v>42</v>
      </c>
      <c r="J173" s="101" t="s">
        <v>531</v>
      </c>
      <c r="K173" s="101" t="s">
        <v>532</v>
      </c>
      <c r="L173" s="101" t="str">
        <f t="shared" si="3"/>
        <v>09</v>
      </c>
      <c r="M173" s="101" t="s">
        <v>73</v>
      </c>
      <c r="N173" s="101" t="s">
        <v>74</v>
      </c>
      <c r="O173" s="101" t="s">
        <v>42</v>
      </c>
      <c r="P173" s="101" t="s">
        <v>42</v>
      </c>
      <c r="Q173" s="101" t="s">
        <v>522</v>
      </c>
    </row>
    <row r="174" spans="1:17" x14ac:dyDescent="0.3">
      <c r="A174" s="101" t="s">
        <v>533</v>
      </c>
      <c r="B174" s="101">
        <v>75</v>
      </c>
      <c r="C174" s="101" t="s">
        <v>837</v>
      </c>
      <c r="D174" s="101" t="s">
        <v>84</v>
      </c>
      <c r="E174" s="101" t="s">
        <v>85</v>
      </c>
      <c r="F174" s="101" t="s">
        <v>34</v>
      </c>
      <c r="G174" s="101" t="s">
        <v>35</v>
      </c>
      <c r="H174" s="101" t="s">
        <v>42</v>
      </c>
      <c r="I174" s="101" t="s">
        <v>42</v>
      </c>
      <c r="J174" s="101" t="s">
        <v>531</v>
      </c>
      <c r="K174" s="101" t="s">
        <v>532</v>
      </c>
      <c r="L174" s="101" t="str">
        <f t="shared" si="3"/>
        <v>09</v>
      </c>
      <c r="M174" s="101" t="s">
        <v>73</v>
      </c>
      <c r="N174" s="101" t="s">
        <v>74</v>
      </c>
      <c r="O174" s="101" t="s">
        <v>42</v>
      </c>
      <c r="P174" s="101" t="s">
        <v>42</v>
      </c>
      <c r="Q174" s="101" t="s">
        <v>522</v>
      </c>
    </row>
    <row r="175" spans="1:17" x14ac:dyDescent="0.3">
      <c r="A175" s="101" t="s">
        <v>534</v>
      </c>
      <c r="B175" s="101">
        <v>75</v>
      </c>
      <c r="C175" s="101" t="s">
        <v>832</v>
      </c>
      <c r="D175" s="101" t="s">
        <v>535</v>
      </c>
      <c r="E175" s="101" t="s">
        <v>519</v>
      </c>
      <c r="F175" s="101" t="s">
        <v>46</v>
      </c>
      <c r="G175" s="101" t="s">
        <v>47</v>
      </c>
      <c r="H175" s="101" t="s">
        <v>42</v>
      </c>
      <c r="I175" s="101" t="s">
        <v>42</v>
      </c>
      <c r="J175" s="101" t="s">
        <v>531</v>
      </c>
      <c r="K175" s="101" t="s">
        <v>532</v>
      </c>
      <c r="L175" s="101" t="str">
        <f t="shared" si="3"/>
        <v>09</v>
      </c>
      <c r="M175" s="101" t="s">
        <v>73</v>
      </c>
      <c r="N175" s="101" t="s">
        <v>74</v>
      </c>
      <c r="O175" s="101" t="s">
        <v>42</v>
      </c>
      <c r="P175" s="101" t="s">
        <v>42</v>
      </c>
      <c r="Q175" s="101" t="s">
        <v>522</v>
      </c>
    </row>
    <row r="176" spans="1:17" x14ac:dyDescent="0.3">
      <c r="A176" s="101" t="s">
        <v>528</v>
      </c>
      <c r="B176" s="101">
        <v>2400</v>
      </c>
      <c r="C176" s="101" t="s">
        <v>837</v>
      </c>
      <c r="D176" s="101" t="s">
        <v>76</v>
      </c>
      <c r="E176" s="101" t="s">
        <v>77</v>
      </c>
      <c r="F176" s="101" t="s">
        <v>34</v>
      </c>
      <c r="G176" s="101" t="s">
        <v>35</v>
      </c>
      <c r="H176" s="101" t="s">
        <v>42</v>
      </c>
      <c r="I176" s="101" t="s">
        <v>42</v>
      </c>
      <c r="J176" s="101" t="s">
        <v>531</v>
      </c>
      <c r="K176" s="101" t="s">
        <v>532</v>
      </c>
      <c r="L176" s="101" t="str">
        <f t="shared" si="3"/>
        <v>09</v>
      </c>
      <c r="M176" s="101" t="s">
        <v>73</v>
      </c>
      <c r="N176" s="101" t="s">
        <v>74</v>
      </c>
      <c r="O176" s="101" t="s">
        <v>42</v>
      </c>
      <c r="P176" s="101" t="s">
        <v>42</v>
      </c>
      <c r="Q176" s="101" t="s">
        <v>522</v>
      </c>
    </row>
    <row r="177" spans="1:17" x14ac:dyDescent="0.3">
      <c r="A177" s="101" t="s">
        <v>536</v>
      </c>
      <c r="B177" s="101">
        <v>964</v>
      </c>
      <c r="C177" s="101" t="s">
        <v>837</v>
      </c>
      <c r="D177" s="101" t="s">
        <v>84</v>
      </c>
      <c r="E177" s="101" t="s">
        <v>85</v>
      </c>
      <c r="F177" s="101" t="s">
        <v>34</v>
      </c>
      <c r="G177" s="101" t="s">
        <v>35</v>
      </c>
      <c r="H177" s="101" t="s">
        <v>42</v>
      </c>
      <c r="I177" s="101" t="s">
        <v>42</v>
      </c>
      <c r="J177" s="101" t="s">
        <v>531</v>
      </c>
      <c r="K177" s="101" t="s">
        <v>532</v>
      </c>
      <c r="L177" s="101" t="str">
        <f t="shared" si="3"/>
        <v>09</v>
      </c>
      <c r="M177" s="101" t="s">
        <v>73</v>
      </c>
      <c r="N177" s="101" t="s">
        <v>74</v>
      </c>
      <c r="O177" s="101" t="s">
        <v>42</v>
      </c>
      <c r="P177" s="101" t="s">
        <v>42</v>
      </c>
      <c r="Q177" s="101" t="s">
        <v>522</v>
      </c>
    </row>
    <row r="178" spans="1:17" x14ac:dyDescent="0.3">
      <c r="A178" s="101" t="s">
        <v>537</v>
      </c>
      <c r="B178" s="101">
        <v>18</v>
      </c>
      <c r="C178" s="101" t="s">
        <v>836</v>
      </c>
      <c r="D178" s="101" t="s">
        <v>260</v>
      </c>
      <c r="E178" s="101" t="s">
        <v>261</v>
      </c>
      <c r="F178" s="101" t="s">
        <v>34</v>
      </c>
      <c r="G178" s="101" t="s">
        <v>35</v>
      </c>
      <c r="H178" s="101" t="s">
        <v>42</v>
      </c>
      <c r="I178" s="101" t="s">
        <v>42</v>
      </c>
      <c r="J178" s="101" t="s">
        <v>531</v>
      </c>
      <c r="K178" s="101" t="s">
        <v>532</v>
      </c>
      <c r="L178" s="101" t="str">
        <f t="shared" si="3"/>
        <v>09</v>
      </c>
      <c r="M178" s="101" t="s">
        <v>73</v>
      </c>
      <c r="N178" s="101" t="s">
        <v>74</v>
      </c>
      <c r="O178" s="101" t="s">
        <v>42</v>
      </c>
      <c r="P178" s="101" t="s">
        <v>42</v>
      </c>
      <c r="Q178" s="101" t="s">
        <v>522</v>
      </c>
    </row>
    <row r="179" spans="1:17" x14ac:dyDescent="0.3">
      <c r="A179" s="101" t="s">
        <v>537</v>
      </c>
      <c r="B179" s="101">
        <v>749</v>
      </c>
      <c r="C179" s="101" t="s">
        <v>836</v>
      </c>
      <c r="D179" s="101" t="s">
        <v>262</v>
      </c>
      <c r="E179" s="101" t="s">
        <v>263</v>
      </c>
      <c r="F179" s="101" t="s">
        <v>34</v>
      </c>
      <c r="G179" s="101" t="s">
        <v>35</v>
      </c>
      <c r="H179" s="101" t="s">
        <v>42</v>
      </c>
      <c r="I179" s="101" t="s">
        <v>42</v>
      </c>
      <c r="J179" s="101" t="s">
        <v>531</v>
      </c>
      <c r="K179" s="101" t="s">
        <v>532</v>
      </c>
      <c r="L179" s="101" t="str">
        <f t="shared" si="3"/>
        <v>09</v>
      </c>
      <c r="M179" s="101" t="s">
        <v>73</v>
      </c>
      <c r="N179" s="101" t="s">
        <v>74</v>
      </c>
      <c r="O179" s="101" t="s">
        <v>42</v>
      </c>
      <c r="P179" s="101" t="s">
        <v>42</v>
      </c>
      <c r="Q179" s="101" t="s">
        <v>522</v>
      </c>
    </row>
    <row r="180" spans="1:17" x14ac:dyDescent="0.3">
      <c r="A180" s="101" t="s">
        <v>538</v>
      </c>
      <c r="B180" s="101">
        <v>2269</v>
      </c>
      <c r="C180" s="101" t="s">
        <v>836</v>
      </c>
      <c r="D180" s="101" t="s">
        <v>192</v>
      </c>
      <c r="E180" s="101" t="s">
        <v>193</v>
      </c>
      <c r="F180" s="101" t="s">
        <v>34</v>
      </c>
      <c r="G180" s="101" t="s">
        <v>35</v>
      </c>
      <c r="H180" s="101" t="s">
        <v>42</v>
      </c>
      <c r="I180" s="101" t="s">
        <v>42</v>
      </c>
      <c r="J180" s="101" t="s">
        <v>531</v>
      </c>
      <c r="K180" s="101" t="s">
        <v>532</v>
      </c>
      <c r="L180" s="101" t="str">
        <f t="shared" si="3"/>
        <v>09</v>
      </c>
      <c r="M180" s="101" t="s">
        <v>73</v>
      </c>
      <c r="N180" s="101" t="s">
        <v>74</v>
      </c>
      <c r="O180" s="101" t="s">
        <v>42</v>
      </c>
      <c r="P180" s="101" t="s">
        <v>42</v>
      </c>
      <c r="Q180" s="101" t="s">
        <v>522</v>
      </c>
    </row>
    <row r="181" spans="1:17" x14ac:dyDescent="0.3">
      <c r="A181" s="101" t="s">
        <v>539</v>
      </c>
      <c r="B181" s="101">
        <v>17</v>
      </c>
      <c r="C181" s="101" t="s">
        <v>836</v>
      </c>
      <c r="D181" s="101" t="s">
        <v>260</v>
      </c>
      <c r="E181" s="101" t="s">
        <v>261</v>
      </c>
      <c r="F181" s="101" t="s">
        <v>34</v>
      </c>
      <c r="G181" s="101" t="s">
        <v>35</v>
      </c>
      <c r="H181" s="101" t="s">
        <v>42</v>
      </c>
      <c r="I181" s="101" t="s">
        <v>42</v>
      </c>
      <c r="J181" s="101" t="s">
        <v>531</v>
      </c>
      <c r="K181" s="101" t="s">
        <v>532</v>
      </c>
      <c r="L181" s="101" t="str">
        <f t="shared" si="3"/>
        <v>09</v>
      </c>
      <c r="M181" s="101" t="s">
        <v>73</v>
      </c>
      <c r="N181" s="101" t="s">
        <v>74</v>
      </c>
      <c r="O181" s="101" t="s">
        <v>42</v>
      </c>
      <c r="P181" s="101" t="s">
        <v>42</v>
      </c>
      <c r="Q181" s="101" t="s">
        <v>522</v>
      </c>
    </row>
    <row r="182" spans="1:17" x14ac:dyDescent="0.3">
      <c r="A182" s="101" t="s">
        <v>539</v>
      </c>
      <c r="B182" s="101">
        <v>690</v>
      </c>
      <c r="C182" s="101" t="s">
        <v>836</v>
      </c>
      <c r="D182" s="101" t="s">
        <v>262</v>
      </c>
      <c r="E182" s="101" t="s">
        <v>263</v>
      </c>
      <c r="F182" s="101" t="s">
        <v>34</v>
      </c>
      <c r="G182" s="101" t="s">
        <v>35</v>
      </c>
      <c r="H182" s="101" t="s">
        <v>42</v>
      </c>
      <c r="I182" s="101" t="s">
        <v>42</v>
      </c>
      <c r="J182" s="101" t="s">
        <v>531</v>
      </c>
      <c r="K182" s="101" t="s">
        <v>532</v>
      </c>
      <c r="L182" s="101" t="str">
        <f t="shared" si="3"/>
        <v>09</v>
      </c>
      <c r="M182" s="101" t="s">
        <v>73</v>
      </c>
      <c r="N182" s="101" t="s">
        <v>74</v>
      </c>
      <c r="O182" s="101" t="s">
        <v>42</v>
      </c>
      <c r="P182" s="101" t="s">
        <v>42</v>
      </c>
      <c r="Q182" s="101" t="s">
        <v>522</v>
      </c>
    </row>
    <row r="183" spans="1:17" x14ac:dyDescent="0.3">
      <c r="A183" s="101" t="s">
        <v>539</v>
      </c>
      <c r="B183" s="101">
        <v>2093</v>
      </c>
      <c r="C183" s="101" t="s">
        <v>836</v>
      </c>
      <c r="D183" s="101" t="s">
        <v>192</v>
      </c>
      <c r="E183" s="101" t="s">
        <v>193</v>
      </c>
      <c r="F183" s="101" t="s">
        <v>34</v>
      </c>
      <c r="G183" s="101" t="s">
        <v>35</v>
      </c>
      <c r="H183" s="101" t="s">
        <v>42</v>
      </c>
      <c r="I183" s="101" t="s">
        <v>42</v>
      </c>
      <c r="J183" s="101" t="s">
        <v>531</v>
      </c>
      <c r="K183" s="101" t="s">
        <v>532</v>
      </c>
      <c r="L183" s="101" t="str">
        <f t="shared" si="3"/>
        <v>09</v>
      </c>
      <c r="M183" s="101" t="s">
        <v>73</v>
      </c>
      <c r="N183" s="101" t="s">
        <v>74</v>
      </c>
      <c r="O183" s="101" t="s">
        <v>42</v>
      </c>
      <c r="P183" s="101" t="s">
        <v>42</v>
      </c>
      <c r="Q183" s="101" t="s">
        <v>522</v>
      </c>
    </row>
    <row r="184" spans="1:17" x14ac:dyDescent="0.3">
      <c r="A184" s="101" t="s">
        <v>540</v>
      </c>
      <c r="B184" s="101">
        <v>2800</v>
      </c>
      <c r="C184" s="101" t="s">
        <v>832</v>
      </c>
      <c r="D184" s="101" t="s">
        <v>541</v>
      </c>
      <c r="E184" s="101" t="s">
        <v>527</v>
      </c>
      <c r="F184" s="101" t="s">
        <v>46</v>
      </c>
      <c r="G184" s="101" t="s">
        <v>47</v>
      </c>
      <c r="H184" s="101" t="s">
        <v>42</v>
      </c>
      <c r="I184" s="101" t="s">
        <v>42</v>
      </c>
      <c r="J184" s="101" t="s">
        <v>531</v>
      </c>
      <c r="K184" s="101" t="s">
        <v>532</v>
      </c>
      <c r="L184" s="101" t="str">
        <f t="shared" si="3"/>
        <v>09</v>
      </c>
      <c r="M184" s="101" t="s">
        <v>73</v>
      </c>
      <c r="N184" s="101" t="s">
        <v>74</v>
      </c>
      <c r="O184" s="101" t="s">
        <v>42</v>
      </c>
      <c r="P184" s="101" t="s">
        <v>42</v>
      </c>
      <c r="Q184" s="101" t="s">
        <v>522</v>
      </c>
    </row>
    <row r="185" spans="1:17" x14ac:dyDescent="0.3">
      <c r="A185" s="101" t="s">
        <v>542</v>
      </c>
      <c r="B185" s="101">
        <v>133493</v>
      </c>
      <c r="C185" s="101" t="s">
        <v>832</v>
      </c>
      <c r="D185" s="101" t="s">
        <v>526</v>
      </c>
      <c r="E185" s="101" t="s">
        <v>527</v>
      </c>
      <c r="F185" s="101" t="s">
        <v>397</v>
      </c>
      <c r="G185" s="101" t="s">
        <v>398</v>
      </c>
      <c r="H185" s="101" t="s">
        <v>543</v>
      </c>
      <c r="I185" s="101" t="s">
        <v>544</v>
      </c>
      <c r="J185" s="101" t="s">
        <v>24</v>
      </c>
      <c r="K185" s="101" t="s">
        <v>25</v>
      </c>
      <c r="L185" s="101" t="str">
        <f t="shared" si="3"/>
        <v>09</v>
      </c>
      <c r="M185" s="101" t="s">
        <v>26</v>
      </c>
      <c r="N185" s="101" t="s">
        <v>27</v>
      </c>
      <c r="O185" s="101" t="s">
        <v>28</v>
      </c>
      <c r="P185" s="101" t="s">
        <v>29</v>
      </c>
      <c r="Q185" s="101" t="s">
        <v>522</v>
      </c>
    </row>
    <row r="186" spans="1:17" x14ac:dyDescent="0.3">
      <c r="A186" s="101" t="s">
        <v>542</v>
      </c>
      <c r="B186" s="101">
        <v>133493</v>
      </c>
      <c r="C186" s="101" t="s">
        <v>830</v>
      </c>
      <c r="D186" s="101" t="s">
        <v>18</v>
      </c>
      <c r="E186" s="101" t="s">
        <v>19</v>
      </c>
      <c r="F186" s="101" t="s">
        <v>20</v>
      </c>
      <c r="G186" s="101" t="s">
        <v>21</v>
      </c>
      <c r="H186" s="101" t="s">
        <v>22</v>
      </c>
      <c r="I186" s="101" t="s">
        <v>23</v>
      </c>
      <c r="J186" s="101" t="s">
        <v>24</v>
      </c>
      <c r="K186" s="101" t="s">
        <v>25</v>
      </c>
      <c r="L186" s="101" t="str">
        <f t="shared" si="3"/>
        <v>09</v>
      </c>
      <c r="M186" s="101" t="s">
        <v>26</v>
      </c>
      <c r="N186" s="101" t="s">
        <v>27</v>
      </c>
      <c r="O186" s="101" t="s">
        <v>28</v>
      </c>
      <c r="P186" s="101" t="s">
        <v>29</v>
      </c>
      <c r="Q186" s="101" t="s">
        <v>522</v>
      </c>
    </row>
    <row r="187" spans="1:17" x14ac:dyDescent="0.3">
      <c r="A187" s="101" t="s">
        <v>545</v>
      </c>
      <c r="B187" s="101">
        <v>2083</v>
      </c>
      <c r="C187" s="101" t="s">
        <v>837</v>
      </c>
      <c r="D187" s="101" t="s">
        <v>196</v>
      </c>
      <c r="E187" s="101" t="s">
        <v>197</v>
      </c>
      <c r="F187" s="101" t="s">
        <v>34</v>
      </c>
      <c r="G187" s="101" t="s">
        <v>35</v>
      </c>
      <c r="H187" s="101" t="s">
        <v>546</v>
      </c>
      <c r="I187" s="101" t="s">
        <v>547</v>
      </c>
      <c r="J187" s="101" t="s">
        <v>38</v>
      </c>
      <c r="K187" s="101" t="s">
        <v>39</v>
      </c>
      <c r="L187" s="101" t="str">
        <f t="shared" si="3"/>
        <v>10</v>
      </c>
      <c r="M187" s="101" t="s">
        <v>234</v>
      </c>
      <c r="N187" s="101" t="s">
        <v>235</v>
      </c>
      <c r="O187" s="101" t="s">
        <v>42</v>
      </c>
      <c r="P187" s="101" t="s">
        <v>42</v>
      </c>
      <c r="Q187" s="101" t="s">
        <v>522</v>
      </c>
    </row>
    <row r="188" spans="1:17" x14ac:dyDescent="0.3">
      <c r="A188" s="101" t="s">
        <v>545</v>
      </c>
      <c r="B188" s="101">
        <v>83</v>
      </c>
      <c r="C188" s="101" t="s">
        <v>836</v>
      </c>
      <c r="D188" s="101" t="s">
        <v>117</v>
      </c>
      <c r="E188" s="101" t="s">
        <v>118</v>
      </c>
      <c r="F188" s="101" t="s">
        <v>34</v>
      </c>
      <c r="G188" s="101" t="s">
        <v>35</v>
      </c>
      <c r="H188" s="101" t="s">
        <v>546</v>
      </c>
      <c r="I188" s="101" t="s">
        <v>547</v>
      </c>
      <c r="J188" s="101" t="s">
        <v>38</v>
      </c>
      <c r="K188" s="101" t="s">
        <v>39</v>
      </c>
      <c r="L188" s="101" t="str">
        <f t="shared" si="3"/>
        <v>10</v>
      </c>
      <c r="M188" s="101" t="s">
        <v>234</v>
      </c>
      <c r="N188" s="101" t="s">
        <v>235</v>
      </c>
      <c r="O188" s="101" t="s">
        <v>42</v>
      </c>
      <c r="P188" s="101" t="s">
        <v>42</v>
      </c>
      <c r="Q188" s="101" t="s">
        <v>522</v>
      </c>
    </row>
    <row r="189" spans="1:17" x14ac:dyDescent="0.3">
      <c r="A189" s="101" t="s">
        <v>545</v>
      </c>
      <c r="B189" s="101">
        <v>3425</v>
      </c>
      <c r="C189" s="101" t="s">
        <v>836</v>
      </c>
      <c r="D189" s="101" t="s">
        <v>119</v>
      </c>
      <c r="E189" s="101" t="s">
        <v>120</v>
      </c>
      <c r="F189" s="101" t="s">
        <v>34</v>
      </c>
      <c r="G189" s="101" t="s">
        <v>35</v>
      </c>
      <c r="H189" s="101" t="s">
        <v>546</v>
      </c>
      <c r="I189" s="101" t="s">
        <v>547</v>
      </c>
      <c r="J189" s="101" t="s">
        <v>38</v>
      </c>
      <c r="K189" s="101" t="s">
        <v>39</v>
      </c>
      <c r="L189" s="101" t="str">
        <f t="shared" si="3"/>
        <v>10</v>
      </c>
      <c r="M189" s="101" t="s">
        <v>234</v>
      </c>
      <c r="N189" s="101" t="s">
        <v>235</v>
      </c>
      <c r="O189" s="101" t="s">
        <v>42</v>
      </c>
      <c r="P189" s="101" t="s">
        <v>42</v>
      </c>
      <c r="Q189" s="101" t="s">
        <v>522</v>
      </c>
    </row>
    <row r="190" spans="1:17" x14ac:dyDescent="0.3">
      <c r="A190" s="101" t="s">
        <v>545</v>
      </c>
      <c r="B190" s="101">
        <v>10380</v>
      </c>
      <c r="C190" s="101" t="s">
        <v>836</v>
      </c>
      <c r="D190" s="101" t="s">
        <v>216</v>
      </c>
      <c r="E190" s="101" t="s">
        <v>217</v>
      </c>
      <c r="F190" s="101" t="s">
        <v>34</v>
      </c>
      <c r="G190" s="101" t="s">
        <v>35</v>
      </c>
      <c r="H190" s="101" t="s">
        <v>546</v>
      </c>
      <c r="I190" s="101" t="s">
        <v>547</v>
      </c>
      <c r="J190" s="101" t="s">
        <v>38</v>
      </c>
      <c r="K190" s="101" t="s">
        <v>39</v>
      </c>
      <c r="L190" s="101" t="str">
        <f t="shared" si="3"/>
        <v>10</v>
      </c>
      <c r="M190" s="101" t="s">
        <v>234</v>
      </c>
      <c r="N190" s="101" t="s">
        <v>235</v>
      </c>
      <c r="O190" s="101" t="s">
        <v>42</v>
      </c>
      <c r="P190" s="101" t="s">
        <v>42</v>
      </c>
      <c r="Q190" s="101" t="s">
        <v>522</v>
      </c>
    </row>
    <row r="191" spans="1:17" x14ac:dyDescent="0.3">
      <c r="A191" s="101" t="s">
        <v>548</v>
      </c>
      <c r="B191" s="101">
        <v>3690</v>
      </c>
      <c r="C191" s="101" t="s">
        <v>834</v>
      </c>
      <c r="D191" s="101" t="s">
        <v>112</v>
      </c>
      <c r="E191" s="101" t="s">
        <v>113</v>
      </c>
      <c r="F191" s="101" t="s">
        <v>34</v>
      </c>
      <c r="G191" s="101" t="s">
        <v>35</v>
      </c>
      <c r="H191" s="101" t="s">
        <v>232</v>
      </c>
      <c r="I191" s="101" t="s">
        <v>233</v>
      </c>
      <c r="J191" s="101" t="s">
        <v>38</v>
      </c>
      <c r="K191" s="101" t="s">
        <v>39</v>
      </c>
      <c r="L191" s="101" t="str">
        <f t="shared" si="3"/>
        <v>10</v>
      </c>
      <c r="M191" s="101" t="s">
        <v>234</v>
      </c>
      <c r="N191" s="101" t="s">
        <v>235</v>
      </c>
      <c r="O191" s="101" t="s">
        <v>42</v>
      </c>
      <c r="P191" s="101" t="s">
        <v>42</v>
      </c>
      <c r="Q191" s="101" t="s">
        <v>522</v>
      </c>
    </row>
    <row r="192" spans="1:17" x14ac:dyDescent="0.3">
      <c r="A192" s="101" t="s">
        <v>548</v>
      </c>
      <c r="B192" s="101">
        <v>3690</v>
      </c>
      <c r="C192" s="101" t="s">
        <v>832</v>
      </c>
      <c r="D192" s="101" t="s">
        <v>549</v>
      </c>
      <c r="E192" s="101" t="s">
        <v>550</v>
      </c>
      <c r="F192" s="101" t="s">
        <v>46</v>
      </c>
      <c r="G192" s="101" t="s">
        <v>47</v>
      </c>
      <c r="H192" s="101" t="s">
        <v>551</v>
      </c>
      <c r="I192" s="101" t="s">
        <v>552</v>
      </c>
      <c r="J192" s="101" t="s">
        <v>38</v>
      </c>
      <c r="K192" s="101" t="s">
        <v>39</v>
      </c>
      <c r="L192" s="101" t="str">
        <f t="shared" si="3"/>
        <v>10</v>
      </c>
      <c r="M192" s="101" t="s">
        <v>234</v>
      </c>
      <c r="N192" s="101" t="s">
        <v>235</v>
      </c>
      <c r="O192" s="101" t="s">
        <v>42</v>
      </c>
      <c r="P192" s="101" t="s">
        <v>42</v>
      </c>
      <c r="Q192" s="101" t="s">
        <v>522</v>
      </c>
    </row>
    <row r="193" spans="1:17" x14ac:dyDescent="0.3">
      <c r="A193" s="101" t="s">
        <v>545</v>
      </c>
      <c r="B193" s="101">
        <v>15971</v>
      </c>
      <c r="C193" s="101" t="s">
        <v>832</v>
      </c>
      <c r="D193" s="101" t="s">
        <v>541</v>
      </c>
      <c r="E193" s="101" t="s">
        <v>527</v>
      </c>
      <c r="F193" s="101" t="s">
        <v>46</v>
      </c>
      <c r="G193" s="101" t="s">
        <v>47</v>
      </c>
      <c r="H193" s="101" t="s">
        <v>553</v>
      </c>
      <c r="I193" s="101" t="s">
        <v>554</v>
      </c>
      <c r="J193" s="101" t="s">
        <v>38</v>
      </c>
      <c r="K193" s="101" t="s">
        <v>39</v>
      </c>
      <c r="L193" s="101" t="str">
        <f t="shared" si="3"/>
        <v>10</v>
      </c>
      <c r="M193" s="101" t="s">
        <v>234</v>
      </c>
      <c r="N193" s="101" t="s">
        <v>235</v>
      </c>
      <c r="O193" s="101" t="s">
        <v>42</v>
      </c>
      <c r="P193" s="101" t="s">
        <v>42</v>
      </c>
      <c r="Q193" s="101" t="s">
        <v>522</v>
      </c>
    </row>
    <row r="194" spans="1:17" x14ac:dyDescent="0.3">
      <c r="A194" s="101" t="s">
        <v>555</v>
      </c>
      <c r="B194" s="101">
        <v>2336</v>
      </c>
      <c r="C194" s="101" t="s">
        <v>837</v>
      </c>
      <c r="D194" s="101" t="s">
        <v>84</v>
      </c>
      <c r="E194" s="101" t="s">
        <v>85</v>
      </c>
      <c r="F194" s="101" t="s">
        <v>34</v>
      </c>
      <c r="G194" s="101" t="s">
        <v>35</v>
      </c>
      <c r="H194" s="101" t="s">
        <v>42</v>
      </c>
      <c r="I194" s="101" t="s">
        <v>42</v>
      </c>
      <c r="J194" s="101" t="s">
        <v>556</v>
      </c>
      <c r="K194" s="101" t="s">
        <v>557</v>
      </c>
      <c r="L194" s="101" t="str">
        <f t="shared" si="3"/>
        <v>09</v>
      </c>
      <c r="M194" s="101" t="s">
        <v>26</v>
      </c>
      <c r="N194" s="101" t="s">
        <v>27</v>
      </c>
      <c r="O194" s="101" t="s">
        <v>42</v>
      </c>
      <c r="P194" s="101" t="s">
        <v>42</v>
      </c>
      <c r="Q194" s="101" t="s">
        <v>522</v>
      </c>
    </row>
    <row r="195" spans="1:17" x14ac:dyDescent="0.3">
      <c r="A195" s="101" t="s">
        <v>555</v>
      </c>
      <c r="B195" s="101">
        <v>2336</v>
      </c>
      <c r="C195" s="101" t="s">
        <v>832</v>
      </c>
      <c r="D195" s="101" t="s">
        <v>558</v>
      </c>
      <c r="E195" s="101" t="s">
        <v>559</v>
      </c>
      <c r="F195" s="101" t="s">
        <v>46</v>
      </c>
      <c r="G195" s="101" t="s">
        <v>47</v>
      </c>
      <c r="H195" s="101" t="s">
        <v>42</v>
      </c>
      <c r="I195" s="101" t="s">
        <v>42</v>
      </c>
      <c r="J195" s="101" t="s">
        <v>556</v>
      </c>
      <c r="K195" s="101" t="s">
        <v>557</v>
      </c>
      <c r="L195" s="101" t="str">
        <f t="shared" si="3"/>
        <v>09</v>
      </c>
      <c r="M195" s="101" t="s">
        <v>26</v>
      </c>
      <c r="N195" s="101" t="s">
        <v>27</v>
      </c>
      <c r="O195" s="101" t="s">
        <v>42</v>
      </c>
      <c r="P195" s="101" t="s">
        <v>42</v>
      </c>
      <c r="Q195" s="101" t="s">
        <v>522</v>
      </c>
    </row>
    <row r="196" spans="1:17" x14ac:dyDescent="0.3">
      <c r="A196" s="101" t="s">
        <v>560</v>
      </c>
      <c r="B196" s="101">
        <v>30</v>
      </c>
      <c r="C196" s="101" t="s">
        <v>836</v>
      </c>
      <c r="D196" s="101" t="s">
        <v>260</v>
      </c>
      <c r="E196" s="101" t="s">
        <v>261</v>
      </c>
      <c r="F196" s="101" t="s">
        <v>34</v>
      </c>
      <c r="G196" s="101" t="s">
        <v>35</v>
      </c>
      <c r="H196" s="101" t="s">
        <v>42</v>
      </c>
      <c r="I196" s="101" t="s">
        <v>42</v>
      </c>
      <c r="J196" s="101" t="s">
        <v>556</v>
      </c>
      <c r="K196" s="101" t="s">
        <v>557</v>
      </c>
      <c r="L196" s="101" t="str">
        <f t="shared" si="3"/>
        <v>09</v>
      </c>
      <c r="M196" s="101" t="s">
        <v>26</v>
      </c>
      <c r="N196" s="101" t="s">
        <v>27</v>
      </c>
      <c r="O196" s="101" t="s">
        <v>42</v>
      </c>
      <c r="P196" s="101" t="s">
        <v>42</v>
      </c>
      <c r="Q196" s="101" t="s">
        <v>522</v>
      </c>
    </row>
    <row r="197" spans="1:17" x14ac:dyDescent="0.3">
      <c r="A197" s="101" t="s">
        <v>560</v>
      </c>
      <c r="B197" s="101">
        <v>1247</v>
      </c>
      <c r="C197" s="101" t="s">
        <v>836</v>
      </c>
      <c r="D197" s="101" t="s">
        <v>262</v>
      </c>
      <c r="E197" s="101" t="s">
        <v>263</v>
      </c>
      <c r="F197" s="101" t="s">
        <v>34</v>
      </c>
      <c r="G197" s="101" t="s">
        <v>35</v>
      </c>
      <c r="H197" s="101" t="s">
        <v>42</v>
      </c>
      <c r="I197" s="101" t="s">
        <v>42</v>
      </c>
      <c r="J197" s="101" t="s">
        <v>556</v>
      </c>
      <c r="K197" s="101" t="s">
        <v>557</v>
      </c>
      <c r="L197" s="101" t="str">
        <f t="shared" si="3"/>
        <v>09</v>
      </c>
      <c r="M197" s="101" t="s">
        <v>26</v>
      </c>
      <c r="N197" s="101" t="s">
        <v>27</v>
      </c>
      <c r="O197" s="101" t="s">
        <v>42</v>
      </c>
      <c r="P197" s="101" t="s">
        <v>42</v>
      </c>
      <c r="Q197" s="101" t="s">
        <v>522</v>
      </c>
    </row>
    <row r="198" spans="1:17" x14ac:dyDescent="0.3">
      <c r="A198" s="101" t="s">
        <v>560</v>
      </c>
      <c r="B198" s="101">
        <v>3779</v>
      </c>
      <c r="C198" s="101" t="s">
        <v>836</v>
      </c>
      <c r="D198" s="101" t="s">
        <v>192</v>
      </c>
      <c r="E198" s="101" t="s">
        <v>193</v>
      </c>
      <c r="F198" s="101" t="s">
        <v>34</v>
      </c>
      <c r="G198" s="101" t="s">
        <v>35</v>
      </c>
      <c r="H198" s="101" t="s">
        <v>42</v>
      </c>
      <c r="I198" s="101" t="s">
        <v>42</v>
      </c>
      <c r="J198" s="101" t="s">
        <v>556</v>
      </c>
      <c r="K198" s="101" t="s">
        <v>557</v>
      </c>
      <c r="L198" s="101" t="str">
        <f t="shared" si="3"/>
        <v>09</v>
      </c>
      <c r="M198" s="101" t="s">
        <v>26</v>
      </c>
      <c r="N198" s="101" t="s">
        <v>27</v>
      </c>
      <c r="O198" s="101" t="s">
        <v>42</v>
      </c>
      <c r="P198" s="101" t="s">
        <v>42</v>
      </c>
      <c r="Q198" s="101" t="s">
        <v>522</v>
      </c>
    </row>
    <row r="199" spans="1:17" x14ac:dyDescent="0.3">
      <c r="A199" s="101" t="s">
        <v>560</v>
      </c>
      <c r="B199" s="101">
        <v>5056</v>
      </c>
      <c r="C199" s="101" t="s">
        <v>832</v>
      </c>
      <c r="D199" s="101" t="s">
        <v>541</v>
      </c>
      <c r="E199" s="101" t="s">
        <v>527</v>
      </c>
      <c r="F199" s="101" t="s">
        <v>46</v>
      </c>
      <c r="G199" s="101" t="s">
        <v>47</v>
      </c>
      <c r="H199" s="101" t="s">
        <v>42</v>
      </c>
      <c r="I199" s="101" t="s">
        <v>42</v>
      </c>
      <c r="J199" s="101" t="s">
        <v>556</v>
      </c>
      <c r="K199" s="101" t="s">
        <v>557</v>
      </c>
      <c r="L199" s="101" t="str">
        <f t="shared" si="3"/>
        <v>09</v>
      </c>
      <c r="M199" s="101" t="s">
        <v>26</v>
      </c>
      <c r="N199" s="101" t="s">
        <v>27</v>
      </c>
      <c r="O199" s="101" t="s">
        <v>42</v>
      </c>
      <c r="P199" s="101" t="s">
        <v>42</v>
      </c>
      <c r="Q199" s="101" t="s">
        <v>522</v>
      </c>
    </row>
    <row r="200" spans="1:17" x14ac:dyDescent="0.3">
      <c r="A200" s="101" t="s">
        <v>561</v>
      </c>
      <c r="B200" s="101">
        <v>3000</v>
      </c>
      <c r="C200" s="101" t="s">
        <v>837</v>
      </c>
      <c r="D200" s="101" t="s">
        <v>76</v>
      </c>
      <c r="E200" s="101" t="s">
        <v>77</v>
      </c>
      <c r="F200" s="101" t="s">
        <v>34</v>
      </c>
      <c r="G200" s="101" t="s">
        <v>35</v>
      </c>
      <c r="H200" s="101" t="s">
        <v>42</v>
      </c>
      <c r="I200" s="101" t="s">
        <v>42</v>
      </c>
      <c r="J200" s="101" t="s">
        <v>556</v>
      </c>
      <c r="K200" s="101" t="s">
        <v>557</v>
      </c>
      <c r="L200" s="101" t="str">
        <f t="shared" si="3"/>
        <v>09</v>
      </c>
      <c r="M200" s="101" t="s">
        <v>26</v>
      </c>
      <c r="N200" s="101" t="s">
        <v>27</v>
      </c>
      <c r="O200" s="101" t="s">
        <v>42</v>
      </c>
      <c r="P200" s="101" t="s">
        <v>42</v>
      </c>
      <c r="Q200" s="101" t="s">
        <v>522</v>
      </c>
    </row>
    <row r="201" spans="1:17" x14ac:dyDescent="0.3">
      <c r="A201" s="101" t="s">
        <v>561</v>
      </c>
      <c r="B201" s="101">
        <v>3000</v>
      </c>
      <c r="C201" s="101" t="s">
        <v>832</v>
      </c>
      <c r="D201" s="101" t="s">
        <v>541</v>
      </c>
      <c r="E201" s="101" t="s">
        <v>527</v>
      </c>
      <c r="F201" s="101" t="s">
        <v>46</v>
      </c>
      <c r="G201" s="101" t="s">
        <v>47</v>
      </c>
      <c r="H201" s="101" t="s">
        <v>42</v>
      </c>
      <c r="I201" s="101" t="s">
        <v>42</v>
      </c>
      <c r="J201" s="101" t="s">
        <v>556</v>
      </c>
      <c r="K201" s="101" t="s">
        <v>557</v>
      </c>
      <c r="L201" s="101" t="str">
        <f t="shared" si="3"/>
        <v>09</v>
      </c>
      <c r="M201" s="101" t="s">
        <v>26</v>
      </c>
      <c r="N201" s="101" t="s">
        <v>27</v>
      </c>
      <c r="O201" s="101" t="s">
        <v>42</v>
      </c>
      <c r="P201" s="101" t="s">
        <v>42</v>
      </c>
      <c r="Q201" s="101" t="s">
        <v>522</v>
      </c>
    </row>
    <row r="202" spans="1:17" x14ac:dyDescent="0.3">
      <c r="A202" s="101" t="s">
        <v>562</v>
      </c>
      <c r="B202" s="101">
        <v>930</v>
      </c>
      <c r="C202" s="101" t="s">
        <v>837</v>
      </c>
      <c r="D202" s="101" t="s">
        <v>76</v>
      </c>
      <c r="E202" s="101" t="s">
        <v>77</v>
      </c>
      <c r="F202" s="101" t="s">
        <v>34</v>
      </c>
      <c r="G202" s="101" t="s">
        <v>35</v>
      </c>
      <c r="H202" s="101" t="s">
        <v>42</v>
      </c>
      <c r="I202" s="101" t="s">
        <v>42</v>
      </c>
      <c r="J202" s="101" t="s">
        <v>563</v>
      </c>
      <c r="K202" s="101" t="s">
        <v>564</v>
      </c>
      <c r="L202" s="101" t="str">
        <f t="shared" si="3"/>
        <v>09</v>
      </c>
      <c r="M202" s="101" t="s">
        <v>57</v>
      </c>
      <c r="N202" s="101" t="s">
        <v>58</v>
      </c>
      <c r="O202" s="101" t="s">
        <v>42</v>
      </c>
      <c r="P202" s="101" t="s">
        <v>42</v>
      </c>
      <c r="Q202" s="101" t="s">
        <v>522</v>
      </c>
    </row>
    <row r="203" spans="1:17" x14ac:dyDescent="0.3">
      <c r="A203" s="101" t="s">
        <v>565</v>
      </c>
      <c r="B203" s="101">
        <v>2160</v>
      </c>
      <c r="C203" s="101" t="s">
        <v>837</v>
      </c>
      <c r="D203" s="101" t="s">
        <v>76</v>
      </c>
      <c r="E203" s="101" t="s">
        <v>77</v>
      </c>
      <c r="F203" s="101" t="s">
        <v>34</v>
      </c>
      <c r="G203" s="101" t="s">
        <v>35</v>
      </c>
      <c r="H203" s="101" t="s">
        <v>42</v>
      </c>
      <c r="I203" s="101" t="s">
        <v>42</v>
      </c>
      <c r="J203" s="101" t="s">
        <v>563</v>
      </c>
      <c r="K203" s="101" t="s">
        <v>564</v>
      </c>
      <c r="L203" s="101" t="str">
        <f t="shared" si="3"/>
        <v>09</v>
      </c>
      <c r="M203" s="101" t="s">
        <v>57</v>
      </c>
      <c r="N203" s="101" t="s">
        <v>58</v>
      </c>
      <c r="O203" s="101" t="s">
        <v>42</v>
      </c>
      <c r="P203" s="101" t="s">
        <v>42</v>
      </c>
      <c r="Q203" s="101" t="s">
        <v>522</v>
      </c>
    </row>
    <row r="204" spans="1:17" x14ac:dyDescent="0.3">
      <c r="A204" s="101" t="s">
        <v>566</v>
      </c>
      <c r="B204" s="101">
        <v>1223</v>
      </c>
      <c r="C204" s="101" t="s">
        <v>837</v>
      </c>
      <c r="D204" s="101" t="s">
        <v>567</v>
      </c>
      <c r="E204" s="101" t="s">
        <v>568</v>
      </c>
      <c r="F204" s="101" t="s">
        <v>34</v>
      </c>
      <c r="G204" s="101" t="s">
        <v>35</v>
      </c>
      <c r="H204" s="101" t="s">
        <v>42</v>
      </c>
      <c r="I204" s="101" t="s">
        <v>42</v>
      </c>
      <c r="J204" s="101" t="s">
        <v>82</v>
      </c>
      <c r="K204" s="101" t="s">
        <v>83</v>
      </c>
      <c r="L204" s="101" t="str">
        <f t="shared" si="3"/>
        <v>09</v>
      </c>
      <c r="M204" s="101" t="s">
        <v>569</v>
      </c>
      <c r="N204" s="101" t="s">
        <v>570</v>
      </c>
      <c r="O204" s="101" t="s">
        <v>42</v>
      </c>
      <c r="P204" s="101" t="s">
        <v>42</v>
      </c>
      <c r="Q204" s="101" t="s">
        <v>522</v>
      </c>
    </row>
    <row r="205" spans="1:17" x14ac:dyDescent="0.3">
      <c r="A205" s="101" t="s">
        <v>571</v>
      </c>
      <c r="B205" s="101">
        <v>4000</v>
      </c>
      <c r="C205" s="101" t="s">
        <v>832</v>
      </c>
      <c r="D205" s="101" t="s">
        <v>541</v>
      </c>
      <c r="E205" s="101" t="s">
        <v>527</v>
      </c>
      <c r="F205" s="101" t="s">
        <v>46</v>
      </c>
      <c r="G205" s="101" t="s">
        <v>47</v>
      </c>
      <c r="H205" s="101" t="s">
        <v>553</v>
      </c>
      <c r="I205" s="101" t="s">
        <v>554</v>
      </c>
      <c r="J205" s="101" t="s">
        <v>91</v>
      </c>
      <c r="K205" s="101" t="s">
        <v>92</v>
      </c>
      <c r="L205" s="101" t="str">
        <f t="shared" si="3"/>
        <v>10</v>
      </c>
      <c r="M205" s="101" t="s">
        <v>93</v>
      </c>
      <c r="N205" s="101" t="s">
        <v>94</v>
      </c>
      <c r="O205" s="101" t="s">
        <v>42</v>
      </c>
      <c r="P205" s="101" t="s">
        <v>42</v>
      </c>
      <c r="Q205" s="101" t="s">
        <v>522</v>
      </c>
    </row>
    <row r="206" spans="1:17" x14ac:dyDescent="0.3">
      <c r="A206" s="101" t="s">
        <v>572</v>
      </c>
      <c r="B206" s="101">
        <v>21720</v>
      </c>
      <c r="C206" s="101" t="s">
        <v>832</v>
      </c>
      <c r="D206" s="101" t="s">
        <v>541</v>
      </c>
      <c r="E206" s="101" t="s">
        <v>527</v>
      </c>
      <c r="F206" s="101" t="s">
        <v>46</v>
      </c>
      <c r="G206" s="101" t="s">
        <v>47</v>
      </c>
      <c r="H206" s="101" t="s">
        <v>42</v>
      </c>
      <c r="I206" s="101" t="s">
        <v>42</v>
      </c>
      <c r="J206" s="101" t="s">
        <v>91</v>
      </c>
      <c r="K206" s="101" t="s">
        <v>92</v>
      </c>
      <c r="L206" s="101" t="str">
        <f t="shared" si="3"/>
        <v>10</v>
      </c>
      <c r="M206" s="101" t="s">
        <v>93</v>
      </c>
      <c r="N206" s="101" t="s">
        <v>94</v>
      </c>
      <c r="O206" s="101" t="s">
        <v>42</v>
      </c>
      <c r="P206" s="101" t="s">
        <v>42</v>
      </c>
      <c r="Q206" s="101" t="s">
        <v>522</v>
      </c>
    </row>
    <row r="207" spans="1:17" x14ac:dyDescent="0.3">
      <c r="A207" s="101" t="s">
        <v>571</v>
      </c>
      <c r="B207" s="101">
        <v>4000</v>
      </c>
      <c r="C207" s="101" t="s">
        <v>837</v>
      </c>
      <c r="D207" s="101" t="s">
        <v>323</v>
      </c>
      <c r="E207" s="101" t="s">
        <v>324</v>
      </c>
      <c r="F207" s="101" t="s">
        <v>34</v>
      </c>
      <c r="G207" s="101" t="s">
        <v>35</v>
      </c>
      <c r="H207" s="101" t="s">
        <v>42</v>
      </c>
      <c r="I207" s="101" t="s">
        <v>42</v>
      </c>
      <c r="J207" s="101" t="s">
        <v>91</v>
      </c>
      <c r="K207" s="101" t="s">
        <v>92</v>
      </c>
      <c r="L207" s="101" t="str">
        <f t="shared" si="3"/>
        <v>10</v>
      </c>
      <c r="M207" s="101" t="s">
        <v>93</v>
      </c>
      <c r="N207" s="101" t="s">
        <v>94</v>
      </c>
      <c r="O207" s="101" t="s">
        <v>42</v>
      </c>
      <c r="P207" s="101" t="s">
        <v>42</v>
      </c>
      <c r="Q207" s="101" t="s">
        <v>522</v>
      </c>
    </row>
    <row r="208" spans="1:17" x14ac:dyDescent="0.3">
      <c r="A208" s="101" t="s">
        <v>573</v>
      </c>
      <c r="B208" s="101">
        <v>6222</v>
      </c>
      <c r="C208" s="101" t="s">
        <v>837</v>
      </c>
      <c r="D208" s="101" t="s">
        <v>84</v>
      </c>
      <c r="E208" s="101" t="s">
        <v>85</v>
      </c>
      <c r="F208" s="101" t="s">
        <v>34</v>
      </c>
      <c r="G208" s="101" t="s">
        <v>35</v>
      </c>
      <c r="H208" s="101" t="s">
        <v>42</v>
      </c>
      <c r="I208" s="101" t="s">
        <v>42</v>
      </c>
      <c r="J208" s="101" t="s">
        <v>91</v>
      </c>
      <c r="K208" s="101" t="s">
        <v>92</v>
      </c>
      <c r="L208" s="101" t="str">
        <f t="shared" si="3"/>
        <v>10</v>
      </c>
      <c r="M208" s="101" t="s">
        <v>93</v>
      </c>
      <c r="N208" s="101" t="s">
        <v>94</v>
      </c>
      <c r="O208" s="101" t="s">
        <v>42</v>
      </c>
      <c r="P208" s="101" t="s">
        <v>42</v>
      </c>
      <c r="Q208" s="101" t="s">
        <v>522</v>
      </c>
    </row>
    <row r="209" spans="1:17" x14ac:dyDescent="0.3">
      <c r="A209" s="101" t="s">
        <v>573</v>
      </c>
      <c r="B209" s="101">
        <v>6222</v>
      </c>
      <c r="C209" s="101" t="s">
        <v>832</v>
      </c>
      <c r="D209" s="101" t="s">
        <v>541</v>
      </c>
      <c r="E209" s="101" t="s">
        <v>527</v>
      </c>
      <c r="F209" s="101" t="s">
        <v>46</v>
      </c>
      <c r="G209" s="101" t="s">
        <v>47</v>
      </c>
      <c r="H209" s="101" t="s">
        <v>42</v>
      </c>
      <c r="I209" s="101" t="s">
        <v>42</v>
      </c>
      <c r="J209" s="101" t="s">
        <v>91</v>
      </c>
      <c r="K209" s="101" t="s">
        <v>92</v>
      </c>
      <c r="L209" s="101" t="str">
        <f t="shared" si="3"/>
        <v>10</v>
      </c>
      <c r="M209" s="101" t="s">
        <v>93</v>
      </c>
      <c r="N209" s="101" t="s">
        <v>94</v>
      </c>
      <c r="O209" s="101" t="s">
        <v>42</v>
      </c>
      <c r="P209" s="101" t="s">
        <v>42</v>
      </c>
      <c r="Q209" s="101" t="s">
        <v>522</v>
      </c>
    </row>
    <row r="210" spans="1:17" x14ac:dyDescent="0.3">
      <c r="A210" s="101" t="s">
        <v>574</v>
      </c>
      <c r="B210" s="101">
        <v>596662</v>
      </c>
      <c r="C210" s="101" t="s">
        <v>832</v>
      </c>
      <c r="D210" s="101" t="s">
        <v>549</v>
      </c>
      <c r="E210" s="101" t="s">
        <v>550</v>
      </c>
      <c r="F210" s="101" t="s">
        <v>46</v>
      </c>
      <c r="G210" s="101" t="s">
        <v>47</v>
      </c>
      <c r="H210" s="101" t="s">
        <v>575</v>
      </c>
      <c r="I210" s="101" t="s">
        <v>576</v>
      </c>
      <c r="J210" s="101" t="s">
        <v>38</v>
      </c>
      <c r="K210" s="101" t="s">
        <v>39</v>
      </c>
      <c r="L210" s="101" t="str">
        <f t="shared" si="3"/>
        <v>10</v>
      </c>
      <c r="M210" s="101" t="s">
        <v>577</v>
      </c>
      <c r="N210" s="101" t="s">
        <v>578</v>
      </c>
      <c r="O210" s="101" t="s">
        <v>42</v>
      </c>
      <c r="P210" s="101" t="s">
        <v>42</v>
      </c>
      <c r="Q210" s="101" t="s">
        <v>522</v>
      </c>
    </row>
    <row r="211" spans="1:17" x14ac:dyDescent="0.3">
      <c r="A211" s="101" t="s">
        <v>574</v>
      </c>
      <c r="B211" s="101">
        <v>-596662</v>
      </c>
      <c r="C211" s="101" t="s">
        <v>832</v>
      </c>
      <c r="D211" s="101" t="s">
        <v>549</v>
      </c>
      <c r="E211" s="101" t="s">
        <v>550</v>
      </c>
      <c r="F211" s="101" t="s">
        <v>46</v>
      </c>
      <c r="G211" s="101" t="s">
        <v>47</v>
      </c>
      <c r="H211" s="101" t="s">
        <v>579</v>
      </c>
      <c r="I211" s="101" t="s">
        <v>580</v>
      </c>
      <c r="J211" s="101" t="s">
        <v>38</v>
      </c>
      <c r="K211" s="101" t="s">
        <v>39</v>
      </c>
      <c r="L211" s="101" t="str">
        <f t="shared" si="3"/>
        <v>10</v>
      </c>
      <c r="M211" s="101" t="s">
        <v>577</v>
      </c>
      <c r="N211" s="101" t="s">
        <v>578</v>
      </c>
      <c r="O211" s="101" t="s">
        <v>42</v>
      </c>
      <c r="P211" s="101" t="s">
        <v>42</v>
      </c>
      <c r="Q211" s="101" t="s">
        <v>522</v>
      </c>
    </row>
    <row r="212" spans="1:17" x14ac:dyDescent="0.3">
      <c r="A212" s="101" t="s">
        <v>581</v>
      </c>
      <c r="B212" s="101">
        <v>-596662</v>
      </c>
      <c r="C212" s="101" t="s">
        <v>834</v>
      </c>
      <c r="D212" s="101" t="s">
        <v>112</v>
      </c>
      <c r="E212" s="101" t="s">
        <v>113</v>
      </c>
      <c r="F212" s="101" t="s">
        <v>34</v>
      </c>
      <c r="G212" s="101" t="s">
        <v>35</v>
      </c>
      <c r="H212" s="101" t="s">
        <v>582</v>
      </c>
      <c r="I212" s="101" t="s">
        <v>583</v>
      </c>
      <c r="J212" s="101" t="s">
        <v>38</v>
      </c>
      <c r="K212" s="101" t="s">
        <v>39</v>
      </c>
      <c r="L212" s="101" t="str">
        <f t="shared" si="3"/>
        <v>10</v>
      </c>
      <c r="M212" s="101" t="s">
        <v>577</v>
      </c>
      <c r="N212" s="101" t="s">
        <v>578</v>
      </c>
      <c r="O212" s="101" t="s">
        <v>42</v>
      </c>
      <c r="P212" s="101" t="s">
        <v>42</v>
      </c>
      <c r="Q212" s="101" t="s">
        <v>522</v>
      </c>
    </row>
    <row r="213" spans="1:17" x14ac:dyDescent="0.3">
      <c r="A213" s="101" t="s">
        <v>584</v>
      </c>
      <c r="B213" s="101">
        <v>596662</v>
      </c>
      <c r="C213" s="101" t="s">
        <v>834</v>
      </c>
      <c r="D213" s="101" t="s">
        <v>112</v>
      </c>
      <c r="E213" s="101" t="s">
        <v>113</v>
      </c>
      <c r="F213" s="101" t="s">
        <v>34</v>
      </c>
      <c r="G213" s="101" t="s">
        <v>35</v>
      </c>
      <c r="H213" s="101" t="s">
        <v>114</v>
      </c>
      <c r="I213" s="101" t="s">
        <v>115</v>
      </c>
      <c r="J213" s="101" t="s">
        <v>38</v>
      </c>
      <c r="K213" s="101" t="s">
        <v>39</v>
      </c>
      <c r="L213" s="101" t="str">
        <f t="shared" si="3"/>
        <v>10</v>
      </c>
      <c r="M213" s="101" t="s">
        <v>93</v>
      </c>
      <c r="N213" s="101" t="s">
        <v>94</v>
      </c>
      <c r="O213" s="101" t="s">
        <v>42</v>
      </c>
      <c r="P213" s="101" t="s">
        <v>42</v>
      </c>
      <c r="Q213" s="101" t="s">
        <v>522</v>
      </c>
    </row>
    <row r="214" spans="1:17" x14ac:dyDescent="0.3">
      <c r="A214" s="101" t="s">
        <v>585</v>
      </c>
      <c r="B214" s="101">
        <v>-3905</v>
      </c>
      <c r="C214" s="101" t="s">
        <v>832</v>
      </c>
      <c r="D214" s="101" t="s">
        <v>549</v>
      </c>
      <c r="E214" s="101" t="s">
        <v>550</v>
      </c>
      <c r="F214" s="101" t="s">
        <v>46</v>
      </c>
      <c r="G214" s="101" t="s">
        <v>47</v>
      </c>
      <c r="H214" s="101" t="s">
        <v>579</v>
      </c>
      <c r="I214" s="101" t="s">
        <v>580</v>
      </c>
      <c r="J214" s="101" t="s">
        <v>38</v>
      </c>
      <c r="K214" s="101" t="s">
        <v>39</v>
      </c>
      <c r="L214" s="101" t="str">
        <f t="shared" si="3"/>
        <v>10</v>
      </c>
      <c r="M214" s="101" t="s">
        <v>586</v>
      </c>
      <c r="N214" s="101" t="s">
        <v>587</v>
      </c>
      <c r="O214" s="101" t="s">
        <v>42</v>
      </c>
      <c r="P214" s="101" t="s">
        <v>42</v>
      </c>
      <c r="Q214" s="101" t="s">
        <v>522</v>
      </c>
    </row>
    <row r="215" spans="1:17" x14ac:dyDescent="0.3">
      <c r="A215" s="101" t="s">
        <v>588</v>
      </c>
      <c r="B215" s="101">
        <v>-3905</v>
      </c>
      <c r="C215" s="101" t="s">
        <v>837</v>
      </c>
      <c r="D215" s="101" t="s">
        <v>229</v>
      </c>
      <c r="E215" s="101" t="s">
        <v>230</v>
      </c>
      <c r="F215" s="101" t="s">
        <v>34</v>
      </c>
      <c r="G215" s="101" t="s">
        <v>35</v>
      </c>
      <c r="H215" s="101" t="s">
        <v>589</v>
      </c>
      <c r="I215" s="101" t="s">
        <v>590</v>
      </c>
      <c r="J215" s="101" t="s">
        <v>38</v>
      </c>
      <c r="K215" s="101" t="s">
        <v>39</v>
      </c>
      <c r="L215" s="101" t="str">
        <f t="shared" si="3"/>
        <v>10</v>
      </c>
      <c r="M215" s="101" t="s">
        <v>586</v>
      </c>
      <c r="N215" s="101" t="s">
        <v>587</v>
      </c>
      <c r="O215" s="101" t="s">
        <v>42</v>
      </c>
      <c r="P215" s="101" t="s">
        <v>42</v>
      </c>
      <c r="Q215" s="101" t="s">
        <v>522</v>
      </c>
    </row>
    <row r="216" spans="1:17" x14ac:dyDescent="0.3">
      <c r="A216" s="101" t="s">
        <v>591</v>
      </c>
      <c r="B216" s="101">
        <v>750</v>
      </c>
      <c r="C216" s="101" t="s">
        <v>832</v>
      </c>
      <c r="D216" s="101" t="s">
        <v>558</v>
      </c>
      <c r="E216" s="101" t="s">
        <v>559</v>
      </c>
      <c r="F216" s="101" t="s">
        <v>46</v>
      </c>
      <c r="G216" s="101" t="s">
        <v>47</v>
      </c>
      <c r="H216" s="101" t="s">
        <v>42</v>
      </c>
      <c r="I216" s="101" t="s">
        <v>42</v>
      </c>
      <c r="J216" s="101" t="s">
        <v>24</v>
      </c>
      <c r="K216" s="101" t="s">
        <v>25</v>
      </c>
      <c r="L216" s="101" t="str">
        <f t="shared" si="3"/>
        <v>09</v>
      </c>
      <c r="M216" s="101" t="s">
        <v>26</v>
      </c>
      <c r="N216" s="101" t="s">
        <v>27</v>
      </c>
      <c r="O216" s="101" t="s">
        <v>42</v>
      </c>
      <c r="P216" s="101" t="s">
        <v>42</v>
      </c>
      <c r="Q216" s="101" t="s">
        <v>522</v>
      </c>
    </row>
    <row r="217" spans="1:17" x14ac:dyDescent="0.3">
      <c r="A217" s="101" t="s">
        <v>85</v>
      </c>
      <c r="B217" s="101">
        <v>750</v>
      </c>
      <c r="C217" s="101" t="s">
        <v>837</v>
      </c>
      <c r="D217" s="101" t="s">
        <v>84</v>
      </c>
      <c r="E217" s="101" t="s">
        <v>85</v>
      </c>
      <c r="F217" s="101" t="s">
        <v>34</v>
      </c>
      <c r="G217" s="101" t="s">
        <v>35</v>
      </c>
      <c r="H217" s="101" t="s">
        <v>42</v>
      </c>
      <c r="I217" s="101" t="s">
        <v>42</v>
      </c>
      <c r="J217" s="101" t="s">
        <v>24</v>
      </c>
      <c r="K217" s="101" t="s">
        <v>25</v>
      </c>
      <c r="L217" s="101" t="str">
        <f t="shared" si="3"/>
        <v>09</v>
      </c>
      <c r="M217" s="101" t="s">
        <v>26</v>
      </c>
      <c r="N217" s="101" t="s">
        <v>27</v>
      </c>
      <c r="O217" s="101" t="s">
        <v>42</v>
      </c>
      <c r="P217" s="101" t="s">
        <v>42</v>
      </c>
      <c r="Q217" s="101" t="s">
        <v>522</v>
      </c>
    </row>
    <row r="218" spans="1:17" x14ac:dyDescent="0.3">
      <c r="A218" s="101" t="s">
        <v>592</v>
      </c>
      <c r="B218" s="101">
        <v>21720</v>
      </c>
      <c r="C218" s="101" t="s">
        <v>837</v>
      </c>
      <c r="D218" s="101" t="s">
        <v>593</v>
      </c>
      <c r="E218" s="101" t="s">
        <v>594</v>
      </c>
      <c r="F218" s="101" t="s">
        <v>34</v>
      </c>
      <c r="G218" s="101" t="s">
        <v>35</v>
      </c>
      <c r="H218" s="101" t="s">
        <v>42</v>
      </c>
      <c r="I218" s="101" t="s">
        <v>42</v>
      </c>
      <c r="J218" s="101" t="s">
        <v>91</v>
      </c>
      <c r="K218" s="101" t="s">
        <v>92</v>
      </c>
      <c r="L218" s="101" t="str">
        <f t="shared" si="3"/>
        <v>10</v>
      </c>
      <c r="M218" s="101" t="s">
        <v>93</v>
      </c>
      <c r="N218" s="101" t="s">
        <v>94</v>
      </c>
      <c r="O218" s="101" t="s">
        <v>595</v>
      </c>
      <c r="P218" s="101" t="s">
        <v>596</v>
      </c>
      <c r="Q218" s="101" t="s">
        <v>522</v>
      </c>
    </row>
    <row r="219" spans="1:17" x14ac:dyDescent="0.3">
      <c r="A219" s="101" t="s">
        <v>597</v>
      </c>
      <c r="B219" s="101">
        <v>3370</v>
      </c>
      <c r="C219" s="101" t="s">
        <v>837</v>
      </c>
      <c r="D219" s="101" t="s">
        <v>316</v>
      </c>
      <c r="E219" s="101" t="s">
        <v>317</v>
      </c>
      <c r="F219" s="101" t="s">
        <v>34</v>
      </c>
      <c r="G219" s="101" t="s">
        <v>35</v>
      </c>
      <c r="H219" s="101" t="s">
        <v>598</v>
      </c>
      <c r="I219" s="101" t="s">
        <v>599</v>
      </c>
      <c r="J219" s="101" t="s">
        <v>600</v>
      </c>
      <c r="K219" s="101" t="s">
        <v>601</v>
      </c>
      <c r="L219" s="101" t="str">
        <f t="shared" si="3"/>
        <v>06</v>
      </c>
      <c r="M219" s="101" t="s">
        <v>602</v>
      </c>
      <c r="N219" s="101" t="s">
        <v>603</v>
      </c>
      <c r="O219" s="101" t="s">
        <v>42</v>
      </c>
      <c r="P219" s="101" t="s">
        <v>42</v>
      </c>
      <c r="Q219" s="101" t="s">
        <v>522</v>
      </c>
    </row>
    <row r="220" spans="1:17" x14ac:dyDescent="0.3">
      <c r="A220" s="101" t="s">
        <v>604</v>
      </c>
      <c r="B220" s="101">
        <v>3370</v>
      </c>
      <c r="C220" s="101" t="s">
        <v>832</v>
      </c>
      <c r="D220" s="101" t="s">
        <v>535</v>
      </c>
      <c r="E220" s="101" t="s">
        <v>519</v>
      </c>
      <c r="F220" s="101" t="s">
        <v>46</v>
      </c>
      <c r="G220" s="101" t="s">
        <v>47</v>
      </c>
      <c r="H220" s="101" t="s">
        <v>48</v>
      </c>
      <c r="I220" s="101" t="s">
        <v>49</v>
      </c>
      <c r="J220" s="101" t="s">
        <v>600</v>
      </c>
      <c r="K220" s="101" t="s">
        <v>601</v>
      </c>
      <c r="L220" s="101" t="str">
        <f t="shared" si="3"/>
        <v>06</v>
      </c>
      <c r="M220" s="101" t="s">
        <v>602</v>
      </c>
      <c r="N220" s="101" t="s">
        <v>603</v>
      </c>
      <c r="O220" s="101" t="s">
        <v>42</v>
      </c>
      <c r="P220" s="101" t="s">
        <v>42</v>
      </c>
      <c r="Q220" s="101" t="s">
        <v>522</v>
      </c>
    </row>
    <row r="221" spans="1:17" x14ac:dyDescent="0.3">
      <c r="A221" s="101" t="s">
        <v>605</v>
      </c>
      <c r="B221" s="101">
        <v>600000</v>
      </c>
      <c r="C221" s="101" t="s">
        <v>832</v>
      </c>
      <c r="D221" s="101" t="s">
        <v>526</v>
      </c>
      <c r="E221" s="101" t="s">
        <v>527</v>
      </c>
      <c r="F221" s="101" t="s">
        <v>397</v>
      </c>
      <c r="G221" s="101" t="s">
        <v>398</v>
      </c>
      <c r="H221" s="101" t="s">
        <v>606</v>
      </c>
      <c r="I221" s="101" t="s">
        <v>607</v>
      </c>
      <c r="J221" s="101" t="s">
        <v>24</v>
      </c>
      <c r="K221" s="101" t="s">
        <v>25</v>
      </c>
      <c r="L221" s="101" t="str">
        <f t="shared" si="3"/>
        <v>09</v>
      </c>
      <c r="M221" s="101" t="s">
        <v>26</v>
      </c>
      <c r="N221" s="101" t="s">
        <v>27</v>
      </c>
      <c r="O221" s="101" t="s">
        <v>608</v>
      </c>
      <c r="P221" s="101" t="s">
        <v>609</v>
      </c>
      <c r="Q221" s="101" t="s">
        <v>522</v>
      </c>
    </row>
    <row r="222" spans="1:17" x14ac:dyDescent="0.3">
      <c r="A222" s="101" t="s">
        <v>605</v>
      </c>
      <c r="B222" s="101">
        <v>600000</v>
      </c>
      <c r="C222" s="101" t="s">
        <v>830</v>
      </c>
      <c r="D222" s="101" t="s">
        <v>18</v>
      </c>
      <c r="E222" s="101" t="s">
        <v>19</v>
      </c>
      <c r="F222" s="101" t="s">
        <v>20</v>
      </c>
      <c r="G222" s="101" t="s">
        <v>21</v>
      </c>
      <c r="H222" s="101" t="s">
        <v>610</v>
      </c>
      <c r="I222" s="101" t="s">
        <v>611</v>
      </c>
      <c r="J222" s="101" t="s">
        <v>24</v>
      </c>
      <c r="K222" s="101" t="s">
        <v>25</v>
      </c>
      <c r="L222" s="101" t="str">
        <f t="shared" si="3"/>
        <v>09</v>
      </c>
      <c r="M222" s="101" t="s">
        <v>26</v>
      </c>
      <c r="N222" s="101" t="s">
        <v>27</v>
      </c>
      <c r="O222" s="101" t="s">
        <v>608</v>
      </c>
      <c r="P222" s="101" t="s">
        <v>609</v>
      </c>
      <c r="Q222" s="101" t="s">
        <v>522</v>
      </c>
    </row>
    <row r="223" spans="1:17" x14ac:dyDescent="0.3">
      <c r="A223" s="101" t="s">
        <v>247</v>
      </c>
      <c r="B223" s="101">
        <v>8357</v>
      </c>
      <c r="C223" s="101" t="s">
        <v>834</v>
      </c>
      <c r="D223" s="101" t="s">
        <v>106</v>
      </c>
      <c r="E223" s="101" t="s">
        <v>107</v>
      </c>
      <c r="F223" s="101" t="s">
        <v>34</v>
      </c>
      <c r="G223" s="101" t="s">
        <v>35</v>
      </c>
      <c r="H223" s="101" t="s">
        <v>108</v>
      </c>
      <c r="I223" s="101" t="s">
        <v>107</v>
      </c>
      <c r="J223" s="101" t="s">
        <v>38</v>
      </c>
      <c r="K223" s="101" t="s">
        <v>39</v>
      </c>
      <c r="L223" s="101" t="str">
        <f t="shared" si="3"/>
        <v>10</v>
      </c>
      <c r="M223" s="101" t="s">
        <v>109</v>
      </c>
      <c r="N223" s="101" t="s">
        <v>110</v>
      </c>
      <c r="O223" s="101" t="s">
        <v>42</v>
      </c>
      <c r="P223" s="101" t="s">
        <v>42</v>
      </c>
      <c r="Q223" s="101" t="s">
        <v>522</v>
      </c>
    </row>
    <row r="224" spans="1:17" x14ac:dyDescent="0.3">
      <c r="A224" s="101" t="s">
        <v>248</v>
      </c>
      <c r="B224" s="101">
        <v>8357</v>
      </c>
      <c r="C224" s="101" t="s">
        <v>832</v>
      </c>
      <c r="D224" s="101" t="s">
        <v>549</v>
      </c>
      <c r="E224" s="101" t="s">
        <v>550</v>
      </c>
      <c r="F224" s="101" t="s">
        <v>46</v>
      </c>
      <c r="G224" s="101" t="s">
        <v>47</v>
      </c>
      <c r="H224" s="101" t="s">
        <v>612</v>
      </c>
      <c r="I224" s="101" t="s">
        <v>613</v>
      </c>
      <c r="J224" s="101" t="s">
        <v>38</v>
      </c>
      <c r="K224" s="101" t="s">
        <v>39</v>
      </c>
      <c r="L224" s="101" t="str">
        <f t="shared" si="3"/>
        <v>10</v>
      </c>
      <c r="M224" s="101" t="s">
        <v>109</v>
      </c>
      <c r="N224" s="101" t="s">
        <v>110</v>
      </c>
      <c r="O224" s="101" t="s">
        <v>42</v>
      </c>
      <c r="P224" s="101" t="s">
        <v>42</v>
      </c>
      <c r="Q224" s="101" t="s">
        <v>522</v>
      </c>
    </row>
    <row r="225" spans="1:17" x14ac:dyDescent="0.3">
      <c r="A225" s="101" t="s">
        <v>614</v>
      </c>
      <c r="B225" s="101">
        <v>91818</v>
      </c>
      <c r="C225" s="101" t="s">
        <v>837</v>
      </c>
      <c r="D225" s="101" t="s">
        <v>615</v>
      </c>
      <c r="E225" s="101" t="s">
        <v>616</v>
      </c>
      <c r="F225" s="101" t="s">
        <v>34</v>
      </c>
      <c r="G225" s="101" t="s">
        <v>35</v>
      </c>
      <c r="H225" s="101" t="s">
        <v>617</v>
      </c>
      <c r="I225" s="101" t="s">
        <v>618</v>
      </c>
      <c r="J225" s="101" t="s">
        <v>267</v>
      </c>
      <c r="K225" s="101" t="s">
        <v>268</v>
      </c>
      <c r="L225" s="101" t="str">
        <f t="shared" si="3"/>
        <v>06</v>
      </c>
      <c r="M225" s="101" t="s">
        <v>390</v>
      </c>
      <c r="N225" s="101" t="s">
        <v>391</v>
      </c>
      <c r="O225" s="101" t="s">
        <v>42</v>
      </c>
      <c r="P225" s="101" t="s">
        <v>42</v>
      </c>
      <c r="Q225" s="101" t="s">
        <v>522</v>
      </c>
    </row>
    <row r="226" spans="1:17" x14ac:dyDescent="0.3">
      <c r="A226" s="101" t="s">
        <v>619</v>
      </c>
      <c r="B226" s="101">
        <v>21379</v>
      </c>
      <c r="C226" s="101" t="s">
        <v>837</v>
      </c>
      <c r="D226" s="101" t="s">
        <v>316</v>
      </c>
      <c r="E226" s="101" t="s">
        <v>317</v>
      </c>
      <c r="F226" s="101" t="s">
        <v>34</v>
      </c>
      <c r="G226" s="101" t="s">
        <v>35</v>
      </c>
      <c r="H226" s="101" t="s">
        <v>383</v>
      </c>
      <c r="I226" s="101" t="s">
        <v>384</v>
      </c>
      <c r="J226" s="101" t="s">
        <v>267</v>
      </c>
      <c r="K226" s="101" t="s">
        <v>268</v>
      </c>
      <c r="L226" s="101" t="str">
        <f t="shared" si="3"/>
        <v>06</v>
      </c>
      <c r="M226" s="101" t="s">
        <v>385</v>
      </c>
      <c r="N226" s="101" t="s">
        <v>386</v>
      </c>
      <c r="O226" s="101" t="s">
        <v>42</v>
      </c>
      <c r="P226" s="101" t="s">
        <v>42</v>
      </c>
      <c r="Q226" s="101" t="s">
        <v>522</v>
      </c>
    </row>
    <row r="227" spans="1:17" x14ac:dyDescent="0.3">
      <c r="A227" s="101" t="s">
        <v>619</v>
      </c>
      <c r="B227" s="101">
        <v>21379</v>
      </c>
      <c r="C227" s="101" t="s">
        <v>832</v>
      </c>
      <c r="D227" s="101" t="s">
        <v>541</v>
      </c>
      <c r="E227" s="101" t="s">
        <v>527</v>
      </c>
      <c r="F227" s="101" t="s">
        <v>46</v>
      </c>
      <c r="G227" s="101" t="s">
        <v>47</v>
      </c>
      <c r="H227" s="101" t="s">
        <v>620</v>
      </c>
      <c r="I227" s="101" t="s">
        <v>621</v>
      </c>
      <c r="J227" s="101" t="s">
        <v>267</v>
      </c>
      <c r="K227" s="101" t="s">
        <v>268</v>
      </c>
      <c r="L227" s="101" t="str">
        <f t="shared" si="3"/>
        <v>06</v>
      </c>
      <c r="M227" s="101" t="s">
        <v>385</v>
      </c>
      <c r="N227" s="101" t="s">
        <v>386</v>
      </c>
      <c r="O227" s="101" t="s">
        <v>42</v>
      </c>
      <c r="P227" s="101" t="s">
        <v>42</v>
      </c>
      <c r="Q227" s="101" t="s">
        <v>522</v>
      </c>
    </row>
    <row r="228" spans="1:17" x14ac:dyDescent="0.3">
      <c r="A228" s="101" t="s">
        <v>248</v>
      </c>
      <c r="B228" s="101">
        <v>9983</v>
      </c>
      <c r="C228" s="101" t="s">
        <v>832</v>
      </c>
      <c r="D228" s="101" t="s">
        <v>549</v>
      </c>
      <c r="E228" s="101" t="s">
        <v>550</v>
      </c>
      <c r="F228" s="101" t="s">
        <v>46</v>
      </c>
      <c r="G228" s="101" t="s">
        <v>47</v>
      </c>
      <c r="H228" s="101" t="s">
        <v>622</v>
      </c>
      <c r="I228" s="101" t="s">
        <v>623</v>
      </c>
      <c r="J228" s="101" t="s">
        <v>267</v>
      </c>
      <c r="K228" s="101" t="s">
        <v>268</v>
      </c>
      <c r="L228" s="101" t="str">
        <f t="shared" si="3"/>
        <v>04</v>
      </c>
      <c r="M228" s="101" t="s">
        <v>362</v>
      </c>
      <c r="N228" s="101" t="s">
        <v>363</v>
      </c>
      <c r="O228" s="101" t="s">
        <v>42</v>
      </c>
      <c r="P228" s="101" t="s">
        <v>42</v>
      </c>
      <c r="Q228" s="101" t="s">
        <v>522</v>
      </c>
    </row>
    <row r="229" spans="1:17" x14ac:dyDescent="0.3">
      <c r="A229" s="101" t="s">
        <v>247</v>
      </c>
      <c r="B229" s="101">
        <v>7275</v>
      </c>
      <c r="C229" s="101" t="s">
        <v>832</v>
      </c>
      <c r="D229" s="101" t="s">
        <v>549</v>
      </c>
      <c r="E229" s="101" t="s">
        <v>550</v>
      </c>
      <c r="F229" s="101" t="s">
        <v>46</v>
      </c>
      <c r="G229" s="101" t="s">
        <v>47</v>
      </c>
      <c r="H229" s="101" t="s">
        <v>624</v>
      </c>
      <c r="I229" s="101" t="s">
        <v>625</v>
      </c>
      <c r="J229" s="101" t="s">
        <v>146</v>
      </c>
      <c r="K229" s="101" t="s">
        <v>147</v>
      </c>
      <c r="L229" s="101" t="str">
        <f t="shared" si="3"/>
        <v>01</v>
      </c>
      <c r="M229" s="101" t="s">
        <v>415</v>
      </c>
      <c r="N229" s="101" t="s">
        <v>416</v>
      </c>
      <c r="O229" s="101" t="s">
        <v>42</v>
      </c>
      <c r="P229" s="101" t="s">
        <v>42</v>
      </c>
      <c r="Q229" s="101" t="s">
        <v>522</v>
      </c>
    </row>
    <row r="230" spans="1:17" x14ac:dyDescent="0.3">
      <c r="A230" s="101" t="s">
        <v>626</v>
      </c>
      <c r="B230" s="101">
        <v>269</v>
      </c>
      <c r="C230" s="101" t="s">
        <v>837</v>
      </c>
      <c r="D230" s="101" t="s">
        <v>150</v>
      </c>
      <c r="E230" s="101" t="s">
        <v>151</v>
      </c>
      <c r="F230" s="101" t="s">
        <v>34</v>
      </c>
      <c r="G230" s="101" t="s">
        <v>35</v>
      </c>
      <c r="H230" s="101" t="s">
        <v>144</v>
      </c>
      <c r="I230" s="101" t="s">
        <v>145</v>
      </c>
      <c r="J230" s="101" t="s">
        <v>146</v>
      </c>
      <c r="K230" s="101" t="s">
        <v>147</v>
      </c>
      <c r="L230" s="101" t="str">
        <f t="shared" si="3"/>
        <v>01</v>
      </c>
      <c r="M230" s="101" t="s">
        <v>148</v>
      </c>
      <c r="N230" s="101" t="s">
        <v>149</v>
      </c>
      <c r="O230" s="101" t="s">
        <v>42</v>
      </c>
      <c r="P230" s="101" t="s">
        <v>42</v>
      </c>
      <c r="Q230" s="101" t="s">
        <v>522</v>
      </c>
    </row>
    <row r="231" spans="1:17" x14ac:dyDescent="0.3">
      <c r="A231" s="101" t="s">
        <v>626</v>
      </c>
      <c r="B231" s="101">
        <v>1958</v>
      </c>
      <c r="C231" s="101" t="s">
        <v>837</v>
      </c>
      <c r="D231" s="101" t="s">
        <v>627</v>
      </c>
      <c r="E231" s="101" t="s">
        <v>628</v>
      </c>
      <c r="F231" s="101" t="s">
        <v>34</v>
      </c>
      <c r="G231" s="101" t="s">
        <v>35</v>
      </c>
      <c r="H231" s="101" t="s">
        <v>629</v>
      </c>
      <c r="I231" s="101" t="s">
        <v>630</v>
      </c>
      <c r="J231" s="101" t="s">
        <v>146</v>
      </c>
      <c r="K231" s="101" t="s">
        <v>147</v>
      </c>
      <c r="L231" s="101" t="str">
        <f t="shared" si="3"/>
        <v>01</v>
      </c>
      <c r="M231" s="101" t="s">
        <v>148</v>
      </c>
      <c r="N231" s="101" t="s">
        <v>149</v>
      </c>
      <c r="O231" s="101" t="s">
        <v>42</v>
      </c>
      <c r="P231" s="101" t="s">
        <v>42</v>
      </c>
      <c r="Q231" s="101" t="s">
        <v>522</v>
      </c>
    </row>
    <row r="232" spans="1:17" x14ac:dyDescent="0.3">
      <c r="A232" s="101" t="s">
        <v>631</v>
      </c>
      <c r="B232" s="101">
        <v>2227</v>
      </c>
      <c r="C232" s="101" t="s">
        <v>832</v>
      </c>
      <c r="D232" s="101" t="s">
        <v>541</v>
      </c>
      <c r="E232" s="101" t="s">
        <v>527</v>
      </c>
      <c r="F232" s="101" t="s">
        <v>46</v>
      </c>
      <c r="G232" s="101" t="s">
        <v>47</v>
      </c>
      <c r="H232" s="101" t="s">
        <v>632</v>
      </c>
      <c r="I232" s="101" t="s">
        <v>633</v>
      </c>
      <c r="J232" s="101" t="s">
        <v>146</v>
      </c>
      <c r="K232" s="101" t="s">
        <v>147</v>
      </c>
      <c r="L232" s="101" t="str">
        <f t="shared" si="3"/>
        <v>01</v>
      </c>
      <c r="M232" s="101" t="s">
        <v>148</v>
      </c>
      <c r="N232" s="101" t="s">
        <v>149</v>
      </c>
      <c r="O232" s="101" t="s">
        <v>42</v>
      </c>
      <c r="P232" s="101" t="s">
        <v>42</v>
      </c>
      <c r="Q232" s="101" t="s">
        <v>522</v>
      </c>
    </row>
    <row r="233" spans="1:17" x14ac:dyDescent="0.3">
      <c r="A233" s="101" t="s">
        <v>247</v>
      </c>
      <c r="B233" s="101">
        <v>44</v>
      </c>
      <c r="C233" s="101" t="s">
        <v>836</v>
      </c>
      <c r="D233" s="101" t="s">
        <v>117</v>
      </c>
      <c r="E233" s="101" t="s">
        <v>118</v>
      </c>
      <c r="F233" s="101" t="s">
        <v>34</v>
      </c>
      <c r="G233" s="101" t="s">
        <v>35</v>
      </c>
      <c r="H233" s="101" t="s">
        <v>214</v>
      </c>
      <c r="I233" s="101" t="s">
        <v>215</v>
      </c>
      <c r="J233" s="101" t="s">
        <v>146</v>
      </c>
      <c r="K233" s="101" t="s">
        <v>147</v>
      </c>
      <c r="L233" s="101" t="str">
        <f t="shared" si="3"/>
        <v>01</v>
      </c>
      <c r="M233" s="101" t="s">
        <v>241</v>
      </c>
      <c r="N233" s="101" t="s">
        <v>242</v>
      </c>
      <c r="O233" s="101" t="s">
        <v>42</v>
      </c>
      <c r="P233" s="101" t="s">
        <v>42</v>
      </c>
      <c r="Q233" s="101" t="s">
        <v>522</v>
      </c>
    </row>
    <row r="234" spans="1:17" x14ac:dyDescent="0.3">
      <c r="A234" s="101" t="s">
        <v>247</v>
      </c>
      <c r="B234" s="101">
        <v>1794</v>
      </c>
      <c r="C234" s="101" t="s">
        <v>836</v>
      </c>
      <c r="D234" s="101" t="s">
        <v>119</v>
      </c>
      <c r="E234" s="101" t="s">
        <v>120</v>
      </c>
      <c r="F234" s="101" t="s">
        <v>34</v>
      </c>
      <c r="G234" s="101" t="s">
        <v>35</v>
      </c>
      <c r="H234" s="101" t="s">
        <v>214</v>
      </c>
      <c r="I234" s="101" t="s">
        <v>215</v>
      </c>
      <c r="J234" s="101" t="s">
        <v>146</v>
      </c>
      <c r="K234" s="101" t="s">
        <v>147</v>
      </c>
      <c r="L234" s="101" t="str">
        <f t="shared" si="3"/>
        <v>01</v>
      </c>
      <c r="M234" s="101" t="s">
        <v>241</v>
      </c>
      <c r="N234" s="101" t="s">
        <v>242</v>
      </c>
      <c r="O234" s="101" t="s">
        <v>42</v>
      </c>
      <c r="P234" s="101" t="s">
        <v>42</v>
      </c>
      <c r="Q234" s="101" t="s">
        <v>522</v>
      </c>
    </row>
    <row r="235" spans="1:17" x14ac:dyDescent="0.3">
      <c r="A235" s="101" t="s">
        <v>248</v>
      </c>
      <c r="B235" s="101">
        <v>5437</v>
      </c>
      <c r="C235" s="101" t="s">
        <v>836</v>
      </c>
      <c r="D235" s="101" t="s">
        <v>216</v>
      </c>
      <c r="E235" s="101" t="s">
        <v>217</v>
      </c>
      <c r="F235" s="101" t="s">
        <v>34</v>
      </c>
      <c r="G235" s="101" t="s">
        <v>35</v>
      </c>
      <c r="H235" s="101" t="s">
        <v>214</v>
      </c>
      <c r="I235" s="101" t="s">
        <v>215</v>
      </c>
      <c r="J235" s="101" t="s">
        <v>146</v>
      </c>
      <c r="K235" s="101" t="s">
        <v>147</v>
      </c>
      <c r="L235" s="101" t="str">
        <f t="shared" ref="L235:L298" si="4">LEFT(M235,2)</f>
        <v>01</v>
      </c>
      <c r="M235" s="101" t="s">
        <v>241</v>
      </c>
      <c r="N235" s="101" t="s">
        <v>242</v>
      </c>
      <c r="O235" s="101" t="s">
        <v>42</v>
      </c>
      <c r="P235" s="101" t="s">
        <v>42</v>
      </c>
      <c r="Q235" s="101" t="s">
        <v>522</v>
      </c>
    </row>
    <row r="236" spans="1:17" x14ac:dyDescent="0.3">
      <c r="A236" s="101" t="s">
        <v>247</v>
      </c>
      <c r="B236" s="101">
        <v>5757</v>
      </c>
      <c r="C236" s="101" t="s">
        <v>837</v>
      </c>
      <c r="D236" s="101" t="s">
        <v>634</v>
      </c>
      <c r="E236" s="101" t="s">
        <v>635</v>
      </c>
      <c r="F236" s="101" t="s">
        <v>34</v>
      </c>
      <c r="G236" s="101" t="s">
        <v>35</v>
      </c>
      <c r="H236" s="101" t="s">
        <v>636</v>
      </c>
      <c r="I236" s="101" t="s">
        <v>637</v>
      </c>
      <c r="J236" s="101" t="s">
        <v>55</v>
      </c>
      <c r="K236" s="101" t="s">
        <v>56</v>
      </c>
      <c r="L236" s="101" t="str">
        <f t="shared" si="4"/>
        <v>09</v>
      </c>
      <c r="M236" s="101" t="s">
        <v>26</v>
      </c>
      <c r="N236" s="101" t="s">
        <v>27</v>
      </c>
      <c r="O236" s="101" t="s">
        <v>42</v>
      </c>
      <c r="P236" s="101" t="s">
        <v>42</v>
      </c>
      <c r="Q236" s="101" t="s">
        <v>522</v>
      </c>
    </row>
    <row r="237" spans="1:17" x14ac:dyDescent="0.3">
      <c r="A237" s="101" t="s">
        <v>247</v>
      </c>
      <c r="B237" s="101">
        <v>5757</v>
      </c>
      <c r="C237" s="101" t="s">
        <v>832</v>
      </c>
      <c r="D237" s="101" t="s">
        <v>549</v>
      </c>
      <c r="E237" s="101" t="s">
        <v>550</v>
      </c>
      <c r="F237" s="101" t="s">
        <v>46</v>
      </c>
      <c r="G237" s="101" t="s">
        <v>47</v>
      </c>
      <c r="H237" s="101" t="s">
        <v>638</v>
      </c>
      <c r="I237" s="101" t="s">
        <v>639</v>
      </c>
      <c r="J237" s="101" t="s">
        <v>55</v>
      </c>
      <c r="K237" s="101" t="s">
        <v>56</v>
      </c>
      <c r="L237" s="101" t="str">
        <f t="shared" si="4"/>
        <v>09</v>
      </c>
      <c r="M237" s="101" t="s">
        <v>26</v>
      </c>
      <c r="N237" s="101" t="s">
        <v>27</v>
      </c>
      <c r="O237" s="101" t="s">
        <v>42</v>
      </c>
      <c r="P237" s="101" t="s">
        <v>42</v>
      </c>
      <c r="Q237" s="101" t="s">
        <v>522</v>
      </c>
    </row>
    <row r="238" spans="1:17" x14ac:dyDescent="0.3">
      <c r="A238" s="101" t="s">
        <v>562</v>
      </c>
      <c r="B238" s="101">
        <v>2325</v>
      </c>
      <c r="C238" s="101" t="s">
        <v>837</v>
      </c>
      <c r="D238" s="101" t="s">
        <v>76</v>
      </c>
      <c r="E238" s="101" t="s">
        <v>77</v>
      </c>
      <c r="F238" s="101" t="s">
        <v>34</v>
      </c>
      <c r="G238" s="101" t="s">
        <v>35</v>
      </c>
      <c r="H238" s="101" t="s">
        <v>42</v>
      </c>
      <c r="I238" s="101" t="s">
        <v>42</v>
      </c>
      <c r="J238" s="101" t="s">
        <v>251</v>
      </c>
      <c r="K238" s="101" t="s">
        <v>252</v>
      </c>
      <c r="L238" s="101" t="str">
        <f t="shared" si="4"/>
        <v>09</v>
      </c>
      <c r="M238" s="101" t="s">
        <v>57</v>
      </c>
      <c r="N238" s="101" t="s">
        <v>58</v>
      </c>
      <c r="O238" s="101" t="s">
        <v>42</v>
      </c>
      <c r="P238" s="101" t="s">
        <v>42</v>
      </c>
      <c r="Q238" s="101" t="s">
        <v>522</v>
      </c>
    </row>
    <row r="239" spans="1:17" x14ac:dyDescent="0.3">
      <c r="A239" s="101" t="s">
        <v>565</v>
      </c>
      <c r="B239" s="101">
        <v>2700</v>
      </c>
      <c r="C239" s="101" t="s">
        <v>837</v>
      </c>
      <c r="D239" s="101" t="s">
        <v>76</v>
      </c>
      <c r="E239" s="101" t="s">
        <v>77</v>
      </c>
      <c r="F239" s="101" t="s">
        <v>34</v>
      </c>
      <c r="G239" s="101" t="s">
        <v>35</v>
      </c>
      <c r="H239" s="101" t="s">
        <v>42</v>
      </c>
      <c r="I239" s="101" t="s">
        <v>42</v>
      </c>
      <c r="J239" s="101" t="s">
        <v>251</v>
      </c>
      <c r="K239" s="101" t="s">
        <v>252</v>
      </c>
      <c r="L239" s="101" t="str">
        <f t="shared" si="4"/>
        <v>09</v>
      </c>
      <c r="M239" s="101" t="s">
        <v>57</v>
      </c>
      <c r="N239" s="101" t="s">
        <v>58</v>
      </c>
      <c r="O239" s="101" t="s">
        <v>42</v>
      </c>
      <c r="P239" s="101" t="s">
        <v>42</v>
      </c>
      <c r="Q239" s="101" t="s">
        <v>522</v>
      </c>
    </row>
    <row r="240" spans="1:17" x14ac:dyDescent="0.3">
      <c r="A240" s="101" t="s">
        <v>640</v>
      </c>
      <c r="B240" s="101">
        <v>6</v>
      </c>
      <c r="C240" s="101" t="s">
        <v>836</v>
      </c>
      <c r="D240" s="101" t="s">
        <v>260</v>
      </c>
      <c r="E240" s="101" t="s">
        <v>261</v>
      </c>
      <c r="F240" s="101" t="s">
        <v>34</v>
      </c>
      <c r="G240" s="101" t="s">
        <v>35</v>
      </c>
      <c r="H240" s="101" t="s">
        <v>42</v>
      </c>
      <c r="I240" s="101" t="s">
        <v>42</v>
      </c>
      <c r="J240" s="101" t="s">
        <v>251</v>
      </c>
      <c r="K240" s="101" t="s">
        <v>252</v>
      </c>
      <c r="L240" s="101" t="str">
        <f t="shared" si="4"/>
        <v>09</v>
      </c>
      <c r="M240" s="101" t="s">
        <v>57</v>
      </c>
      <c r="N240" s="101" t="s">
        <v>58</v>
      </c>
      <c r="O240" s="101" t="s">
        <v>42</v>
      </c>
      <c r="P240" s="101" t="s">
        <v>42</v>
      </c>
      <c r="Q240" s="101" t="s">
        <v>522</v>
      </c>
    </row>
    <row r="241" spans="1:17" x14ac:dyDescent="0.3">
      <c r="A241" s="101" t="s">
        <v>640</v>
      </c>
      <c r="B241" s="101">
        <v>952</v>
      </c>
      <c r="C241" s="101" t="s">
        <v>837</v>
      </c>
      <c r="D241" s="101" t="s">
        <v>76</v>
      </c>
      <c r="E241" s="101" t="s">
        <v>77</v>
      </c>
      <c r="F241" s="101" t="s">
        <v>34</v>
      </c>
      <c r="G241" s="101" t="s">
        <v>35</v>
      </c>
      <c r="H241" s="101" t="s">
        <v>42</v>
      </c>
      <c r="I241" s="101" t="s">
        <v>42</v>
      </c>
      <c r="J241" s="101" t="s">
        <v>251</v>
      </c>
      <c r="K241" s="101" t="s">
        <v>252</v>
      </c>
      <c r="L241" s="101" t="str">
        <f t="shared" si="4"/>
        <v>09</v>
      </c>
      <c r="M241" s="101" t="s">
        <v>57</v>
      </c>
      <c r="N241" s="101" t="s">
        <v>58</v>
      </c>
      <c r="O241" s="101" t="s">
        <v>42</v>
      </c>
      <c r="P241" s="101" t="s">
        <v>42</v>
      </c>
      <c r="Q241" s="101" t="s">
        <v>522</v>
      </c>
    </row>
    <row r="242" spans="1:17" x14ac:dyDescent="0.3">
      <c r="A242" s="101" t="s">
        <v>640</v>
      </c>
      <c r="B242" s="101">
        <v>233</v>
      </c>
      <c r="C242" s="101" t="s">
        <v>836</v>
      </c>
      <c r="D242" s="101" t="s">
        <v>262</v>
      </c>
      <c r="E242" s="101" t="s">
        <v>263</v>
      </c>
      <c r="F242" s="101" t="s">
        <v>34</v>
      </c>
      <c r="G242" s="101" t="s">
        <v>35</v>
      </c>
      <c r="H242" s="101" t="s">
        <v>42</v>
      </c>
      <c r="I242" s="101" t="s">
        <v>42</v>
      </c>
      <c r="J242" s="101" t="s">
        <v>251</v>
      </c>
      <c r="K242" s="101" t="s">
        <v>252</v>
      </c>
      <c r="L242" s="101" t="str">
        <f t="shared" si="4"/>
        <v>09</v>
      </c>
      <c r="M242" s="101" t="s">
        <v>57</v>
      </c>
      <c r="N242" s="101" t="s">
        <v>58</v>
      </c>
      <c r="O242" s="101" t="s">
        <v>42</v>
      </c>
      <c r="P242" s="101" t="s">
        <v>42</v>
      </c>
      <c r="Q242" s="101" t="s">
        <v>522</v>
      </c>
    </row>
    <row r="243" spans="1:17" x14ac:dyDescent="0.3">
      <c r="A243" s="101" t="s">
        <v>641</v>
      </c>
      <c r="B243" s="101">
        <v>706</v>
      </c>
      <c r="C243" s="101" t="s">
        <v>836</v>
      </c>
      <c r="D243" s="101" t="s">
        <v>192</v>
      </c>
      <c r="E243" s="101" t="s">
        <v>193</v>
      </c>
      <c r="F243" s="101" t="s">
        <v>34</v>
      </c>
      <c r="G243" s="101" t="s">
        <v>35</v>
      </c>
      <c r="H243" s="101" t="s">
        <v>42</v>
      </c>
      <c r="I243" s="101" t="s">
        <v>42</v>
      </c>
      <c r="J243" s="101" t="s">
        <v>251</v>
      </c>
      <c r="K243" s="101" t="s">
        <v>252</v>
      </c>
      <c r="L243" s="101" t="str">
        <f t="shared" si="4"/>
        <v>09</v>
      </c>
      <c r="M243" s="101" t="s">
        <v>57</v>
      </c>
      <c r="N243" s="101" t="s">
        <v>58</v>
      </c>
      <c r="O243" s="101" t="s">
        <v>42</v>
      </c>
      <c r="P243" s="101" t="s">
        <v>42</v>
      </c>
      <c r="Q243" s="101" t="s">
        <v>522</v>
      </c>
    </row>
    <row r="244" spans="1:17" x14ac:dyDescent="0.3">
      <c r="A244" s="101" t="s">
        <v>640</v>
      </c>
      <c r="B244" s="101">
        <v>100</v>
      </c>
      <c r="C244" s="101" t="s">
        <v>837</v>
      </c>
      <c r="D244" s="101" t="s">
        <v>84</v>
      </c>
      <c r="E244" s="101" t="s">
        <v>85</v>
      </c>
      <c r="F244" s="101" t="s">
        <v>34</v>
      </c>
      <c r="G244" s="101" t="s">
        <v>35</v>
      </c>
      <c r="H244" s="101" t="s">
        <v>42</v>
      </c>
      <c r="I244" s="101" t="s">
        <v>42</v>
      </c>
      <c r="J244" s="101" t="s">
        <v>251</v>
      </c>
      <c r="K244" s="101" t="s">
        <v>252</v>
      </c>
      <c r="L244" s="101" t="str">
        <f t="shared" si="4"/>
        <v>09</v>
      </c>
      <c r="M244" s="101" t="s">
        <v>57</v>
      </c>
      <c r="N244" s="101" t="s">
        <v>58</v>
      </c>
      <c r="O244" s="101" t="s">
        <v>42</v>
      </c>
      <c r="P244" s="101" t="s">
        <v>42</v>
      </c>
      <c r="Q244" s="101" t="s">
        <v>522</v>
      </c>
    </row>
    <row r="245" spans="1:17" x14ac:dyDescent="0.3">
      <c r="A245" s="101" t="s">
        <v>642</v>
      </c>
      <c r="B245" s="101">
        <v>2000</v>
      </c>
      <c r="C245" s="101" t="s">
        <v>837</v>
      </c>
      <c r="D245" s="101" t="s">
        <v>643</v>
      </c>
      <c r="E245" s="101" t="s">
        <v>644</v>
      </c>
      <c r="F245" s="101" t="s">
        <v>34</v>
      </c>
      <c r="G245" s="101" t="s">
        <v>35</v>
      </c>
      <c r="H245" s="101" t="s">
        <v>42</v>
      </c>
      <c r="I245" s="101" t="s">
        <v>42</v>
      </c>
      <c r="J245" s="101" t="s">
        <v>645</v>
      </c>
      <c r="K245" s="101" t="s">
        <v>646</v>
      </c>
      <c r="L245" s="101" t="str">
        <f t="shared" si="4"/>
        <v>08</v>
      </c>
      <c r="M245" s="101" t="s">
        <v>647</v>
      </c>
      <c r="N245" s="101" t="s">
        <v>648</v>
      </c>
      <c r="O245" s="101" t="s">
        <v>42</v>
      </c>
      <c r="P245" s="101" t="s">
        <v>42</v>
      </c>
      <c r="Q245" s="101" t="s">
        <v>522</v>
      </c>
    </row>
    <row r="246" spans="1:17" x14ac:dyDescent="0.3">
      <c r="A246" s="101" t="s">
        <v>642</v>
      </c>
      <c r="B246" s="101">
        <v>2000</v>
      </c>
      <c r="C246" s="101" t="s">
        <v>832</v>
      </c>
      <c r="D246" s="101" t="s">
        <v>649</v>
      </c>
      <c r="E246" s="101" t="s">
        <v>650</v>
      </c>
      <c r="F246" s="101" t="s">
        <v>46</v>
      </c>
      <c r="G246" s="101" t="s">
        <v>47</v>
      </c>
      <c r="H246" s="101" t="s">
        <v>42</v>
      </c>
      <c r="I246" s="101" t="s">
        <v>42</v>
      </c>
      <c r="J246" s="101" t="s">
        <v>645</v>
      </c>
      <c r="K246" s="101" t="s">
        <v>646</v>
      </c>
      <c r="L246" s="101" t="str">
        <f t="shared" si="4"/>
        <v>08</v>
      </c>
      <c r="M246" s="101" t="s">
        <v>647</v>
      </c>
      <c r="N246" s="101" t="s">
        <v>648</v>
      </c>
      <c r="O246" s="101" t="s">
        <v>42</v>
      </c>
      <c r="P246" s="101" t="s">
        <v>42</v>
      </c>
      <c r="Q246" s="101" t="s">
        <v>522</v>
      </c>
    </row>
    <row r="247" spans="1:17" x14ac:dyDescent="0.3">
      <c r="A247" s="101" t="s">
        <v>591</v>
      </c>
      <c r="B247" s="101">
        <v>7800</v>
      </c>
      <c r="C247" s="101" t="s">
        <v>837</v>
      </c>
      <c r="D247" s="101" t="s">
        <v>84</v>
      </c>
      <c r="E247" s="101" t="s">
        <v>85</v>
      </c>
      <c r="F247" s="101" t="s">
        <v>34</v>
      </c>
      <c r="G247" s="101" t="s">
        <v>35</v>
      </c>
      <c r="H247" s="101" t="s">
        <v>42</v>
      </c>
      <c r="I247" s="101" t="s">
        <v>42</v>
      </c>
      <c r="J247" s="101" t="s">
        <v>645</v>
      </c>
      <c r="K247" s="101" t="s">
        <v>646</v>
      </c>
      <c r="L247" s="101" t="str">
        <f t="shared" si="4"/>
        <v>08</v>
      </c>
      <c r="M247" s="101" t="s">
        <v>647</v>
      </c>
      <c r="N247" s="101" t="s">
        <v>648</v>
      </c>
      <c r="O247" s="101" t="s">
        <v>42</v>
      </c>
      <c r="P247" s="101" t="s">
        <v>42</v>
      </c>
      <c r="Q247" s="101" t="s">
        <v>522</v>
      </c>
    </row>
    <row r="248" spans="1:17" x14ac:dyDescent="0.3">
      <c r="A248" s="101" t="s">
        <v>591</v>
      </c>
      <c r="B248" s="101">
        <v>7800</v>
      </c>
      <c r="C248" s="101" t="s">
        <v>832</v>
      </c>
      <c r="D248" s="101" t="s">
        <v>558</v>
      </c>
      <c r="E248" s="101" t="s">
        <v>559</v>
      </c>
      <c r="F248" s="101" t="s">
        <v>46</v>
      </c>
      <c r="G248" s="101" t="s">
        <v>47</v>
      </c>
      <c r="H248" s="101" t="s">
        <v>42</v>
      </c>
      <c r="I248" s="101" t="s">
        <v>42</v>
      </c>
      <c r="J248" s="101" t="s">
        <v>645</v>
      </c>
      <c r="K248" s="101" t="s">
        <v>646</v>
      </c>
      <c r="L248" s="101" t="str">
        <f t="shared" si="4"/>
        <v>08</v>
      </c>
      <c r="M248" s="101" t="s">
        <v>647</v>
      </c>
      <c r="N248" s="101" t="s">
        <v>648</v>
      </c>
      <c r="O248" s="101" t="s">
        <v>42</v>
      </c>
      <c r="P248" s="101" t="s">
        <v>42</v>
      </c>
      <c r="Q248" s="101" t="s">
        <v>522</v>
      </c>
    </row>
    <row r="249" spans="1:17" x14ac:dyDescent="0.3">
      <c r="A249" s="101" t="s">
        <v>651</v>
      </c>
      <c r="B249" s="101">
        <v>-150</v>
      </c>
      <c r="C249" s="101" t="s">
        <v>837</v>
      </c>
      <c r="D249" s="101" t="s">
        <v>51</v>
      </c>
      <c r="E249" s="101" t="s">
        <v>52</v>
      </c>
      <c r="F249" s="101" t="s">
        <v>34</v>
      </c>
      <c r="G249" s="101" t="s">
        <v>35</v>
      </c>
      <c r="H249" s="101" t="s">
        <v>53</v>
      </c>
      <c r="I249" s="101" t="s">
        <v>54</v>
      </c>
      <c r="J249" s="101" t="s">
        <v>55</v>
      </c>
      <c r="K249" s="101" t="s">
        <v>56</v>
      </c>
      <c r="L249" s="101" t="str">
        <f t="shared" si="4"/>
        <v>09</v>
      </c>
      <c r="M249" s="101" t="s">
        <v>73</v>
      </c>
      <c r="N249" s="101" t="s">
        <v>74</v>
      </c>
      <c r="O249" s="101" t="s">
        <v>42</v>
      </c>
      <c r="P249" s="101" t="s">
        <v>42</v>
      </c>
      <c r="Q249" s="101" t="s">
        <v>522</v>
      </c>
    </row>
    <row r="250" spans="1:17" x14ac:dyDescent="0.3">
      <c r="A250" s="101" t="s">
        <v>652</v>
      </c>
      <c r="B250" s="101">
        <v>-964</v>
      </c>
      <c r="C250" s="101" t="s">
        <v>837</v>
      </c>
      <c r="D250" s="101" t="s">
        <v>51</v>
      </c>
      <c r="E250" s="101" t="s">
        <v>52</v>
      </c>
      <c r="F250" s="101" t="s">
        <v>34</v>
      </c>
      <c r="G250" s="101" t="s">
        <v>35</v>
      </c>
      <c r="H250" s="101" t="s">
        <v>53</v>
      </c>
      <c r="I250" s="101" t="s">
        <v>54</v>
      </c>
      <c r="J250" s="101" t="s">
        <v>55</v>
      </c>
      <c r="K250" s="101" t="s">
        <v>56</v>
      </c>
      <c r="L250" s="101" t="str">
        <f t="shared" si="4"/>
        <v>09</v>
      </c>
      <c r="M250" s="101" t="s">
        <v>73</v>
      </c>
      <c r="N250" s="101" t="s">
        <v>74</v>
      </c>
      <c r="O250" s="101" t="s">
        <v>42</v>
      </c>
      <c r="P250" s="101" t="s">
        <v>42</v>
      </c>
      <c r="Q250" s="101" t="s">
        <v>522</v>
      </c>
    </row>
    <row r="251" spans="1:17" x14ac:dyDescent="0.3">
      <c r="A251" s="101" t="s">
        <v>653</v>
      </c>
      <c r="B251" s="101">
        <v>-1147</v>
      </c>
      <c r="C251" s="101" t="s">
        <v>837</v>
      </c>
      <c r="D251" s="101" t="s">
        <v>51</v>
      </c>
      <c r="E251" s="101" t="s">
        <v>52</v>
      </c>
      <c r="F251" s="101" t="s">
        <v>34</v>
      </c>
      <c r="G251" s="101" t="s">
        <v>35</v>
      </c>
      <c r="H251" s="101" t="s">
        <v>53</v>
      </c>
      <c r="I251" s="101" t="s">
        <v>54</v>
      </c>
      <c r="J251" s="101" t="s">
        <v>55</v>
      </c>
      <c r="K251" s="101" t="s">
        <v>56</v>
      </c>
      <c r="L251" s="101" t="str">
        <f t="shared" si="4"/>
        <v>09</v>
      </c>
      <c r="M251" s="101" t="s">
        <v>73</v>
      </c>
      <c r="N251" s="101" t="s">
        <v>74</v>
      </c>
      <c r="O251" s="101" t="s">
        <v>42</v>
      </c>
      <c r="P251" s="101" t="s">
        <v>42</v>
      </c>
      <c r="Q251" s="101" t="s">
        <v>522</v>
      </c>
    </row>
    <row r="252" spans="1:17" x14ac:dyDescent="0.3">
      <c r="A252" s="101" t="s">
        <v>654</v>
      </c>
      <c r="B252" s="101">
        <v>-3299</v>
      </c>
      <c r="C252" s="101" t="s">
        <v>837</v>
      </c>
      <c r="D252" s="101" t="s">
        <v>51</v>
      </c>
      <c r="E252" s="101" t="s">
        <v>52</v>
      </c>
      <c r="F252" s="101" t="s">
        <v>34</v>
      </c>
      <c r="G252" s="101" t="s">
        <v>35</v>
      </c>
      <c r="H252" s="101" t="s">
        <v>53</v>
      </c>
      <c r="I252" s="101" t="s">
        <v>54</v>
      </c>
      <c r="J252" s="101" t="s">
        <v>55</v>
      </c>
      <c r="K252" s="101" t="s">
        <v>56</v>
      </c>
      <c r="L252" s="101" t="str">
        <f t="shared" si="4"/>
        <v>09</v>
      </c>
      <c r="M252" s="101" t="s">
        <v>73</v>
      </c>
      <c r="N252" s="101" t="s">
        <v>74</v>
      </c>
      <c r="O252" s="101" t="s">
        <v>42</v>
      </c>
      <c r="P252" s="101" t="s">
        <v>42</v>
      </c>
      <c r="Q252" s="101" t="s">
        <v>522</v>
      </c>
    </row>
    <row r="253" spans="1:17" x14ac:dyDescent="0.3">
      <c r="A253" s="101" t="s">
        <v>655</v>
      </c>
      <c r="B253" s="101">
        <v>-1826</v>
      </c>
      <c r="C253" s="101" t="s">
        <v>837</v>
      </c>
      <c r="D253" s="101" t="s">
        <v>51</v>
      </c>
      <c r="E253" s="101" t="s">
        <v>52</v>
      </c>
      <c r="F253" s="101" t="s">
        <v>34</v>
      </c>
      <c r="G253" s="101" t="s">
        <v>35</v>
      </c>
      <c r="H253" s="101" t="s">
        <v>53</v>
      </c>
      <c r="I253" s="101" t="s">
        <v>54</v>
      </c>
      <c r="J253" s="101" t="s">
        <v>55</v>
      </c>
      <c r="K253" s="101" t="s">
        <v>56</v>
      </c>
      <c r="L253" s="101" t="str">
        <f t="shared" si="4"/>
        <v>09</v>
      </c>
      <c r="M253" s="101" t="s">
        <v>73</v>
      </c>
      <c r="N253" s="101" t="s">
        <v>74</v>
      </c>
      <c r="O253" s="101" t="s">
        <v>42</v>
      </c>
      <c r="P253" s="101" t="s">
        <v>42</v>
      </c>
      <c r="Q253" s="101" t="s">
        <v>522</v>
      </c>
    </row>
    <row r="254" spans="1:17" x14ac:dyDescent="0.3">
      <c r="A254" s="101" t="s">
        <v>656</v>
      </c>
      <c r="B254" s="101">
        <v>15180</v>
      </c>
      <c r="C254" s="101" t="s">
        <v>832</v>
      </c>
      <c r="D254" s="101" t="s">
        <v>541</v>
      </c>
      <c r="E254" s="101" t="s">
        <v>527</v>
      </c>
      <c r="F254" s="101" t="s">
        <v>46</v>
      </c>
      <c r="G254" s="101" t="s">
        <v>47</v>
      </c>
      <c r="H254" s="101" t="s">
        <v>657</v>
      </c>
      <c r="I254" s="101" t="s">
        <v>658</v>
      </c>
      <c r="J254" s="101" t="s">
        <v>55</v>
      </c>
      <c r="K254" s="101" t="s">
        <v>56</v>
      </c>
      <c r="L254" s="101" t="str">
        <f t="shared" si="4"/>
        <v>09</v>
      </c>
      <c r="M254" s="101" t="s">
        <v>73</v>
      </c>
      <c r="N254" s="101" t="s">
        <v>74</v>
      </c>
      <c r="O254" s="101" t="s">
        <v>42</v>
      </c>
      <c r="P254" s="101" t="s">
        <v>42</v>
      </c>
      <c r="Q254" s="101" t="s">
        <v>522</v>
      </c>
    </row>
    <row r="255" spans="1:17" x14ac:dyDescent="0.3">
      <c r="A255" s="101" t="s">
        <v>659</v>
      </c>
      <c r="B255" s="101">
        <v>-750</v>
      </c>
      <c r="C255" s="101" t="s">
        <v>837</v>
      </c>
      <c r="D255" s="101" t="s">
        <v>51</v>
      </c>
      <c r="E255" s="101" t="s">
        <v>52</v>
      </c>
      <c r="F255" s="101" t="s">
        <v>34</v>
      </c>
      <c r="G255" s="101" t="s">
        <v>35</v>
      </c>
      <c r="H255" s="101" t="s">
        <v>53</v>
      </c>
      <c r="I255" s="101" t="s">
        <v>54</v>
      </c>
      <c r="J255" s="101" t="s">
        <v>55</v>
      </c>
      <c r="K255" s="101" t="s">
        <v>56</v>
      </c>
      <c r="L255" s="101" t="str">
        <f t="shared" si="4"/>
        <v>09</v>
      </c>
      <c r="M255" s="101" t="s">
        <v>73</v>
      </c>
      <c r="N255" s="101" t="s">
        <v>74</v>
      </c>
      <c r="O255" s="101" t="s">
        <v>42</v>
      </c>
      <c r="P255" s="101" t="s">
        <v>42</v>
      </c>
      <c r="Q255" s="101" t="s">
        <v>522</v>
      </c>
    </row>
    <row r="256" spans="1:17" x14ac:dyDescent="0.3">
      <c r="A256" s="101" t="s">
        <v>660</v>
      </c>
      <c r="B256" s="101">
        <v>-3542</v>
      </c>
      <c r="C256" s="101" t="s">
        <v>837</v>
      </c>
      <c r="D256" s="101" t="s">
        <v>51</v>
      </c>
      <c r="E256" s="101" t="s">
        <v>52</v>
      </c>
      <c r="F256" s="101" t="s">
        <v>34</v>
      </c>
      <c r="G256" s="101" t="s">
        <v>35</v>
      </c>
      <c r="H256" s="101" t="s">
        <v>53</v>
      </c>
      <c r="I256" s="101" t="s">
        <v>54</v>
      </c>
      <c r="J256" s="101" t="s">
        <v>55</v>
      </c>
      <c r="K256" s="101" t="s">
        <v>56</v>
      </c>
      <c r="L256" s="101" t="str">
        <f t="shared" si="4"/>
        <v>09</v>
      </c>
      <c r="M256" s="101" t="s">
        <v>73</v>
      </c>
      <c r="N256" s="101" t="s">
        <v>74</v>
      </c>
      <c r="O256" s="101" t="s">
        <v>42</v>
      </c>
      <c r="P256" s="101" t="s">
        <v>42</v>
      </c>
      <c r="Q256" s="101" t="s">
        <v>522</v>
      </c>
    </row>
    <row r="257" spans="1:17" x14ac:dyDescent="0.3">
      <c r="A257" s="101" t="s">
        <v>661</v>
      </c>
      <c r="B257" s="101">
        <v>53184</v>
      </c>
      <c r="C257" s="101" t="s">
        <v>837</v>
      </c>
      <c r="D257" s="101" t="s">
        <v>51</v>
      </c>
      <c r="E257" s="101" t="s">
        <v>52</v>
      </c>
      <c r="F257" s="101" t="s">
        <v>34</v>
      </c>
      <c r="G257" s="101" t="s">
        <v>35</v>
      </c>
      <c r="H257" s="101" t="s">
        <v>53</v>
      </c>
      <c r="I257" s="101" t="s">
        <v>54</v>
      </c>
      <c r="J257" s="101" t="s">
        <v>55</v>
      </c>
      <c r="K257" s="101" t="s">
        <v>56</v>
      </c>
      <c r="L257" s="101" t="str">
        <f t="shared" si="4"/>
        <v>09</v>
      </c>
      <c r="M257" s="101" t="s">
        <v>73</v>
      </c>
      <c r="N257" s="101" t="s">
        <v>74</v>
      </c>
      <c r="O257" s="101" t="s">
        <v>42</v>
      </c>
      <c r="P257" s="101" t="s">
        <v>42</v>
      </c>
      <c r="Q257" s="101" t="s">
        <v>522</v>
      </c>
    </row>
    <row r="258" spans="1:17" x14ac:dyDescent="0.3">
      <c r="A258" s="101" t="s">
        <v>661</v>
      </c>
      <c r="B258" s="101">
        <v>53184</v>
      </c>
      <c r="C258" s="101" t="s">
        <v>832</v>
      </c>
      <c r="D258" s="101" t="s">
        <v>541</v>
      </c>
      <c r="E258" s="101" t="s">
        <v>527</v>
      </c>
      <c r="F258" s="101" t="s">
        <v>46</v>
      </c>
      <c r="G258" s="101" t="s">
        <v>47</v>
      </c>
      <c r="H258" s="101" t="s">
        <v>657</v>
      </c>
      <c r="I258" s="101" t="s">
        <v>658</v>
      </c>
      <c r="J258" s="101" t="s">
        <v>55</v>
      </c>
      <c r="K258" s="101" t="s">
        <v>56</v>
      </c>
      <c r="L258" s="101" t="str">
        <f t="shared" si="4"/>
        <v>09</v>
      </c>
      <c r="M258" s="101" t="s">
        <v>73</v>
      </c>
      <c r="N258" s="101" t="s">
        <v>74</v>
      </c>
      <c r="O258" s="101" t="s">
        <v>42</v>
      </c>
      <c r="P258" s="101" t="s">
        <v>42</v>
      </c>
      <c r="Q258" s="101" t="s">
        <v>522</v>
      </c>
    </row>
    <row r="259" spans="1:17" x14ac:dyDescent="0.3">
      <c r="A259" s="101" t="s">
        <v>662</v>
      </c>
      <c r="B259" s="101">
        <v>-2000</v>
      </c>
      <c r="C259" s="101" t="s">
        <v>837</v>
      </c>
      <c r="D259" s="101" t="s">
        <v>51</v>
      </c>
      <c r="E259" s="101" t="s">
        <v>52</v>
      </c>
      <c r="F259" s="101" t="s">
        <v>34</v>
      </c>
      <c r="G259" s="101" t="s">
        <v>35</v>
      </c>
      <c r="H259" s="101" t="s">
        <v>53</v>
      </c>
      <c r="I259" s="101" t="s">
        <v>54</v>
      </c>
      <c r="J259" s="101" t="s">
        <v>55</v>
      </c>
      <c r="K259" s="101" t="s">
        <v>56</v>
      </c>
      <c r="L259" s="101" t="str">
        <f t="shared" si="4"/>
        <v>09</v>
      </c>
      <c r="M259" s="101" t="s">
        <v>57</v>
      </c>
      <c r="N259" s="101" t="s">
        <v>58</v>
      </c>
      <c r="O259" s="101" t="s">
        <v>42</v>
      </c>
      <c r="P259" s="101" t="s">
        <v>42</v>
      </c>
      <c r="Q259" s="101" t="s">
        <v>522</v>
      </c>
    </row>
    <row r="260" spans="1:17" x14ac:dyDescent="0.3">
      <c r="A260" s="101" t="s">
        <v>663</v>
      </c>
      <c r="B260" s="101">
        <v>12090</v>
      </c>
      <c r="C260" s="101" t="s">
        <v>837</v>
      </c>
      <c r="D260" s="101" t="s">
        <v>51</v>
      </c>
      <c r="E260" s="101" t="s">
        <v>52</v>
      </c>
      <c r="F260" s="101" t="s">
        <v>34</v>
      </c>
      <c r="G260" s="101" t="s">
        <v>35</v>
      </c>
      <c r="H260" s="101" t="s">
        <v>53</v>
      </c>
      <c r="I260" s="101" t="s">
        <v>54</v>
      </c>
      <c r="J260" s="101" t="s">
        <v>55</v>
      </c>
      <c r="K260" s="101" t="s">
        <v>56</v>
      </c>
      <c r="L260" s="101" t="str">
        <f t="shared" si="4"/>
        <v>09</v>
      </c>
      <c r="M260" s="101" t="s">
        <v>57</v>
      </c>
      <c r="N260" s="101" t="s">
        <v>58</v>
      </c>
      <c r="O260" s="101" t="s">
        <v>42</v>
      </c>
      <c r="P260" s="101" t="s">
        <v>42</v>
      </c>
      <c r="Q260" s="101" t="s">
        <v>522</v>
      </c>
    </row>
    <row r="261" spans="1:17" x14ac:dyDescent="0.3">
      <c r="A261" s="101" t="s">
        <v>664</v>
      </c>
      <c r="B261" s="101">
        <v>6750</v>
      </c>
      <c r="C261" s="101" t="s">
        <v>832</v>
      </c>
      <c r="D261" s="101" t="s">
        <v>541</v>
      </c>
      <c r="E261" s="101" t="s">
        <v>527</v>
      </c>
      <c r="F261" s="101" t="s">
        <v>46</v>
      </c>
      <c r="G261" s="101" t="s">
        <v>47</v>
      </c>
      <c r="H261" s="101" t="s">
        <v>657</v>
      </c>
      <c r="I261" s="101" t="s">
        <v>658</v>
      </c>
      <c r="J261" s="101" t="s">
        <v>55</v>
      </c>
      <c r="K261" s="101" t="s">
        <v>56</v>
      </c>
      <c r="L261" s="101" t="str">
        <f t="shared" si="4"/>
        <v>09</v>
      </c>
      <c r="M261" s="101" t="s">
        <v>57</v>
      </c>
      <c r="N261" s="101" t="s">
        <v>58</v>
      </c>
      <c r="O261" s="101" t="s">
        <v>42</v>
      </c>
      <c r="P261" s="101" t="s">
        <v>42</v>
      </c>
      <c r="Q261" s="101" t="s">
        <v>522</v>
      </c>
    </row>
    <row r="262" spans="1:17" x14ac:dyDescent="0.3">
      <c r="A262" s="101" t="s">
        <v>562</v>
      </c>
      <c r="B262" s="101">
        <v>16740</v>
      </c>
      <c r="C262" s="101" t="s">
        <v>832</v>
      </c>
      <c r="D262" s="101" t="s">
        <v>541</v>
      </c>
      <c r="E262" s="101" t="s">
        <v>527</v>
      </c>
      <c r="F262" s="101" t="s">
        <v>46</v>
      </c>
      <c r="G262" s="101" t="s">
        <v>47</v>
      </c>
      <c r="H262" s="101" t="s">
        <v>657</v>
      </c>
      <c r="I262" s="101" t="s">
        <v>658</v>
      </c>
      <c r="J262" s="101" t="s">
        <v>55</v>
      </c>
      <c r="K262" s="101" t="s">
        <v>56</v>
      </c>
      <c r="L262" s="101" t="str">
        <f t="shared" si="4"/>
        <v>09</v>
      </c>
      <c r="M262" s="101" t="s">
        <v>57</v>
      </c>
      <c r="N262" s="101" t="s">
        <v>58</v>
      </c>
      <c r="O262" s="101" t="s">
        <v>42</v>
      </c>
      <c r="P262" s="101" t="s">
        <v>42</v>
      </c>
      <c r="Q262" s="101" t="s">
        <v>522</v>
      </c>
    </row>
    <row r="263" spans="1:17" x14ac:dyDescent="0.3">
      <c r="A263" s="101" t="s">
        <v>665</v>
      </c>
      <c r="B263" s="101">
        <v>-1997</v>
      </c>
      <c r="C263" s="101" t="s">
        <v>837</v>
      </c>
      <c r="D263" s="101" t="s">
        <v>51</v>
      </c>
      <c r="E263" s="101" t="s">
        <v>52</v>
      </c>
      <c r="F263" s="101" t="s">
        <v>34</v>
      </c>
      <c r="G263" s="101" t="s">
        <v>35</v>
      </c>
      <c r="H263" s="101" t="s">
        <v>53</v>
      </c>
      <c r="I263" s="101" t="s">
        <v>54</v>
      </c>
      <c r="J263" s="101" t="s">
        <v>55</v>
      </c>
      <c r="K263" s="101" t="s">
        <v>56</v>
      </c>
      <c r="L263" s="101" t="str">
        <f t="shared" si="4"/>
        <v>09</v>
      </c>
      <c r="M263" s="101" t="s">
        <v>57</v>
      </c>
      <c r="N263" s="101" t="s">
        <v>58</v>
      </c>
      <c r="O263" s="101" t="s">
        <v>42</v>
      </c>
      <c r="P263" s="101" t="s">
        <v>42</v>
      </c>
      <c r="Q263" s="101" t="s">
        <v>522</v>
      </c>
    </row>
    <row r="264" spans="1:17" x14ac:dyDescent="0.3">
      <c r="A264" s="101" t="s">
        <v>666</v>
      </c>
      <c r="B264" s="101">
        <v>32213</v>
      </c>
      <c r="C264" s="101" t="s">
        <v>837</v>
      </c>
      <c r="D264" s="101" t="s">
        <v>51</v>
      </c>
      <c r="E264" s="101" t="s">
        <v>52</v>
      </c>
      <c r="F264" s="101" t="s">
        <v>34</v>
      </c>
      <c r="G264" s="101" t="s">
        <v>35</v>
      </c>
      <c r="H264" s="101" t="s">
        <v>53</v>
      </c>
      <c r="I264" s="101" t="s">
        <v>54</v>
      </c>
      <c r="J264" s="101" t="s">
        <v>55</v>
      </c>
      <c r="K264" s="101" t="s">
        <v>56</v>
      </c>
      <c r="L264" s="101" t="str">
        <f t="shared" si="4"/>
        <v>09</v>
      </c>
      <c r="M264" s="101" t="s">
        <v>57</v>
      </c>
      <c r="N264" s="101" t="s">
        <v>58</v>
      </c>
      <c r="O264" s="101" t="s">
        <v>42</v>
      </c>
      <c r="P264" s="101" t="s">
        <v>42</v>
      </c>
      <c r="Q264" s="101" t="s">
        <v>522</v>
      </c>
    </row>
    <row r="265" spans="1:17" x14ac:dyDescent="0.3">
      <c r="A265" s="101" t="s">
        <v>666</v>
      </c>
      <c r="B265" s="101">
        <v>32213</v>
      </c>
      <c r="C265" s="101" t="s">
        <v>832</v>
      </c>
      <c r="D265" s="101" t="s">
        <v>541</v>
      </c>
      <c r="E265" s="101" t="s">
        <v>527</v>
      </c>
      <c r="F265" s="101" t="s">
        <v>46</v>
      </c>
      <c r="G265" s="101" t="s">
        <v>47</v>
      </c>
      <c r="H265" s="101" t="s">
        <v>657</v>
      </c>
      <c r="I265" s="101" t="s">
        <v>658</v>
      </c>
      <c r="J265" s="101" t="s">
        <v>55</v>
      </c>
      <c r="K265" s="101" t="s">
        <v>56</v>
      </c>
      <c r="L265" s="101" t="str">
        <f t="shared" si="4"/>
        <v>09</v>
      </c>
      <c r="M265" s="101" t="s">
        <v>57</v>
      </c>
      <c r="N265" s="101" t="s">
        <v>58</v>
      </c>
      <c r="O265" s="101" t="s">
        <v>42</v>
      </c>
      <c r="P265" s="101" t="s">
        <v>42</v>
      </c>
      <c r="Q265" s="101" t="s">
        <v>522</v>
      </c>
    </row>
    <row r="266" spans="1:17" x14ac:dyDescent="0.3">
      <c r="A266" s="101" t="s">
        <v>52</v>
      </c>
      <c r="B266" s="101">
        <v>15604</v>
      </c>
      <c r="C266" s="101" t="s">
        <v>837</v>
      </c>
      <c r="D266" s="101" t="s">
        <v>51</v>
      </c>
      <c r="E266" s="101" t="s">
        <v>52</v>
      </c>
      <c r="F266" s="101" t="s">
        <v>34</v>
      </c>
      <c r="G266" s="101" t="s">
        <v>35</v>
      </c>
      <c r="H266" s="101" t="s">
        <v>65</v>
      </c>
      <c r="I266" s="101" t="s">
        <v>66</v>
      </c>
      <c r="J266" s="101" t="s">
        <v>55</v>
      </c>
      <c r="K266" s="101" t="s">
        <v>56</v>
      </c>
      <c r="L266" s="101" t="str">
        <f t="shared" si="4"/>
        <v>09</v>
      </c>
      <c r="M266" s="101" t="s">
        <v>57</v>
      </c>
      <c r="N266" s="101" t="s">
        <v>58</v>
      </c>
      <c r="O266" s="101" t="s">
        <v>42</v>
      </c>
      <c r="P266" s="101" t="s">
        <v>42</v>
      </c>
      <c r="Q266" s="101" t="s">
        <v>522</v>
      </c>
    </row>
    <row r="267" spans="1:17" x14ac:dyDescent="0.3">
      <c r="A267" s="101" t="s">
        <v>667</v>
      </c>
      <c r="B267" s="101">
        <v>-15604</v>
      </c>
      <c r="C267" s="101" t="s">
        <v>837</v>
      </c>
      <c r="D267" s="101" t="s">
        <v>51</v>
      </c>
      <c r="E267" s="101" t="s">
        <v>52</v>
      </c>
      <c r="F267" s="101" t="s">
        <v>34</v>
      </c>
      <c r="G267" s="101" t="s">
        <v>35</v>
      </c>
      <c r="H267" s="101" t="s">
        <v>53</v>
      </c>
      <c r="I267" s="101" t="s">
        <v>54</v>
      </c>
      <c r="J267" s="101" t="s">
        <v>55</v>
      </c>
      <c r="K267" s="101" t="s">
        <v>56</v>
      </c>
      <c r="L267" s="101" t="str">
        <f t="shared" si="4"/>
        <v>09</v>
      </c>
      <c r="M267" s="101" t="s">
        <v>57</v>
      </c>
      <c r="N267" s="101" t="s">
        <v>58</v>
      </c>
      <c r="O267" s="101" t="s">
        <v>42</v>
      </c>
      <c r="P267" s="101" t="s">
        <v>42</v>
      </c>
      <c r="Q267" s="101" t="s">
        <v>522</v>
      </c>
    </row>
    <row r="268" spans="1:17" x14ac:dyDescent="0.3">
      <c r="A268" s="101" t="s">
        <v>247</v>
      </c>
      <c r="B268" s="101">
        <v>9983</v>
      </c>
      <c r="C268" s="101" t="s">
        <v>837</v>
      </c>
      <c r="D268" s="101" t="s">
        <v>499</v>
      </c>
      <c r="E268" s="101" t="s">
        <v>500</v>
      </c>
      <c r="F268" s="101" t="s">
        <v>34</v>
      </c>
      <c r="G268" s="101" t="s">
        <v>35</v>
      </c>
      <c r="H268" s="101" t="s">
        <v>501</v>
      </c>
      <c r="I268" s="101" t="s">
        <v>502</v>
      </c>
      <c r="J268" s="101" t="s">
        <v>494</v>
      </c>
      <c r="K268" s="101" t="s">
        <v>495</v>
      </c>
      <c r="L268" s="101" t="str">
        <f t="shared" si="4"/>
        <v>05</v>
      </c>
      <c r="M268" s="101" t="s">
        <v>496</v>
      </c>
      <c r="N268" s="101" t="s">
        <v>497</v>
      </c>
      <c r="O268" s="101" t="s">
        <v>42</v>
      </c>
      <c r="P268" s="101" t="s">
        <v>42</v>
      </c>
      <c r="Q268" s="101" t="s">
        <v>522</v>
      </c>
    </row>
    <row r="269" spans="1:17" x14ac:dyDescent="0.3">
      <c r="A269" s="101" t="s">
        <v>668</v>
      </c>
      <c r="B269" s="101">
        <v>3500</v>
      </c>
      <c r="C269" s="101" t="s">
        <v>837</v>
      </c>
      <c r="D269" s="101" t="s">
        <v>84</v>
      </c>
      <c r="E269" s="101" t="s">
        <v>85</v>
      </c>
      <c r="F269" s="101" t="s">
        <v>34</v>
      </c>
      <c r="G269" s="101" t="s">
        <v>35</v>
      </c>
      <c r="H269" s="101" t="s">
        <v>42</v>
      </c>
      <c r="I269" s="101" t="s">
        <v>42</v>
      </c>
      <c r="J269" s="101" t="s">
        <v>293</v>
      </c>
      <c r="K269" s="101" t="s">
        <v>294</v>
      </c>
      <c r="L269" s="101" t="str">
        <f t="shared" si="4"/>
        <v>08</v>
      </c>
      <c r="M269" s="101" t="s">
        <v>295</v>
      </c>
      <c r="N269" s="101" t="s">
        <v>296</v>
      </c>
      <c r="O269" s="101" t="s">
        <v>42</v>
      </c>
      <c r="P269" s="101" t="s">
        <v>42</v>
      </c>
      <c r="Q269" s="101" t="s">
        <v>522</v>
      </c>
    </row>
    <row r="270" spans="1:17" x14ac:dyDescent="0.3">
      <c r="A270" s="101" t="s">
        <v>668</v>
      </c>
      <c r="B270" s="101">
        <v>3500</v>
      </c>
      <c r="C270" s="101" t="s">
        <v>832</v>
      </c>
      <c r="D270" s="101" t="s">
        <v>558</v>
      </c>
      <c r="E270" s="101" t="s">
        <v>559</v>
      </c>
      <c r="F270" s="101" t="s">
        <v>46</v>
      </c>
      <c r="G270" s="101" t="s">
        <v>47</v>
      </c>
      <c r="H270" s="101" t="s">
        <v>42</v>
      </c>
      <c r="I270" s="101" t="s">
        <v>42</v>
      </c>
      <c r="J270" s="101" t="s">
        <v>293</v>
      </c>
      <c r="K270" s="101" t="s">
        <v>294</v>
      </c>
      <c r="L270" s="101" t="str">
        <f t="shared" si="4"/>
        <v>08</v>
      </c>
      <c r="M270" s="101" t="s">
        <v>295</v>
      </c>
      <c r="N270" s="101" t="s">
        <v>296</v>
      </c>
      <c r="O270" s="101" t="s">
        <v>42</v>
      </c>
      <c r="P270" s="101" t="s">
        <v>42</v>
      </c>
      <c r="Q270" s="101" t="s">
        <v>522</v>
      </c>
    </row>
    <row r="271" spans="1:17" x14ac:dyDescent="0.3">
      <c r="A271" s="101" t="s">
        <v>669</v>
      </c>
      <c r="B271" s="101">
        <v>20000</v>
      </c>
      <c r="C271" s="101" t="s">
        <v>832</v>
      </c>
      <c r="D271" s="101" t="s">
        <v>526</v>
      </c>
      <c r="E271" s="101" t="s">
        <v>527</v>
      </c>
      <c r="F271" s="101" t="s">
        <v>397</v>
      </c>
      <c r="G271" s="101" t="s">
        <v>398</v>
      </c>
      <c r="H271" s="101" t="s">
        <v>606</v>
      </c>
      <c r="I271" s="101" t="s">
        <v>607</v>
      </c>
      <c r="J271" s="101" t="s">
        <v>293</v>
      </c>
      <c r="K271" s="101" t="s">
        <v>294</v>
      </c>
      <c r="L271" s="101" t="str">
        <f t="shared" si="4"/>
        <v>08</v>
      </c>
      <c r="M271" s="101" t="s">
        <v>295</v>
      </c>
      <c r="N271" s="101" t="s">
        <v>296</v>
      </c>
      <c r="O271" s="101" t="s">
        <v>42</v>
      </c>
      <c r="P271" s="101" t="s">
        <v>42</v>
      </c>
      <c r="Q271" s="101" t="s">
        <v>522</v>
      </c>
    </row>
    <row r="272" spans="1:17" x14ac:dyDescent="0.3">
      <c r="A272" s="101" t="s">
        <v>669</v>
      </c>
      <c r="B272" s="101">
        <v>20000</v>
      </c>
      <c r="C272" s="101" t="s">
        <v>830</v>
      </c>
      <c r="D272" s="101" t="s">
        <v>18</v>
      </c>
      <c r="E272" s="101" t="s">
        <v>19</v>
      </c>
      <c r="F272" s="101" t="s">
        <v>20</v>
      </c>
      <c r="G272" s="101" t="s">
        <v>21</v>
      </c>
      <c r="H272" s="101" t="s">
        <v>670</v>
      </c>
      <c r="I272" s="101" t="s">
        <v>671</v>
      </c>
      <c r="J272" s="101" t="s">
        <v>293</v>
      </c>
      <c r="K272" s="101" t="s">
        <v>294</v>
      </c>
      <c r="L272" s="101" t="str">
        <f t="shared" si="4"/>
        <v>08</v>
      </c>
      <c r="M272" s="101" t="s">
        <v>295</v>
      </c>
      <c r="N272" s="101" t="s">
        <v>296</v>
      </c>
      <c r="O272" s="101" t="s">
        <v>42</v>
      </c>
      <c r="P272" s="101" t="s">
        <v>42</v>
      </c>
      <c r="Q272" s="101" t="s">
        <v>522</v>
      </c>
    </row>
    <row r="273" spans="1:17" x14ac:dyDescent="0.3">
      <c r="A273" s="101" t="s">
        <v>672</v>
      </c>
      <c r="B273" s="101">
        <v>1644</v>
      </c>
      <c r="C273" s="101" t="s">
        <v>837</v>
      </c>
      <c r="D273" s="101" t="s">
        <v>567</v>
      </c>
      <c r="E273" s="101" t="s">
        <v>568</v>
      </c>
      <c r="F273" s="101" t="s">
        <v>34</v>
      </c>
      <c r="G273" s="101" t="s">
        <v>35</v>
      </c>
      <c r="H273" s="101" t="s">
        <v>42</v>
      </c>
      <c r="I273" s="101" t="s">
        <v>42</v>
      </c>
      <c r="J273" s="101" t="s">
        <v>300</v>
      </c>
      <c r="K273" s="101" t="s">
        <v>301</v>
      </c>
      <c r="L273" s="101" t="str">
        <f t="shared" si="4"/>
        <v>09</v>
      </c>
      <c r="M273" s="101" t="s">
        <v>569</v>
      </c>
      <c r="N273" s="101" t="s">
        <v>570</v>
      </c>
      <c r="O273" s="101" t="s">
        <v>42</v>
      </c>
      <c r="P273" s="101" t="s">
        <v>42</v>
      </c>
      <c r="Q273" s="101" t="s">
        <v>522</v>
      </c>
    </row>
    <row r="274" spans="1:17" x14ac:dyDescent="0.3">
      <c r="A274" s="101" t="s">
        <v>673</v>
      </c>
      <c r="B274" s="101">
        <v>675</v>
      </c>
      <c r="C274" s="101" t="s">
        <v>837</v>
      </c>
      <c r="D274" s="101" t="s">
        <v>567</v>
      </c>
      <c r="E274" s="101" t="s">
        <v>568</v>
      </c>
      <c r="F274" s="101" t="s">
        <v>34</v>
      </c>
      <c r="G274" s="101" t="s">
        <v>35</v>
      </c>
      <c r="H274" s="101" t="s">
        <v>42</v>
      </c>
      <c r="I274" s="101" t="s">
        <v>42</v>
      </c>
      <c r="J274" s="101" t="s">
        <v>531</v>
      </c>
      <c r="K274" s="101" t="s">
        <v>532</v>
      </c>
      <c r="L274" s="101" t="str">
        <f t="shared" si="4"/>
        <v>09</v>
      </c>
      <c r="M274" s="101" t="s">
        <v>569</v>
      </c>
      <c r="N274" s="101" t="s">
        <v>570</v>
      </c>
      <c r="O274" s="101" t="s">
        <v>42</v>
      </c>
      <c r="P274" s="101" t="s">
        <v>42</v>
      </c>
      <c r="Q274" s="101" t="s">
        <v>522</v>
      </c>
    </row>
    <row r="275" spans="1:17" x14ac:dyDescent="0.3">
      <c r="A275" s="101" t="s">
        <v>228</v>
      </c>
      <c r="B275" s="101">
        <v>365</v>
      </c>
      <c r="C275" s="101" t="s">
        <v>836</v>
      </c>
      <c r="D275" s="101" t="s">
        <v>256</v>
      </c>
      <c r="E275" s="101" t="s">
        <v>257</v>
      </c>
      <c r="F275" s="101" t="s">
        <v>34</v>
      </c>
      <c r="G275" s="101" t="s">
        <v>35</v>
      </c>
      <c r="H275" s="101" t="s">
        <v>42</v>
      </c>
      <c r="I275" s="101" t="s">
        <v>42</v>
      </c>
      <c r="J275" s="101" t="s">
        <v>338</v>
      </c>
      <c r="K275" s="101" t="s">
        <v>339</v>
      </c>
      <c r="L275" s="101" t="str">
        <f t="shared" si="4"/>
        <v>10</v>
      </c>
      <c r="M275" s="101" t="s">
        <v>221</v>
      </c>
      <c r="N275" s="101" t="s">
        <v>222</v>
      </c>
      <c r="O275" s="101" t="s">
        <v>42</v>
      </c>
      <c r="P275" s="101" t="s">
        <v>42</v>
      </c>
      <c r="Q275" s="101" t="s">
        <v>522</v>
      </c>
    </row>
    <row r="276" spans="1:17" x14ac:dyDescent="0.3">
      <c r="A276" s="101" t="s">
        <v>228</v>
      </c>
      <c r="B276" s="101">
        <v>15043</v>
      </c>
      <c r="C276" s="101" t="s">
        <v>836</v>
      </c>
      <c r="D276" s="101" t="s">
        <v>258</v>
      </c>
      <c r="E276" s="101" t="s">
        <v>259</v>
      </c>
      <c r="F276" s="101" t="s">
        <v>34</v>
      </c>
      <c r="G276" s="101" t="s">
        <v>35</v>
      </c>
      <c r="H276" s="101" t="s">
        <v>42</v>
      </c>
      <c r="I276" s="101" t="s">
        <v>42</v>
      </c>
      <c r="J276" s="101" t="s">
        <v>338</v>
      </c>
      <c r="K276" s="101" t="s">
        <v>339</v>
      </c>
      <c r="L276" s="101" t="str">
        <f t="shared" si="4"/>
        <v>10</v>
      </c>
      <c r="M276" s="101" t="s">
        <v>221</v>
      </c>
      <c r="N276" s="101" t="s">
        <v>222</v>
      </c>
      <c r="O276" s="101" t="s">
        <v>42</v>
      </c>
      <c r="P276" s="101" t="s">
        <v>42</v>
      </c>
      <c r="Q276" s="101" t="s">
        <v>522</v>
      </c>
    </row>
    <row r="277" spans="1:17" x14ac:dyDescent="0.3">
      <c r="A277" s="101" t="s">
        <v>228</v>
      </c>
      <c r="B277" s="101">
        <v>45939</v>
      </c>
      <c r="C277" s="101" t="s">
        <v>836</v>
      </c>
      <c r="D277" s="101" t="s">
        <v>99</v>
      </c>
      <c r="E277" s="101" t="s">
        <v>100</v>
      </c>
      <c r="F277" s="101" t="s">
        <v>34</v>
      </c>
      <c r="G277" s="101" t="s">
        <v>35</v>
      </c>
      <c r="H277" s="101" t="s">
        <v>42</v>
      </c>
      <c r="I277" s="101" t="s">
        <v>42</v>
      </c>
      <c r="J277" s="101" t="s">
        <v>338</v>
      </c>
      <c r="K277" s="101" t="s">
        <v>339</v>
      </c>
      <c r="L277" s="101" t="str">
        <f t="shared" si="4"/>
        <v>10</v>
      </c>
      <c r="M277" s="101" t="s">
        <v>221</v>
      </c>
      <c r="N277" s="101" t="s">
        <v>222</v>
      </c>
      <c r="O277" s="101" t="s">
        <v>42</v>
      </c>
      <c r="P277" s="101" t="s">
        <v>42</v>
      </c>
      <c r="Q277" s="101" t="s">
        <v>522</v>
      </c>
    </row>
    <row r="278" spans="1:17" x14ac:dyDescent="0.3">
      <c r="A278" s="101" t="s">
        <v>674</v>
      </c>
      <c r="B278" s="101">
        <v>6750</v>
      </c>
      <c r="C278" s="101" t="s">
        <v>837</v>
      </c>
      <c r="D278" s="101" t="s">
        <v>51</v>
      </c>
      <c r="E278" s="101" t="s">
        <v>52</v>
      </c>
      <c r="F278" s="101" t="s">
        <v>34</v>
      </c>
      <c r="G278" s="101" t="s">
        <v>35</v>
      </c>
      <c r="H278" s="101" t="s">
        <v>42</v>
      </c>
      <c r="I278" s="101" t="s">
        <v>42</v>
      </c>
      <c r="J278" s="101" t="s">
        <v>338</v>
      </c>
      <c r="K278" s="101" t="s">
        <v>339</v>
      </c>
      <c r="L278" s="101" t="str">
        <f t="shared" si="4"/>
        <v>10</v>
      </c>
      <c r="M278" s="101" t="s">
        <v>234</v>
      </c>
      <c r="N278" s="101" t="s">
        <v>235</v>
      </c>
      <c r="O278" s="101" t="s">
        <v>42</v>
      </c>
      <c r="P278" s="101" t="s">
        <v>42</v>
      </c>
      <c r="Q278" s="101" t="s">
        <v>522</v>
      </c>
    </row>
    <row r="279" spans="1:17" x14ac:dyDescent="0.3">
      <c r="A279" s="101" t="s">
        <v>675</v>
      </c>
      <c r="B279" s="101">
        <v>118</v>
      </c>
      <c r="C279" s="101" t="s">
        <v>836</v>
      </c>
      <c r="D279" s="101" t="s">
        <v>256</v>
      </c>
      <c r="E279" s="101" t="s">
        <v>257</v>
      </c>
      <c r="F279" s="101" t="s">
        <v>34</v>
      </c>
      <c r="G279" s="101" t="s">
        <v>35</v>
      </c>
      <c r="H279" s="101" t="s">
        <v>42</v>
      </c>
      <c r="I279" s="101" t="s">
        <v>42</v>
      </c>
      <c r="J279" s="101" t="s">
        <v>338</v>
      </c>
      <c r="K279" s="101" t="s">
        <v>339</v>
      </c>
      <c r="L279" s="101" t="str">
        <f t="shared" si="4"/>
        <v>10</v>
      </c>
      <c r="M279" s="101" t="s">
        <v>234</v>
      </c>
      <c r="N279" s="101" t="s">
        <v>235</v>
      </c>
      <c r="O279" s="101" t="s">
        <v>42</v>
      </c>
      <c r="P279" s="101" t="s">
        <v>42</v>
      </c>
      <c r="Q279" s="101" t="s">
        <v>522</v>
      </c>
    </row>
    <row r="280" spans="1:17" x14ac:dyDescent="0.3">
      <c r="A280" s="101" t="s">
        <v>674</v>
      </c>
      <c r="B280" s="101">
        <v>6750</v>
      </c>
      <c r="C280" s="101" t="s">
        <v>832</v>
      </c>
      <c r="D280" s="101" t="s">
        <v>558</v>
      </c>
      <c r="E280" s="101" t="s">
        <v>559</v>
      </c>
      <c r="F280" s="101" t="s">
        <v>46</v>
      </c>
      <c r="G280" s="101" t="s">
        <v>47</v>
      </c>
      <c r="H280" s="101" t="s">
        <v>42</v>
      </c>
      <c r="I280" s="101" t="s">
        <v>42</v>
      </c>
      <c r="J280" s="101" t="s">
        <v>338</v>
      </c>
      <c r="K280" s="101" t="s">
        <v>339</v>
      </c>
      <c r="L280" s="101" t="str">
        <f t="shared" si="4"/>
        <v>10</v>
      </c>
      <c r="M280" s="101" t="s">
        <v>234</v>
      </c>
      <c r="N280" s="101" t="s">
        <v>235</v>
      </c>
      <c r="O280" s="101" t="s">
        <v>42</v>
      </c>
      <c r="P280" s="101" t="s">
        <v>42</v>
      </c>
      <c r="Q280" s="101" t="s">
        <v>522</v>
      </c>
    </row>
    <row r="281" spans="1:17" x14ac:dyDescent="0.3">
      <c r="A281" s="101" t="s">
        <v>675</v>
      </c>
      <c r="B281" s="101">
        <v>4876</v>
      </c>
      <c r="C281" s="101" t="s">
        <v>836</v>
      </c>
      <c r="D281" s="101" t="s">
        <v>258</v>
      </c>
      <c r="E281" s="101" t="s">
        <v>259</v>
      </c>
      <c r="F281" s="101" t="s">
        <v>34</v>
      </c>
      <c r="G281" s="101" t="s">
        <v>35</v>
      </c>
      <c r="H281" s="101" t="s">
        <v>42</v>
      </c>
      <c r="I281" s="101" t="s">
        <v>42</v>
      </c>
      <c r="J281" s="101" t="s">
        <v>338</v>
      </c>
      <c r="K281" s="101" t="s">
        <v>339</v>
      </c>
      <c r="L281" s="101" t="str">
        <f t="shared" si="4"/>
        <v>10</v>
      </c>
      <c r="M281" s="101" t="s">
        <v>234</v>
      </c>
      <c r="N281" s="101" t="s">
        <v>235</v>
      </c>
      <c r="O281" s="101" t="s">
        <v>42</v>
      </c>
      <c r="P281" s="101" t="s">
        <v>42</v>
      </c>
      <c r="Q281" s="101" t="s">
        <v>522</v>
      </c>
    </row>
    <row r="282" spans="1:17" x14ac:dyDescent="0.3">
      <c r="A282" s="101" t="s">
        <v>675</v>
      </c>
      <c r="B282" s="101">
        <v>14775</v>
      </c>
      <c r="C282" s="101" t="s">
        <v>836</v>
      </c>
      <c r="D282" s="101" t="s">
        <v>99</v>
      </c>
      <c r="E282" s="101" t="s">
        <v>100</v>
      </c>
      <c r="F282" s="101" t="s">
        <v>34</v>
      </c>
      <c r="G282" s="101" t="s">
        <v>35</v>
      </c>
      <c r="H282" s="101" t="s">
        <v>42</v>
      </c>
      <c r="I282" s="101" t="s">
        <v>42</v>
      </c>
      <c r="J282" s="101" t="s">
        <v>338</v>
      </c>
      <c r="K282" s="101" t="s">
        <v>339</v>
      </c>
      <c r="L282" s="101" t="str">
        <f t="shared" si="4"/>
        <v>10</v>
      </c>
      <c r="M282" s="101" t="s">
        <v>234</v>
      </c>
      <c r="N282" s="101" t="s">
        <v>235</v>
      </c>
      <c r="O282" s="101" t="s">
        <v>42</v>
      </c>
      <c r="P282" s="101" t="s">
        <v>42</v>
      </c>
      <c r="Q282" s="101" t="s">
        <v>522</v>
      </c>
    </row>
    <row r="283" spans="1:17" x14ac:dyDescent="0.3">
      <c r="A283" s="101" t="s">
        <v>675</v>
      </c>
      <c r="B283" s="101">
        <v>19769</v>
      </c>
      <c r="C283" s="101" t="s">
        <v>832</v>
      </c>
      <c r="D283" s="101" t="s">
        <v>541</v>
      </c>
      <c r="E283" s="101" t="s">
        <v>527</v>
      </c>
      <c r="F283" s="101" t="s">
        <v>46</v>
      </c>
      <c r="G283" s="101" t="s">
        <v>47</v>
      </c>
      <c r="H283" s="101" t="s">
        <v>42</v>
      </c>
      <c r="I283" s="101" t="s">
        <v>42</v>
      </c>
      <c r="J283" s="101" t="s">
        <v>338</v>
      </c>
      <c r="K283" s="101" t="s">
        <v>339</v>
      </c>
      <c r="L283" s="101" t="str">
        <f t="shared" si="4"/>
        <v>10</v>
      </c>
      <c r="M283" s="101" t="s">
        <v>234</v>
      </c>
      <c r="N283" s="101" t="s">
        <v>235</v>
      </c>
      <c r="O283" s="101" t="s">
        <v>42</v>
      </c>
      <c r="P283" s="101" t="s">
        <v>42</v>
      </c>
      <c r="Q283" s="101" t="s">
        <v>522</v>
      </c>
    </row>
    <row r="284" spans="1:17" x14ac:dyDescent="0.3">
      <c r="A284" s="101" t="s">
        <v>676</v>
      </c>
      <c r="B284" s="101">
        <v>4</v>
      </c>
      <c r="C284" s="101" t="s">
        <v>836</v>
      </c>
      <c r="D284" s="101" t="s">
        <v>677</v>
      </c>
      <c r="E284" s="101" t="s">
        <v>678</v>
      </c>
      <c r="F284" s="101" t="s">
        <v>34</v>
      </c>
      <c r="G284" s="101" t="s">
        <v>35</v>
      </c>
      <c r="H284" s="101" t="s">
        <v>42</v>
      </c>
      <c r="I284" s="101" t="s">
        <v>42</v>
      </c>
      <c r="J284" s="101" t="s">
        <v>338</v>
      </c>
      <c r="K284" s="101" t="s">
        <v>339</v>
      </c>
      <c r="L284" s="101" t="str">
        <f t="shared" si="4"/>
        <v>09</v>
      </c>
      <c r="M284" s="101" t="s">
        <v>159</v>
      </c>
      <c r="N284" s="101" t="s">
        <v>160</v>
      </c>
      <c r="O284" s="101" t="s">
        <v>42</v>
      </c>
      <c r="P284" s="101" t="s">
        <v>42</v>
      </c>
      <c r="Q284" s="101" t="s">
        <v>522</v>
      </c>
    </row>
    <row r="285" spans="1:17" x14ac:dyDescent="0.3">
      <c r="A285" s="101" t="s">
        <v>676</v>
      </c>
      <c r="B285" s="101">
        <v>185</v>
      </c>
      <c r="C285" s="101" t="s">
        <v>836</v>
      </c>
      <c r="D285" s="101" t="s">
        <v>679</v>
      </c>
      <c r="E285" s="101" t="s">
        <v>680</v>
      </c>
      <c r="F285" s="101" t="s">
        <v>34</v>
      </c>
      <c r="G285" s="101" t="s">
        <v>35</v>
      </c>
      <c r="H285" s="101" t="s">
        <v>42</v>
      </c>
      <c r="I285" s="101" t="s">
        <v>42</v>
      </c>
      <c r="J285" s="101" t="s">
        <v>338</v>
      </c>
      <c r="K285" s="101" t="s">
        <v>339</v>
      </c>
      <c r="L285" s="101" t="str">
        <f t="shared" si="4"/>
        <v>09</v>
      </c>
      <c r="M285" s="101" t="s">
        <v>159</v>
      </c>
      <c r="N285" s="101" t="s">
        <v>160</v>
      </c>
      <c r="O285" s="101" t="s">
        <v>42</v>
      </c>
      <c r="P285" s="101" t="s">
        <v>42</v>
      </c>
      <c r="Q285" s="101" t="s">
        <v>522</v>
      </c>
    </row>
    <row r="286" spans="1:17" x14ac:dyDescent="0.3">
      <c r="A286" s="101" t="s">
        <v>676</v>
      </c>
      <c r="B286" s="101">
        <v>561</v>
      </c>
      <c r="C286" s="101" t="s">
        <v>836</v>
      </c>
      <c r="D286" s="101" t="s">
        <v>681</v>
      </c>
      <c r="E286" s="101" t="s">
        <v>682</v>
      </c>
      <c r="F286" s="101" t="s">
        <v>34</v>
      </c>
      <c r="G286" s="101" t="s">
        <v>35</v>
      </c>
      <c r="H286" s="101" t="s">
        <v>42</v>
      </c>
      <c r="I286" s="101" t="s">
        <v>42</v>
      </c>
      <c r="J286" s="101" t="s">
        <v>338</v>
      </c>
      <c r="K286" s="101" t="s">
        <v>339</v>
      </c>
      <c r="L286" s="101" t="str">
        <f t="shared" si="4"/>
        <v>09</v>
      </c>
      <c r="M286" s="101" t="s">
        <v>159</v>
      </c>
      <c r="N286" s="101" t="s">
        <v>160</v>
      </c>
      <c r="O286" s="101" t="s">
        <v>42</v>
      </c>
      <c r="P286" s="101" t="s">
        <v>42</v>
      </c>
      <c r="Q286" s="101" t="s">
        <v>522</v>
      </c>
    </row>
    <row r="287" spans="1:17" x14ac:dyDescent="0.3">
      <c r="A287" s="101" t="s">
        <v>683</v>
      </c>
      <c r="B287" s="101">
        <v>400</v>
      </c>
      <c r="C287" s="101" t="s">
        <v>837</v>
      </c>
      <c r="D287" s="101" t="s">
        <v>84</v>
      </c>
      <c r="E287" s="101" t="s">
        <v>85</v>
      </c>
      <c r="F287" s="101" t="s">
        <v>34</v>
      </c>
      <c r="G287" s="101" t="s">
        <v>35</v>
      </c>
      <c r="H287" s="101" t="s">
        <v>42</v>
      </c>
      <c r="I287" s="101" t="s">
        <v>42</v>
      </c>
      <c r="J287" s="101" t="s">
        <v>684</v>
      </c>
      <c r="K287" s="101" t="s">
        <v>685</v>
      </c>
      <c r="L287" s="101" t="str">
        <f t="shared" si="4"/>
        <v>08</v>
      </c>
      <c r="M287" s="101" t="s">
        <v>686</v>
      </c>
      <c r="N287" s="101" t="s">
        <v>687</v>
      </c>
      <c r="O287" s="101" t="s">
        <v>42</v>
      </c>
      <c r="P287" s="101" t="s">
        <v>42</v>
      </c>
      <c r="Q287" s="101" t="s">
        <v>522</v>
      </c>
    </row>
    <row r="288" spans="1:17" x14ac:dyDescent="0.3">
      <c r="A288" s="101" t="s">
        <v>688</v>
      </c>
      <c r="B288" s="101">
        <v>400</v>
      </c>
      <c r="C288" s="101" t="s">
        <v>832</v>
      </c>
      <c r="D288" s="101" t="s">
        <v>558</v>
      </c>
      <c r="E288" s="101" t="s">
        <v>559</v>
      </c>
      <c r="F288" s="101" t="s">
        <v>46</v>
      </c>
      <c r="G288" s="101" t="s">
        <v>47</v>
      </c>
      <c r="H288" s="101" t="s">
        <v>42</v>
      </c>
      <c r="I288" s="101" t="s">
        <v>42</v>
      </c>
      <c r="J288" s="101" t="s">
        <v>684</v>
      </c>
      <c r="K288" s="101" t="s">
        <v>685</v>
      </c>
      <c r="L288" s="101" t="str">
        <f t="shared" si="4"/>
        <v>08</v>
      </c>
      <c r="M288" s="101" t="s">
        <v>686</v>
      </c>
      <c r="N288" s="101" t="s">
        <v>687</v>
      </c>
      <c r="O288" s="101" t="s">
        <v>42</v>
      </c>
      <c r="P288" s="101" t="s">
        <v>42</v>
      </c>
      <c r="Q288" s="101" t="s">
        <v>522</v>
      </c>
    </row>
    <row r="289" spans="1:17" x14ac:dyDescent="0.3">
      <c r="A289" s="101" t="s">
        <v>689</v>
      </c>
      <c r="B289" s="101">
        <v>12000</v>
      </c>
      <c r="C289" s="101" t="s">
        <v>832</v>
      </c>
      <c r="D289" s="101" t="s">
        <v>649</v>
      </c>
      <c r="E289" s="101" t="s">
        <v>650</v>
      </c>
      <c r="F289" s="101" t="s">
        <v>46</v>
      </c>
      <c r="G289" s="101" t="s">
        <v>47</v>
      </c>
      <c r="H289" s="101" t="s">
        <v>42</v>
      </c>
      <c r="I289" s="101" t="s">
        <v>42</v>
      </c>
      <c r="J289" s="101" t="s">
        <v>71</v>
      </c>
      <c r="K289" s="101" t="s">
        <v>72</v>
      </c>
      <c r="L289" s="101" t="str">
        <f t="shared" si="4"/>
        <v>09</v>
      </c>
      <c r="M289" s="101" t="s">
        <v>73</v>
      </c>
      <c r="N289" s="101" t="s">
        <v>74</v>
      </c>
      <c r="O289" s="101" t="s">
        <v>42</v>
      </c>
      <c r="P289" s="101" t="s">
        <v>42</v>
      </c>
      <c r="Q289" s="101" t="s">
        <v>522</v>
      </c>
    </row>
    <row r="290" spans="1:17" x14ac:dyDescent="0.3">
      <c r="A290" s="101" t="s">
        <v>689</v>
      </c>
      <c r="B290" s="101">
        <v>12000</v>
      </c>
      <c r="C290" s="101" t="s">
        <v>837</v>
      </c>
      <c r="D290" s="101" t="s">
        <v>179</v>
      </c>
      <c r="E290" s="101" t="s">
        <v>180</v>
      </c>
      <c r="F290" s="101" t="s">
        <v>34</v>
      </c>
      <c r="G290" s="101" t="s">
        <v>35</v>
      </c>
      <c r="H290" s="101" t="s">
        <v>42</v>
      </c>
      <c r="I290" s="101" t="s">
        <v>42</v>
      </c>
      <c r="J290" s="101" t="s">
        <v>71</v>
      </c>
      <c r="K290" s="101" t="s">
        <v>72</v>
      </c>
      <c r="L290" s="101" t="str">
        <f t="shared" si="4"/>
        <v>09</v>
      </c>
      <c r="M290" s="101" t="s">
        <v>73</v>
      </c>
      <c r="N290" s="101" t="s">
        <v>74</v>
      </c>
      <c r="O290" s="101" t="s">
        <v>42</v>
      </c>
      <c r="P290" s="101" t="s">
        <v>42</v>
      </c>
      <c r="Q290" s="101" t="s">
        <v>522</v>
      </c>
    </row>
    <row r="291" spans="1:17" x14ac:dyDescent="0.3">
      <c r="A291" s="101" t="s">
        <v>562</v>
      </c>
      <c r="B291" s="101">
        <v>1395</v>
      </c>
      <c r="C291" s="101" t="s">
        <v>837</v>
      </c>
      <c r="D291" s="101" t="s">
        <v>76</v>
      </c>
      <c r="E291" s="101" t="s">
        <v>77</v>
      </c>
      <c r="F291" s="101" t="s">
        <v>34</v>
      </c>
      <c r="G291" s="101" t="s">
        <v>35</v>
      </c>
      <c r="H291" s="101" t="s">
        <v>42</v>
      </c>
      <c r="I291" s="101" t="s">
        <v>42</v>
      </c>
      <c r="J291" s="101" t="s">
        <v>325</v>
      </c>
      <c r="K291" s="101" t="s">
        <v>326</v>
      </c>
      <c r="L291" s="101" t="str">
        <f t="shared" si="4"/>
        <v>09</v>
      </c>
      <c r="M291" s="101" t="s">
        <v>57</v>
      </c>
      <c r="N291" s="101" t="s">
        <v>58</v>
      </c>
      <c r="O291" s="101" t="s">
        <v>42</v>
      </c>
      <c r="P291" s="101" t="s">
        <v>42</v>
      </c>
      <c r="Q291" s="101" t="s">
        <v>522</v>
      </c>
    </row>
    <row r="292" spans="1:17" x14ac:dyDescent="0.3">
      <c r="A292" s="101" t="s">
        <v>539</v>
      </c>
      <c r="B292" s="101">
        <v>1080</v>
      </c>
      <c r="C292" s="101" t="s">
        <v>837</v>
      </c>
      <c r="D292" s="101" t="s">
        <v>76</v>
      </c>
      <c r="E292" s="101" t="s">
        <v>77</v>
      </c>
      <c r="F292" s="101" t="s">
        <v>34</v>
      </c>
      <c r="G292" s="101" t="s">
        <v>35</v>
      </c>
      <c r="H292" s="101" t="s">
        <v>42</v>
      </c>
      <c r="I292" s="101" t="s">
        <v>42</v>
      </c>
      <c r="J292" s="101" t="s">
        <v>325</v>
      </c>
      <c r="K292" s="101" t="s">
        <v>326</v>
      </c>
      <c r="L292" s="101" t="str">
        <f t="shared" si="4"/>
        <v>09</v>
      </c>
      <c r="M292" s="101" t="s">
        <v>57</v>
      </c>
      <c r="N292" s="101" t="s">
        <v>58</v>
      </c>
      <c r="O292" s="101" t="s">
        <v>42</v>
      </c>
      <c r="P292" s="101" t="s">
        <v>42</v>
      </c>
      <c r="Q292" s="101" t="s">
        <v>522</v>
      </c>
    </row>
    <row r="293" spans="1:17" x14ac:dyDescent="0.3">
      <c r="A293" s="101" t="s">
        <v>690</v>
      </c>
      <c r="B293" s="101">
        <v>200</v>
      </c>
      <c r="C293" s="101" t="s">
        <v>837</v>
      </c>
      <c r="D293" s="101" t="s">
        <v>84</v>
      </c>
      <c r="E293" s="101" t="s">
        <v>85</v>
      </c>
      <c r="F293" s="101" t="s">
        <v>34</v>
      </c>
      <c r="G293" s="101" t="s">
        <v>35</v>
      </c>
      <c r="H293" s="101" t="s">
        <v>42</v>
      </c>
      <c r="I293" s="101" t="s">
        <v>42</v>
      </c>
      <c r="J293" s="101" t="s">
        <v>325</v>
      </c>
      <c r="K293" s="101" t="s">
        <v>326</v>
      </c>
      <c r="L293" s="101" t="str">
        <f t="shared" si="4"/>
        <v>09</v>
      </c>
      <c r="M293" s="101" t="s">
        <v>57</v>
      </c>
      <c r="N293" s="101" t="s">
        <v>58</v>
      </c>
      <c r="O293" s="101" t="s">
        <v>42</v>
      </c>
      <c r="P293" s="101" t="s">
        <v>42</v>
      </c>
      <c r="Q293" s="101" t="s">
        <v>522</v>
      </c>
    </row>
    <row r="294" spans="1:17" x14ac:dyDescent="0.3">
      <c r="A294" s="101" t="s">
        <v>690</v>
      </c>
      <c r="B294" s="101">
        <v>200</v>
      </c>
      <c r="C294" s="101" t="s">
        <v>832</v>
      </c>
      <c r="D294" s="101" t="s">
        <v>691</v>
      </c>
      <c r="E294" s="101" t="s">
        <v>692</v>
      </c>
      <c r="F294" s="101" t="s">
        <v>46</v>
      </c>
      <c r="G294" s="101" t="s">
        <v>47</v>
      </c>
      <c r="H294" s="101" t="s">
        <v>42</v>
      </c>
      <c r="I294" s="101" t="s">
        <v>42</v>
      </c>
      <c r="J294" s="101" t="s">
        <v>325</v>
      </c>
      <c r="K294" s="101" t="s">
        <v>326</v>
      </c>
      <c r="L294" s="101" t="str">
        <f t="shared" si="4"/>
        <v>09</v>
      </c>
      <c r="M294" s="101" t="s">
        <v>57</v>
      </c>
      <c r="N294" s="101" t="s">
        <v>58</v>
      </c>
      <c r="O294" s="101" t="s">
        <v>42</v>
      </c>
      <c r="P294" s="101" t="s">
        <v>42</v>
      </c>
      <c r="Q294" s="101" t="s">
        <v>522</v>
      </c>
    </row>
    <row r="295" spans="1:17" x14ac:dyDescent="0.3">
      <c r="A295" s="101" t="s">
        <v>693</v>
      </c>
      <c r="B295" s="101">
        <v>1</v>
      </c>
      <c r="C295" s="101" t="s">
        <v>836</v>
      </c>
      <c r="D295" s="101" t="s">
        <v>256</v>
      </c>
      <c r="E295" s="101" t="s">
        <v>257</v>
      </c>
      <c r="F295" s="101" t="s">
        <v>34</v>
      </c>
      <c r="G295" s="101" t="s">
        <v>35</v>
      </c>
      <c r="H295" s="101" t="s">
        <v>42</v>
      </c>
      <c r="I295" s="101" t="s">
        <v>42</v>
      </c>
      <c r="J295" s="101" t="s">
        <v>300</v>
      </c>
      <c r="K295" s="101" t="s">
        <v>301</v>
      </c>
      <c r="L295" s="101" t="str">
        <f t="shared" si="4"/>
        <v>09</v>
      </c>
      <c r="M295" s="101" t="s">
        <v>73</v>
      </c>
      <c r="N295" s="101" t="s">
        <v>74</v>
      </c>
      <c r="O295" s="101" t="s">
        <v>42</v>
      </c>
      <c r="P295" s="101" t="s">
        <v>42</v>
      </c>
      <c r="Q295" s="101" t="s">
        <v>522</v>
      </c>
    </row>
    <row r="296" spans="1:17" x14ac:dyDescent="0.3">
      <c r="A296" s="101" t="s">
        <v>693</v>
      </c>
      <c r="B296" s="101">
        <v>37</v>
      </c>
      <c r="C296" s="101" t="s">
        <v>836</v>
      </c>
      <c r="D296" s="101" t="s">
        <v>258</v>
      </c>
      <c r="E296" s="101" t="s">
        <v>259</v>
      </c>
      <c r="F296" s="101" t="s">
        <v>34</v>
      </c>
      <c r="G296" s="101" t="s">
        <v>35</v>
      </c>
      <c r="H296" s="101" t="s">
        <v>42</v>
      </c>
      <c r="I296" s="101" t="s">
        <v>42</v>
      </c>
      <c r="J296" s="101" t="s">
        <v>300</v>
      </c>
      <c r="K296" s="101" t="s">
        <v>301</v>
      </c>
      <c r="L296" s="101" t="str">
        <f t="shared" si="4"/>
        <v>09</v>
      </c>
      <c r="M296" s="101" t="s">
        <v>73</v>
      </c>
      <c r="N296" s="101" t="s">
        <v>74</v>
      </c>
      <c r="O296" s="101" t="s">
        <v>42</v>
      </c>
      <c r="P296" s="101" t="s">
        <v>42</v>
      </c>
      <c r="Q296" s="101" t="s">
        <v>522</v>
      </c>
    </row>
    <row r="297" spans="1:17" x14ac:dyDescent="0.3">
      <c r="A297" s="101" t="s">
        <v>693</v>
      </c>
      <c r="B297" s="101">
        <v>112</v>
      </c>
      <c r="C297" s="101" t="s">
        <v>836</v>
      </c>
      <c r="D297" s="101" t="s">
        <v>99</v>
      </c>
      <c r="E297" s="101" t="s">
        <v>100</v>
      </c>
      <c r="F297" s="101" t="s">
        <v>34</v>
      </c>
      <c r="G297" s="101" t="s">
        <v>35</v>
      </c>
      <c r="H297" s="101" t="s">
        <v>42</v>
      </c>
      <c r="I297" s="101" t="s">
        <v>42</v>
      </c>
      <c r="J297" s="101" t="s">
        <v>300</v>
      </c>
      <c r="K297" s="101" t="s">
        <v>301</v>
      </c>
      <c r="L297" s="101" t="str">
        <f t="shared" si="4"/>
        <v>09</v>
      </c>
      <c r="M297" s="101" t="s">
        <v>73</v>
      </c>
      <c r="N297" s="101" t="s">
        <v>74</v>
      </c>
      <c r="O297" s="101" t="s">
        <v>42</v>
      </c>
      <c r="P297" s="101" t="s">
        <v>42</v>
      </c>
      <c r="Q297" s="101" t="s">
        <v>522</v>
      </c>
    </row>
    <row r="298" spans="1:17" x14ac:dyDescent="0.3">
      <c r="A298" s="101" t="s">
        <v>694</v>
      </c>
      <c r="B298" s="101">
        <v>1147</v>
      </c>
      <c r="C298" s="101" t="s">
        <v>837</v>
      </c>
      <c r="D298" s="101" t="s">
        <v>84</v>
      </c>
      <c r="E298" s="101" t="s">
        <v>85</v>
      </c>
      <c r="F298" s="101" t="s">
        <v>34</v>
      </c>
      <c r="G298" s="101" t="s">
        <v>35</v>
      </c>
      <c r="H298" s="101" t="s">
        <v>42</v>
      </c>
      <c r="I298" s="101" t="s">
        <v>42</v>
      </c>
      <c r="J298" s="101" t="s">
        <v>300</v>
      </c>
      <c r="K298" s="101" t="s">
        <v>301</v>
      </c>
      <c r="L298" s="101" t="str">
        <f t="shared" si="4"/>
        <v>09</v>
      </c>
      <c r="M298" s="101" t="s">
        <v>73</v>
      </c>
      <c r="N298" s="101" t="s">
        <v>74</v>
      </c>
      <c r="O298" s="101" t="s">
        <v>42</v>
      </c>
      <c r="P298" s="101" t="s">
        <v>42</v>
      </c>
      <c r="Q298" s="101" t="s">
        <v>522</v>
      </c>
    </row>
    <row r="299" spans="1:17" x14ac:dyDescent="0.3">
      <c r="A299" s="101" t="s">
        <v>695</v>
      </c>
      <c r="B299" s="101">
        <v>1826</v>
      </c>
      <c r="C299" s="101" t="s">
        <v>837</v>
      </c>
      <c r="D299" s="101" t="s">
        <v>84</v>
      </c>
      <c r="E299" s="101" t="s">
        <v>85</v>
      </c>
      <c r="F299" s="101" t="s">
        <v>34</v>
      </c>
      <c r="G299" s="101" t="s">
        <v>35</v>
      </c>
      <c r="H299" s="101" t="s">
        <v>42</v>
      </c>
      <c r="I299" s="101" t="s">
        <v>42</v>
      </c>
      <c r="J299" s="101" t="s">
        <v>300</v>
      </c>
      <c r="K299" s="101" t="s">
        <v>301</v>
      </c>
      <c r="L299" s="101" t="str">
        <f t="shared" ref="L299:L353" si="5">LEFT(M299,2)</f>
        <v>09</v>
      </c>
      <c r="M299" s="101" t="s">
        <v>73</v>
      </c>
      <c r="N299" s="101" t="s">
        <v>74</v>
      </c>
      <c r="O299" s="101" t="s">
        <v>42</v>
      </c>
      <c r="P299" s="101" t="s">
        <v>42</v>
      </c>
      <c r="Q299" s="101" t="s">
        <v>522</v>
      </c>
    </row>
    <row r="300" spans="1:17" x14ac:dyDescent="0.3">
      <c r="A300" s="101" t="s">
        <v>537</v>
      </c>
      <c r="B300" s="101">
        <v>73</v>
      </c>
      <c r="C300" s="101" t="s">
        <v>836</v>
      </c>
      <c r="D300" s="101" t="s">
        <v>260</v>
      </c>
      <c r="E300" s="101" t="s">
        <v>261</v>
      </c>
      <c r="F300" s="101" t="s">
        <v>34</v>
      </c>
      <c r="G300" s="101" t="s">
        <v>35</v>
      </c>
      <c r="H300" s="101" t="s">
        <v>42</v>
      </c>
      <c r="I300" s="101" t="s">
        <v>42</v>
      </c>
      <c r="J300" s="101" t="s">
        <v>300</v>
      </c>
      <c r="K300" s="101" t="s">
        <v>301</v>
      </c>
      <c r="L300" s="101" t="str">
        <f t="shared" si="5"/>
        <v>09</v>
      </c>
      <c r="M300" s="101" t="s">
        <v>73</v>
      </c>
      <c r="N300" s="101" t="s">
        <v>74</v>
      </c>
      <c r="O300" s="101" t="s">
        <v>42</v>
      </c>
      <c r="P300" s="101" t="s">
        <v>42</v>
      </c>
      <c r="Q300" s="101" t="s">
        <v>522</v>
      </c>
    </row>
    <row r="301" spans="1:17" x14ac:dyDescent="0.3">
      <c r="A301" s="101" t="s">
        <v>537</v>
      </c>
      <c r="B301" s="101">
        <v>2995</v>
      </c>
      <c r="C301" s="101" t="s">
        <v>836</v>
      </c>
      <c r="D301" s="101" t="s">
        <v>262</v>
      </c>
      <c r="E301" s="101" t="s">
        <v>263</v>
      </c>
      <c r="F301" s="101" t="s">
        <v>34</v>
      </c>
      <c r="G301" s="101" t="s">
        <v>35</v>
      </c>
      <c r="H301" s="101" t="s">
        <v>42</v>
      </c>
      <c r="I301" s="101" t="s">
        <v>42</v>
      </c>
      <c r="J301" s="101" t="s">
        <v>300</v>
      </c>
      <c r="K301" s="101" t="s">
        <v>301</v>
      </c>
      <c r="L301" s="101" t="str">
        <f t="shared" si="5"/>
        <v>09</v>
      </c>
      <c r="M301" s="101" t="s">
        <v>73</v>
      </c>
      <c r="N301" s="101" t="s">
        <v>74</v>
      </c>
      <c r="O301" s="101" t="s">
        <v>42</v>
      </c>
      <c r="P301" s="101" t="s">
        <v>42</v>
      </c>
      <c r="Q301" s="101" t="s">
        <v>522</v>
      </c>
    </row>
    <row r="302" spans="1:17" x14ac:dyDescent="0.3">
      <c r="A302" s="101" t="s">
        <v>537</v>
      </c>
      <c r="B302" s="101">
        <v>9076</v>
      </c>
      <c r="C302" s="101" t="s">
        <v>836</v>
      </c>
      <c r="D302" s="101" t="s">
        <v>192</v>
      </c>
      <c r="E302" s="101" t="s">
        <v>193</v>
      </c>
      <c r="F302" s="101" t="s">
        <v>34</v>
      </c>
      <c r="G302" s="101" t="s">
        <v>35</v>
      </c>
      <c r="H302" s="101" t="s">
        <v>42</v>
      </c>
      <c r="I302" s="101" t="s">
        <v>42</v>
      </c>
      <c r="J302" s="101" t="s">
        <v>300</v>
      </c>
      <c r="K302" s="101" t="s">
        <v>301</v>
      </c>
      <c r="L302" s="101" t="str">
        <f t="shared" si="5"/>
        <v>09</v>
      </c>
      <c r="M302" s="101" t="s">
        <v>73</v>
      </c>
      <c r="N302" s="101" t="s">
        <v>74</v>
      </c>
      <c r="O302" s="101" t="s">
        <v>42</v>
      </c>
      <c r="P302" s="101" t="s">
        <v>42</v>
      </c>
      <c r="Q302" s="101" t="s">
        <v>522</v>
      </c>
    </row>
    <row r="303" spans="1:17" x14ac:dyDescent="0.3">
      <c r="A303" s="101" t="s">
        <v>539</v>
      </c>
      <c r="B303" s="101">
        <v>64</v>
      </c>
      <c r="C303" s="101" t="s">
        <v>836</v>
      </c>
      <c r="D303" s="101" t="s">
        <v>260</v>
      </c>
      <c r="E303" s="101" t="s">
        <v>261</v>
      </c>
      <c r="F303" s="101" t="s">
        <v>34</v>
      </c>
      <c r="G303" s="101" t="s">
        <v>35</v>
      </c>
      <c r="H303" s="101" t="s">
        <v>42</v>
      </c>
      <c r="I303" s="101" t="s">
        <v>42</v>
      </c>
      <c r="J303" s="101" t="s">
        <v>300</v>
      </c>
      <c r="K303" s="101" t="s">
        <v>301</v>
      </c>
      <c r="L303" s="101" t="str">
        <f t="shared" si="5"/>
        <v>09</v>
      </c>
      <c r="M303" s="101" t="s">
        <v>73</v>
      </c>
      <c r="N303" s="101" t="s">
        <v>74</v>
      </c>
      <c r="O303" s="101" t="s">
        <v>42</v>
      </c>
      <c r="P303" s="101" t="s">
        <v>42</v>
      </c>
      <c r="Q303" s="101" t="s">
        <v>522</v>
      </c>
    </row>
    <row r="304" spans="1:17" x14ac:dyDescent="0.3">
      <c r="A304" s="101" t="s">
        <v>539</v>
      </c>
      <c r="B304" s="101">
        <v>2664</v>
      </c>
      <c r="C304" s="101" t="s">
        <v>836</v>
      </c>
      <c r="D304" s="101" t="s">
        <v>262</v>
      </c>
      <c r="E304" s="101" t="s">
        <v>263</v>
      </c>
      <c r="F304" s="101" t="s">
        <v>34</v>
      </c>
      <c r="G304" s="101" t="s">
        <v>35</v>
      </c>
      <c r="H304" s="101" t="s">
        <v>42</v>
      </c>
      <c r="I304" s="101" t="s">
        <v>42</v>
      </c>
      <c r="J304" s="101" t="s">
        <v>300</v>
      </c>
      <c r="K304" s="101" t="s">
        <v>301</v>
      </c>
      <c r="L304" s="101" t="str">
        <f t="shared" si="5"/>
        <v>09</v>
      </c>
      <c r="M304" s="101" t="s">
        <v>73</v>
      </c>
      <c r="N304" s="101" t="s">
        <v>74</v>
      </c>
      <c r="O304" s="101" t="s">
        <v>42</v>
      </c>
      <c r="P304" s="101" t="s">
        <v>42</v>
      </c>
      <c r="Q304" s="101" t="s">
        <v>522</v>
      </c>
    </row>
    <row r="305" spans="1:17" x14ac:dyDescent="0.3">
      <c r="A305" s="101" t="s">
        <v>539</v>
      </c>
      <c r="B305" s="101">
        <v>8072</v>
      </c>
      <c r="C305" s="101" t="s">
        <v>836</v>
      </c>
      <c r="D305" s="101" t="s">
        <v>192</v>
      </c>
      <c r="E305" s="101" t="s">
        <v>193</v>
      </c>
      <c r="F305" s="101" t="s">
        <v>34</v>
      </c>
      <c r="G305" s="101" t="s">
        <v>35</v>
      </c>
      <c r="H305" s="101" t="s">
        <v>42</v>
      </c>
      <c r="I305" s="101" t="s">
        <v>42</v>
      </c>
      <c r="J305" s="101" t="s">
        <v>300</v>
      </c>
      <c r="K305" s="101" t="s">
        <v>301</v>
      </c>
      <c r="L305" s="101" t="str">
        <f t="shared" si="5"/>
        <v>09</v>
      </c>
      <c r="M305" s="101" t="s">
        <v>73</v>
      </c>
      <c r="N305" s="101" t="s">
        <v>74</v>
      </c>
      <c r="O305" s="101" t="s">
        <v>42</v>
      </c>
      <c r="P305" s="101" t="s">
        <v>42</v>
      </c>
      <c r="Q305" s="101" t="s">
        <v>522</v>
      </c>
    </row>
    <row r="306" spans="1:17" x14ac:dyDescent="0.3">
      <c r="A306" s="101" t="s">
        <v>539</v>
      </c>
      <c r="B306" s="101">
        <v>10800</v>
      </c>
      <c r="C306" s="101" t="s">
        <v>832</v>
      </c>
      <c r="D306" s="101" t="s">
        <v>541</v>
      </c>
      <c r="E306" s="101" t="s">
        <v>527</v>
      </c>
      <c r="F306" s="101" t="s">
        <v>46</v>
      </c>
      <c r="G306" s="101" t="s">
        <v>47</v>
      </c>
      <c r="H306" s="101" t="s">
        <v>42</v>
      </c>
      <c r="I306" s="101" t="s">
        <v>42</v>
      </c>
      <c r="J306" s="101" t="s">
        <v>300</v>
      </c>
      <c r="K306" s="101" t="s">
        <v>301</v>
      </c>
      <c r="L306" s="101" t="str">
        <f t="shared" si="5"/>
        <v>09</v>
      </c>
      <c r="M306" s="101" t="s">
        <v>73</v>
      </c>
      <c r="N306" s="101" t="s">
        <v>74</v>
      </c>
      <c r="O306" s="101" t="s">
        <v>42</v>
      </c>
      <c r="P306" s="101" t="s">
        <v>42</v>
      </c>
      <c r="Q306" s="101" t="s">
        <v>522</v>
      </c>
    </row>
    <row r="307" spans="1:17" x14ac:dyDescent="0.3">
      <c r="A307" s="101" t="s">
        <v>696</v>
      </c>
      <c r="B307" s="101">
        <v>1000</v>
      </c>
      <c r="C307" s="101" t="s">
        <v>837</v>
      </c>
      <c r="D307" s="101" t="s">
        <v>84</v>
      </c>
      <c r="E307" s="101" t="s">
        <v>85</v>
      </c>
      <c r="F307" s="101" t="s">
        <v>34</v>
      </c>
      <c r="G307" s="101" t="s">
        <v>35</v>
      </c>
      <c r="H307" s="101" t="s">
        <v>42</v>
      </c>
      <c r="I307" s="101" t="s">
        <v>42</v>
      </c>
      <c r="J307" s="101" t="s">
        <v>513</v>
      </c>
      <c r="K307" s="101" t="s">
        <v>514</v>
      </c>
      <c r="L307" s="101" t="str">
        <f t="shared" si="5"/>
        <v>08</v>
      </c>
      <c r="M307" s="101" t="s">
        <v>515</v>
      </c>
      <c r="N307" s="101" t="s">
        <v>516</v>
      </c>
      <c r="O307" s="101" t="s">
        <v>42</v>
      </c>
      <c r="P307" s="101" t="s">
        <v>42</v>
      </c>
      <c r="Q307" s="101" t="s">
        <v>522</v>
      </c>
    </row>
    <row r="308" spans="1:17" x14ac:dyDescent="0.3">
      <c r="A308" s="101" t="s">
        <v>696</v>
      </c>
      <c r="B308" s="101">
        <v>1000</v>
      </c>
      <c r="C308" s="101" t="s">
        <v>832</v>
      </c>
      <c r="D308" s="101" t="s">
        <v>691</v>
      </c>
      <c r="E308" s="101" t="s">
        <v>692</v>
      </c>
      <c r="F308" s="101" t="s">
        <v>46</v>
      </c>
      <c r="G308" s="101" t="s">
        <v>47</v>
      </c>
      <c r="H308" s="101" t="s">
        <v>42</v>
      </c>
      <c r="I308" s="101" t="s">
        <v>42</v>
      </c>
      <c r="J308" s="101" t="s">
        <v>513</v>
      </c>
      <c r="K308" s="101" t="s">
        <v>514</v>
      </c>
      <c r="L308" s="101" t="str">
        <f t="shared" si="5"/>
        <v>08</v>
      </c>
      <c r="M308" s="101" t="s">
        <v>515</v>
      </c>
      <c r="N308" s="101" t="s">
        <v>516</v>
      </c>
      <c r="O308" s="101" t="s">
        <v>42</v>
      </c>
      <c r="P308" s="101" t="s">
        <v>42</v>
      </c>
      <c r="Q308" s="101" t="s">
        <v>522</v>
      </c>
    </row>
    <row r="309" spans="1:17" x14ac:dyDescent="0.3">
      <c r="A309" s="101" t="s">
        <v>697</v>
      </c>
      <c r="B309" s="101">
        <v>1200</v>
      </c>
      <c r="C309" s="101" t="s">
        <v>837</v>
      </c>
      <c r="D309" s="101" t="s">
        <v>84</v>
      </c>
      <c r="E309" s="101" t="s">
        <v>85</v>
      </c>
      <c r="F309" s="101" t="s">
        <v>34</v>
      </c>
      <c r="G309" s="101" t="s">
        <v>35</v>
      </c>
      <c r="H309" s="101" t="s">
        <v>42</v>
      </c>
      <c r="I309" s="101" t="s">
        <v>42</v>
      </c>
      <c r="J309" s="101" t="s">
        <v>513</v>
      </c>
      <c r="K309" s="101" t="s">
        <v>514</v>
      </c>
      <c r="L309" s="101" t="str">
        <f t="shared" si="5"/>
        <v>08</v>
      </c>
      <c r="M309" s="101" t="s">
        <v>515</v>
      </c>
      <c r="N309" s="101" t="s">
        <v>516</v>
      </c>
      <c r="O309" s="101" t="s">
        <v>42</v>
      </c>
      <c r="P309" s="101" t="s">
        <v>42</v>
      </c>
      <c r="Q309" s="101" t="s">
        <v>522</v>
      </c>
    </row>
    <row r="310" spans="1:17" x14ac:dyDescent="0.3">
      <c r="A310" s="101" t="s">
        <v>697</v>
      </c>
      <c r="B310" s="101">
        <v>1200</v>
      </c>
      <c r="C310" s="101" t="s">
        <v>832</v>
      </c>
      <c r="D310" s="101" t="s">
        <v>558</v>
      </c>
      <c r="E310" s="101" t="s">
        <v>559</v>
      </c>
      <c r="F310" s="101" t="s">
        <v>46</v>
      </c>
      <c r="G310" s="101" t="s">
        <v>47</v>
      </c>
      <c r="H310" s="101" t="s">
        <v>42</v>
      </c>
      <c r="I310" s="101" t="s">
        <v>42</v>
      </c>
      <c r="J310" s="101" t="s">
        <v>513</v>
      </c>
      <c r="K310" s="101" t="s">
        <v>514</v>
      </c>
      <c r="L310" s="101" t="str">
        <f t="shared" si="5"/>
        <v>08</v>
      </c>
      <c r="M310" s="101" t="s">
        <v>515</v>
      </c>
      <c r="N310" s="101" t="s">
        <v>516</v>
      </c>
      <c r="O310" s="101" t="s">
        <v>42</v>
      </c>
      <c r="P310" s="101" t="s">
        <v>42</v>
      </c>
      <c r="Q310" s="101" t="s">
        <v>522</v>
      </c>
    </row>
    <row r="311" spans="1:17" x14ac:dyDescent="0.3">
      <c r="A311" s="101" t="s">
        <v>698</v>
      </c>
      <c r="B311" s="101">
        <v>2142</v>
      </c>
      <c r="C311" s="101" t="s">
        <v>837</v>
      </c>
      <c r="D311" s="101" t="s">
        <v>699</v>
      </c>
      <c r="E311" s="101" t="s">
        <v>700</v>
      </c>
      <c r="F311" s="101" t="s">
        <v>34</v>
      </c>
      <c r="G311" s="101" t="s">
        <v>35</v>
      </c>
      <c r="H311" s="101" t="s">
        <v>42</v>
      </c>
      <c r="I311" s="101" t="s">
        <v>42</v>
      </c>
      <c r="J311" s="101" t="s">
        <v>513</v>
      </c>
      <c r="K311" s="101" t="s">
        <v>514</v>
      </c>
      <c r="L311" s="101" t="str">
        <f t="shared" si="5"/>
        <v>08</v>
      </c>
      <c r="M311" s="101" t="s">
        <v>515</v>
      </c>
      <c r="N311" s="101" t="s">
        <v>516</v>
      </c>
      <c r="O311" s="101" t="s">
        <v>42</v>
      </c>
      <c r="P311" s="101" t="s">
        <v>42</v>
      </c>
      <c r="Q311" s="101" t="s">
        <v>522</v>
      </c>
    </row>
    <row r="312" spans="1:17" x14ac:dyDescent="0.3">
      <c r="A312" s="101" t="s">
        <v>698</v>
      </c>
      <c r="B312" s="101">
        <v>3313</v>
      </c>
      <c r="C312" s="101" t="s">
        <v>835</v>
      </c>
      <c r="D312" s="101" t="s">
        <v>701</v>
      </c>
      <c r="E312" s="101" t="s">
        <v>702</v>
      </c>
      <c r="F312" s="101" t="s">
        <v>34</v>
      </c>
      <c r="G312" s="101" t="s">
        <v>35</v>
      </c>
      <c r="H312" s="101" t="s">
        <v>42</v>
      </c>
      <c r="I312" s="101" t="s">
        <v>42</v>
      </c>
      <c r="J312" s="101" t="s">
        <v>513</v>
      </c>
      <c r="K312" s="101" t="s">
        <v>514</v>
      </c>
      <c r="L312" s="101" t="str">
        <f t="shared" si="5"/>
        <v>08</v>
      </c>
      <c r="M312" s="101" t="s">
        <v>515</v>
      </c>
      <c r="N312" s="101" t="s">
        <v>516</v>
      </c>
      <c r="O312" s="101" t="s">
        <v>42</v>
      </c>
      <c r="P312" s="101" t="s">
        <v>42</v>
      </c>
      <c r="Q312" s="101" t="s">
        <v>522</v>
      </c>
    </row>
    <row r="313" spans="1:17" x14ac:dyDescent="0.3">
      <c r="A313" s="101" t="s">
        <v>698</v>
      </c>
      <c r="B313" s="101">
        <v>76</v>
      </c>
      <c r="C313" s="101" t="s">
        <v>836</v>
      </c>
      <c r="D313" s="101" t="s">
        <v>256</v>
      </c>
      <c r="E313" s="101" t="s">
        <v>257</v>
      </c>
      <c r="F313" s="101" t="s">
        <v>34</v>
      </c>
      <c r="G313" s="101" t="s">
        <v>35</v>
      </c>
      <c r="H313" s="101" t="s">
        <v>42</v>
      </c>
      <c r="I313" s="101" t="s">
        <v>42</v>
      </c>
      <c r="J313" s="101" t="s">
        <v>513</v>
      </c>
      <c r="K313" s="101" t="s">
        <v>514</v>
      </c>
      <c r="L313" s="101" t="str">
        <f t="shared" si="5"/>
        <v>08</v>
      </c>
      <c r="M313" s="101" t="s">
        <v>515</v>
      </c>
      <c r="N313" s="101" t="s">
        <v>516</v>
      </c>
      <c r="O313" s="101" t="s">
        <v>42</v>
      </c>
      <c r="P313" s="101" t="s">
        <v>42</v>
      </c>
      <c r="Q313" s="101" t="s">
        <v>522</v>
      </c>
    </row>
    <row r="314" spans="1:17" x14ac:dyDescent="0.3">
      <c r="A314" s="101" t="s">
        <v>698</v>
      </c>
      <c r="B314" s="101">
        <v>3168</v>
      </c>
      <c r="C314" s="101" t="s">
        <v>836</v>
      </c>
      <c r="D314" s="101" t="s">
        <v>258</v>
      </c>
      <c r="E314" s="101" t="s">
        <v>259</v>
      </c>
      <c r="F314" s="101" t="s">
        <v>34</v>
      </c>
      <c r="G314" s="101" t="s">
        <v>35</v>
      </c>
      <c r="H314" s="101" t="s">
        <v>42</v>
      </c>
      <c r="I314" s="101" t="s">
        <v>42</v>
      </c>
      <c r="J314" s="101" t="s">
        <v>513</v>
      </c>
      <c r="K314" s="101" t="s">
        <v>514</v>
      </c>
      <c r="L314" s="101" t="str">
        <f t="shared" si="5"/>
        <v>08</v>
      </c>
      <c r="M314" s="101" t="s">
        <v>515</v>
      </c>
      <c r="N314" s="101" t="s">
        <v>516</v>
      </c>
      <c r="O314" s="101" t="s">
        <v>42</v>
      </c>
      <c r="P314" s="101" t="s">
        <v>42</v>
      </c>
      <c r="Q314" s="101" t="s">
        <v>522</v>
      </c>
    </row>
    <row r="315" spans="1:17" x14ac:dyDescent="0.3">
      <c r="A315" s="101" t="s">
        <v>698</v>
      </c>
      <c r="B315" s="101">
        <v>9600</v>
      </c>
      <c r="C315" s="101" t="s">
        <v>836</v>
      </c>
      <c r="D315" s="101" t="s">
        <v>99</v>
      </c>
      <c r="E315" s="101" t="s">
        <v>100</v>
      </c>
      <c r="F315" s="101" t="s">
        <v>34</v>
      </c>
      <c r="G315" s="101" t="s">
        <v>35</v>
      </c>
      <c r="H315" s="101" t="s">
        <v>42</v>
      </c>
      <c r="I315" s="101" t="s">
        <v>42</v>
      </c>
      <c r="J315" s="101" t="s">
        <v>513</v>
      </c>
      <c r="K315" s="101" t="s">
        <v>514</v>
      </c>
      <c r="L315" s="101" t="str">
        <f t="shared" si="5"/>
        <v>08</v>
      </c>
      <c r="M315" s="101" t="s">
        <v>515</v>
      </c>
      <c r="N315" s="101" t="s">
        <v>516</v>
      </c>
      <c r="O315" s="101" t="s">
        <v>42</v>
      </c>
      <c r="P315" s="101" t="s">
        <v>42</v>
      </c>
      <c r="Q315" s="101" t="s">
        <v>522</v>
      </c>
    </row>
    <row r="316" spans="1:17" x14ac:dyDescent="0.3">
      <c r="A316" s="101" t="s">
        <v>698</v>
      </c>
      <c r="B316" s="101">
        <v>18299</v>
      </c>
      <c r="C316" s="101" t="s">
        <v>832</v>
      </c>
      <c r="D316" s="101" t="s">
        <v>541</v>
      </c>
      <c r="E316" s="101" t="s">
        <v>527</v>
      </c>
      <c r="F316" s="101" t="s">
        <v>46</v>
      </c>
      <c r="G316" s="101" t="s">
        <v>47</v>
      </c>
      <c r="H316" s="101" t="s">
        <v>42</v>
      </c>
      <c r="I316" s="101" t="s">
        <v>42</v>
      </c>
      <c r="J316" s="101" t="s">
        <v>513</v>
      </c>
      <c r="K316" s="101" t="s">
        <v>514</v>
      </c>
      <c r="L316" s="101" t="str">
        <f t="shared" si="5"/>
        <v>08</v>
      </c>
      <c r="M316" s="101" t="s">
        <v>515</v>
      </c>
      <c r="N316" s="101" t="s">
        <v>516</v>
      </c>
      <c r="O316" s="101" t="s">
        <v>42</v>
      </c>
      <c r="P316" s="101" t="s">
        <v>42</v>
      </c>
      <c r="Q316" s="101" t="s">
        <v>522</v>
      </c>
    </row>
    <row r="317" spans="1:17" x14ac:dyDescent="0.3">
      <c r="A317" s="101" t="s">
        <v>654</v>
      </c>
      <c r="B317" s="101">
        <v>3299</v>
      </c>
      <c r="C317" s="101" t="s">
        <v>837</v>
      </c>
      <c r="D317" s="101" t="s">
        <v>84</v>
      </c>
      <c r="E317" s="101" t="s">
        <v>85</v>
      </c>
      <c r="F317" s="101" t="s">
        <v>34</v>
      </c>
      <c r="G317" s="101" t="s">
        <v>35</v>
      </c>
      <c r="H317" s="101" t="s">
        <v>42</v>
      </c>
      <c r="I317" s="101" t="s">
        <v>42</v>
      </c>
      <c r="J317" s="101" t="s">
        <v>513</v>
      </c>
      <c r="K317" s="101" t="s">
        <v>514</v>
      </c>
      <c r="L317" s="101" t="str">
        <f t="shared" si="5"/>
        <v>08</v>
      </c>
      <c r="M317" s="101" t="s">
        <v>515</v>
      </c>
      <c r="N317" s="101" t="s">
        <v>516</v>
      </c>
      <c r="O317" s="101" t="s">
        <v>42</v>
      </c>
      <c r="P317" s="101" t="s">
        <v>42</v>
      </c>
      <c r="Q317" s="101" t="s">
        <v>522</v>
      </c>
    </row>
    <row r="318" spans="1:17" x14ac:dyDescent="0.3">
      <c r="A318" s="101" t="s">
        <v>703</v>
      </c>
      <c r="B318" s="101">
        <v>-218822</v>
      </c>
      <c r="C318" s="101" t="s">
        <v>832</v>
      </c>
      <c r="D318" s="101" t="s">
        <v>526</v>
      </c>
      <c r="E318" s="101" t="s">
        <v>527</v>
      </c>
      <c r="F318" s="101" t="s">
        <v>397</v>
      </c>
      <c r="G318" s="101" t="s">
        <v>398</v>
      </c>
      <c r="H318" s="101" t="s">
        <v>704</v>
      </c>
      <c r="I318" s="101" t="s">
        <v>705</v>
      </c>
      <c r="J318" s="101" t="s">
        <v>267</v>
      </c>
      <c r="K318" s="101" t="s">
        <v>268</v>
      </c>
      <c r="L318" s="101" t="str">
        <f t="shared" si="5"/>
        <v>04</v>
      </c>
      <c r="M318" s="101" t="s">
        <v>367</v>
      </c>
      <c r="N318" s="101" t="s">
        <v>368</v>
      </c>
      <c r="O318" s="101" t="s">
        <v>42</v>
      </c>
      <c r="P318" s="101" t="s">
        <v>42</v>
      </c>
      <c r="Q318" s="101" t="s">
        <v>522</v>
      </c>
    </row>
    <row r="319" spans="1:17" x14ac:dyDescent="0.3">
      <c r="A319" s="101" t="s">
        <v>706</v>
      </c>
      <c r="B319" s="101">
        <v>-35000</v>
      </c>
      <c r="C319" s="101" t="s">
        <v>832</v>
      </c>
      <c r="D319" s="101" t="s">
        <v>526</v>
      </c>
      <c r="E319" s="101" t="s">
        <v>527</v>
      </c>
      <c r="F319" s="101" t="s">
        <v>397</v>
      </c>
      <c r="G319" s="101" t="s">
        <v>398</v>
      </c>
      <c r="H319" s="101" t="s">
        <v>704</v>
      </c>
      <c r="I319" s="101" t="s">
        <v>705</v>
      </c>
      <c r="J319" s="101" t="s">
        <v>267</v>
      </c>
      <c r="K319" s="101" t="s">
        <v>268</v>
      </c>
      <c r="L319" s="101" t="str">
        <f t="shared" si="5"/>
        <v>04</v>
      </c>
      <c r="M319" s="101" t="s">
        <v>367</v>
      </c>
      <c r="N319" s="101" t="s">
        <v>368</v>
      </c>
      <c r="O319" s="101" t="s">
        <v>42</v>
      </c>
      <c r="P319" s="101" t="s">
        <v>42</v>
      </c>
      <c r="Q319" s="101" t="s">
        <v>522</v>
      </c>
    </row>
    <row r="320" spans="1:17" x14ac:dyDescent="0.3">
      <c r="A320" s="101" t="s">
        <v>706</v>
      </c>
      <c r="B320" s="101">
        <v>-35000</v>
      </c>
      <c r="C320" s="101" t="s">
        <v>830</v>
      </c>
      <c r="D320" s="101" t="s">
        <v>18</v>
      </c>
      <c r="E320" s="101" t="s">
        <v>19</v>
      </c>
      <c r="F320" s="101" t="s">
        <v>20</v>
      </c>
      <c r="G320" s="101" t="s">
        <v>21</v>
      </c>
      <c r="H320" s="101" t="s">
        <v>707</v>
      </c>
      <c r="I320" s="101" t="s">
        <v>708</v>
      </c>
      <c r="J320" s="101" t="s">
        <v>267</v>
      </c>
      <c r="K320" s="101" t="s">
        <v>268</v>
      </c>
      <c r="L320" s="101" t="str">
        <f t="shared" si="5"/>
        <v>04</v>
      </c>
      <c r="M320" s="101" t="s">
        <v>367</v>
      </c>
      <c r="N320" s="101" t="s">
        <v>368</v>
      </c>
      <c r="O320" s="101" t="s">
        <v>42</v>
      </c>
      <c r="P320" s="101" t="s">
        <v>42</v>
      </c>
      <c r="Q320" s="101" t="s">
        <v>522</v>
      </c>
    </row>
    <row r="321" spans="1:17" x14ac:dyDescent="0.3">
      <c r="A321" s="101" t="s">
        <v>709</v>
      </c>
      <c r="B321" s="101">
        <v>45128</v>
      </c>
      <c r="C321" s="101" t="s">
        <v>832</v>
      </c>
      <c r="D321" s="101" t="s">
        <v>541</v>
      </c>
      <c r="E321" s="101" t="s">
        <v>527</v>
      </c>
      <c r="F321" s="101" t="s">
        <v>46</v>
      </c>
      <c r="G321" s="101" t="s">
        <v>47</v>
      </c>
      <c r="H321" s="101" t="s">
        <v>620</v>
      </c>
      <c r="I321" s="101" t="s">
        <v>621</v>
      </c>
      <c r="J321" s="101" t="s">
        <v>267</v>
      </c>
      <c r="K321" s="101" t="s">
        <v>268</v>
      </c>
      <c r="L321" s="101" t="str">
        <f t="shared" si="5"/>
        <v>05</v>
      </c>
      <c r="M321" s="101" t="s">
        <v>320</v>
      </c>
      <c r="N321" s="101" t="s">
        <v>321</v>
      </c>
      <c r="O321" s="101" t="s">
        <v>42</v>
      </c>
      <c r="P321" s="101" t="s">
        <v>42</v>
      </c>
      <c r="Q321" s="101" t="s">
        <v>522</v>
      </c>
    </row>
    <row r="322" spans="1:17" x14ac:dyDescent="0.3">
      <c r="A322" s="101" t="s">
        <v>710</v>
      </c>
      <c r="B322" s="101">
        <v>45128</v>
      </c>
      <c r="C322" s="101" t="s">
        <v>837</v>
      </c>
      <c r="D322" s="101" t="s">
        <v>316</v>
      </c>
      <c r="E322" s="101" t="s">
        <v>317</v>
      </c>
      <c r="F322" s="101" t="s">
        <v>34</v>
      </c>
      <c r="G322" s="101" t="s">
        <v>35</v>
      </c>
      <c r="H322" s="101" t="s">
        <v>318</v>
      </c>
      <c r="I322" s="101" t="s">
        <v>319</v>
      </c>
      <c r="J322" s="101" t="s">
        <v>267</v>
      </c>
      <c r="K322" s="101" t="s">
        <v>268</v>
      </c>
      <c r="L322" s="101" t="str">
        <f t="shared" si="5"/>
        <v>05</v>
      </c>
      <c r="M322" s="101" t="s">
        <v>320</v>
      </c>
      <c r="N322" s="101" t="s">
        <v>321</v>
      </c>
      <c r="O322" s="101" t="s">
        <v>42</v>
      </c>
      <c r="P322" s="101" t="s">
        <v>42</v>
      </c>
      <c r="Q322" s="101" t="s">
        <v>522</v>
      </c>
    </row>
    <row r="323" spans="1:17" x14ac:dyDescent="0.3">
      <c r="A323" s="101" t="s">
        <v>228</v>
      </c>
      <c r="B323" s="101">
        <v>-365</v>
      </c>
      <c r="C323" s="101" t="s">
        <v>836</v>
      </c>
      <c r="D323" s="101" t="s">
        <v>117</v>
      </c>
      <c r="E323" s="101" t="s">
        <v>118</v>
      </c>
      <c r="F323" s="101" t="s">
        <v>34</v>
      </c>
      <c r="G323" s="101" t="s">
        <v>35</v>
      </c>
      <c r="H323" s="101" t="s">
        <v>219</v>
      </c>
      <c r="I323" s="101" t="s">
        <v>220</v>
      </c>
      <c r="J323" s="101" t="s">
        <v>38</v>
      </c>
      <c r="K323" s="101" t="s">
        <v>39</v>
      </c>
      <c r="L323" s="101" t="str">
        <f t="shared" si="5"/>
        <v>10</v>
      </c>
      <c r="M323" s="101" t="s">
        <v>221</v>
      </c>
      <c r="N323" s="101" t="s">
        <v>222</v>
      </c>
      <c r="O323" s="101" t="s">
        <v>42</v>
      </c>
      <c r="P323" s="101" t="s">
        <v>42</v>
      </c>
      <c r="Q323" s="101" t="s">
        <v>522</v>
      </c>
    </row>
    <row r="324" spans="1:17" x14ac:dyDescent="0.3">
      <c r="A324" s="101" t="s">
        <v>228</v>
      </c>
      <c r="B324" s="101">
        <v>-15043</v>
      </c>
      <c r="C324" s="101" t="s">
        <v>836</v>
      </c>
      <c r="D324" s="101" t="s">
        <v>119</v>
      </c>
      <c r="E324" s="101" t="s">
        <v>120</v>
      </c>
      <c r="F324" s="101" t="s">
        <v>34</v>
      </c>
      <c r="G324" s="101" t="s">
        <v>35</v>
      </c>
      <c r="H324" s="101" t="s">
        <v>219</v>
      </c>
      <c r="I324" s="101" t="s">
        <v>220</v>
      </c>
      <c r="J324" s="101" t="s">
        <v>38</v>
      </c>
      <c r="K324" s="101" t="s">
        <v>39</v>
      </c>
      <c r="L324" s="101" t="str">
        <f t="shared" si="5"/>
        <v>10</v>
      </c>
      <c r="M324" s="101" t="s">
        <v>221</v>
      </c>
      <c r="N324" s="101" t="s">
        <v>222</v>
      </c>
      <c r="O324" s="101" t="s">
        <v>42</v>
      </c>
      <c r="P324" s="101" t="s">
        <v>42</v>
      </c>
      <c r="Q324" s="101" t="s">
        <v>522</v>
      </c>
    </row>
    <row r="325" spans="1:17" x14ac:dyDescent="0.3">
      <c r="A325" s="101" t="s">
        <v>228</v>
      </c>
      <c r="B325" s="101">
        <v>-45939</v>
      </c>
      <c r="C325" s="101" t="s">
        <v>836</v>
      </c>
      <c r="D325" s="101" t="s">
        <v>121</v>
      </c>
      <c r="E325" s="101" t="s">
        <v>122</v>
      </c>
      <c r="F325" s="101" t="s">
        <v>34</v>
      </c>
      <c r="G325" s="101" t="s">
        <v>35</v>
      </c>
      <c r="H325" s="101" t="s">
        <v>219</v>
      </c>
      <c r="I325" s="101" t="s">
        <v>220</v>
      </c>
      <c r="J325" s="101" t="s">
        <v>38</v>
      </c>
      <c r="K325" s="101" t="s">
        <v>39</v>
      </c>
      <c r="L325" s="101" t="str">
        <f t="shared" si="5"/>
        <v>10</v>
      </c>
      <c r="M325" s="101" t="s">
        <v>221</v>
      </c>
      <c r="N325" s="101" t="s">
        <v>222</v>
      </c>
      <c r="O325" s="101" t="s">
        <v>42</v>
      </c>
      <c r="P325" s="101" t="s">
        <v>42</v>
      </c>
      <c r="Q325" s="101" t="s">
        <v>522</v>
      </c>
    </row>
    <row r="326" spans="1:17" x14ac:dyDescent="0.3">
      <c r="A326" s="101" t="s">
        <v>711</v>
      </c>
      <c r="B326" s="101">
        <v>-5000</v>
      </c>
      <c r="C326" s="101" t="s">
        <v>837</v>
      </c>
      <c r="D326" s="101" t="s">
        <v>224</v>
      </c>
      <c r="E326" s="101" t="s">
        <v>225</v>
      </c>
      <c r="F326" s="101" t="s">
        <v>34</v>
      </c>
      <c r="G326" s="101" t="s">
        <v>35</v>
      </c>
      <c r="H326" s="101" t="s">
        <v>226</v>
      </c>
      <c r="I326" s="101" t="s">
        <v>227</v>
      </c>
      <c r="J326" s="101" t="s">
        <v>38</v>
      </c>
      <c r="K326" s="101" t="s">
        <v>39</v>
      </c>
      <c r="L326" s="101" t="str">
        <f t="shared" si="5"/>
        <v>10</v>
      </c>
      <c r="M326" s="101" t="s">
        <v>221</v>
      </c>
      <c r="N326" s="101" t="s">
        <v>222</v>
      </c>
      <c r="O326" s="101" t="s">
        <v>42</v>
      </c>
      <c r="P326" s="101" t="s">
        <v>42</v>
      </c>
      <c r="Q326" s="101" t="s">
        <v>522</v>
      </c>
    </row>
    <row r="327" spans="1:17" x14ac:dyDescent="0.3">
      <c r="A327" s="101" t="s">
        <v>712</v>
      </c>
      <c r="B327" s="101">
        <v>-5000</v>
      </c>
      <c r="C327" s="101" t="s">
        <v>832</v>
      </c>
      <c r="D327" s="101" t="s">
        <v>541</v>
      </c>
      <c r="E327" s="101" t="s">
        <v>527</v>
      </c>
      <c r="F327" s="101" t="s">
        <v>46</v>
      </c>
      <c r="G327" s="101" t="s">
        <v>47</v>
      </c>
      <c r="H327" s="101" t="s">
        <v>713</v>
      </c>
      <c r="I327" s="101" t="s">
        <v>714</v>
      </c>
      <c r="J327" s="101" t="s">
        <v>38</v>
      </c>
      <c r="K327" s="101" t="s">
        <v>39</v>
      </c>
      <c r="L327" s="101" t="str">
        <f t="shared" si="5"/>
        <v>10</v>
      </c>
      <c r="M327" s="101" t="s">
        <v>221</v>
      </c>
      <c r="N327" s="101" t="s">
        <v>222</v>
      </c>
      <c r="O327" s="101" t="s">
        <v>42</v>
      </c>
      <c r="P327" s="101" t="s">
        <v>42</v>
      </c>
      <c r="Q327" s="101" t="s">
        <v>522</v>
      </c>
    </row>
    <row r="328" spans="1:17" x14ac:dyDescent="0.3">
      <c r="A328" s="101" t="s">
        <v>715</v>
      </c>
      <c r="B328" s="101">
        <v>2000</v>
      </c>
      <c r="C328" s="101" t="s">
        <v>837</v>
      </c>
      <c r="D328" s="101" t="s">
        <v>76</v>
      </c>
      <c r="E328" s="101" t="s">
        <v>77</v>
      </c>
      <c r="F328" s="101" t="s">
        <v>34</v>
      </c>
      <c r="G328" s="101" t="s">
        <v>35</v>
      </c>
      <c r="H328" s="101" t="s">
        <v>42</v>
      </c>
      <c r="I328" s="101" t="s">
        <v>42</v>
      </c>
      <c r="J328" s="101" t="s">
        <v>181</v>
      </c>
      <c r="K328" s="101" t="s">
        <v>182</v>
      </c>
      <c r="L328" s="101" t="str">
        <f t="shared" si="5"/>
        <v>09</v>
      </c>
      <c r="M328" s="101" t="s">
        <v>57</v>
      </c>
      <c r="N328" s="101" t="s">
        <v>58</v>
      </c>
      <c r="O328" s="101" t="s">
        <v>42</v>
      </c>
      <c r="P328" s="101" t="s">
        <v>42</v>
      </c>
      <c r="Q328" s="101" t="s">
        <v>522</v>
      </c>
    </row>
    <row r="329" spans="1:17" x14ac:dyDescent="0.3">
      <c r="A329" s="101" t="s">
        <v>539</v>
      </c>
      <c r="B329" s="101">
        <v>810</v>
      </c>
      <c r="C329" s="101" t="s">
        <v>837</v>
      </c>
      <c r="D329" s="101" t="s">
        <v>76</v>
      </c>
      <c r="E329" s="101" t="s">
        <v>77</v>
      </c>
      <c r="F329" s="101" t="s">
        <v>34</v>
      </c>
      <c r="G329" s="101" t="s">
        <v>35</v>
      </c>
      <c r="H329" s="101" t="s">
        <v>42</v>
      </c>
      <c r="I329" s="101" t="s">
        <v>42</v>
      </c>
      <c r="J329" s="101" t="s">
        <v>181</v>
      </c>
      <c r="K329" s="101" t="s">
        <v>182</v>
      </c>
      <c r="L329" s="101" t="str">
        <f t="shared" si="5"/>
        <v>09</v>
      </c>
      <c r="M329" s="101" t="s">
        <v>57</v>
      </c>
      <c r="N329" s="101" t="s">
        <v>58</v>
      </c>
      <c r="O329" s="101" t="s">
        <v>42</v>
      </c>
      <c r="P329" s="101" t="s">
        <v>42</v>
      </c>
      <c r="Q329" s="101" t="s">
        <v>522</v>
      </c>
    </row>
    <row r="330" spans="1:17" x14ac:dyDescent="0.3">
      <c r="A330" s="101" t="s">
        <v>716</v>
      </c>
      <c r="B330" s="101">
        <v>120</v>
      </c>
      <c r="C330" s="101" t="s">
        <v>832</v>
      </c>
      <c r="D330" s="101" t="s">
        <v>535</v>
      </c>
      <c r="E330" s="101" t="s">
        <v>519</v>
      </c>
      <c r="F330" s="101" t="s">
        <v>46</v>
      </c>
      <c r="G330" s="101" t="s">
        <v>47</v>
      </c>
      <c r="H330" s="101" t="s">
        <v>42</v>
      </c>
      <c r="I330" s="101" t="s">
        <v>42</v>
      </c>
      <c r="J330" s="101" t="s">
        <v>181</v>
      </c>
      <c r="K330" s="101" t="s">
        <v>182</v>
      </c>
      <c r="L330" s="101" t="str">
        <f t="shared" si="5"/>
        <v>09</v>
      </c>
      <c r="M330" s="101" t="s">
        <v>57</v>
      </c>
      <c r="N330" s="101" t="s">
        <v>58</v>
      </c>
      <c r="O330" s="101" t="s">
        <v>42</v>
      </c>
      <c r="P330" s="101" t="s">
        <v>42</v>
      </c>
      <c r="Q330" s="101" t="s">
        <v>522</v>
      </c>
    </row>
    <row r="331" spans="1:17" x14ac:dyDescent="0.3">
      <c r="A331" s="101" t="s">
        <v>717</v>
      </c>
      <c r="B331" s="101">
        <v>120</v>
      </c>
      <c r="C331" s="101" t="s">
        <v>837</v>
      </c>
      <c r="D331" s="101" t="s">
        <v>76</v>
      </c>
      <c r="E331" s="101" t="s">
        <v>77</v>
      </c>
      <c r="F331" s="101" t="s">
        <v>34</v>
      </c>
      <c r="G331" s="101" t="s">
        <v>35</v>
      </c>
      <c r="H331" s="101" t="s">
        <v>42</v>
      </c>
      <c r="I331" s="101" t="s">
        <v>42</v>
      </c>
      <c r="J331" s="101" t="s">
        <v>181</v>
      </c>
      <c r="K331" s="101" t="s">
        <v>182</v>
      </c>
      <c r="L331" s="101" t="str">
        <f t="shared" si="5"/>
        <v>09</v>
      </c>
      <c r="M331" s="101" t="s">
        <v>57</v>
      </c>
      <c r="N331" s="101" t="s">
        <v>58</v>
      </c>
      <c r="O331" s="101" t="s">
        <v>42</v>
      </c>
      <c r="P331" s="101" t="s">
        <v>42</v>
      </c>
      <c r="Q331" s="101" t="s">
        <v>522</v>
      </c>
    </row>
    <row r="332" spans="1:17" x14ac:dyDescent="0.3">
      <c r="A332" s="101" t="s">
        <v>718</v>
      </c>
      <c r="B332" s="101">
        <v>2000</v>
      </c>
      <c r="C332" s="101" t="s">
        <v>837</v>
      </c>
      <c r="D332" s="101" t="s">
        <v>719</v>
      </c>
      <c r="E332" s="101" t="s">
        <v>718</v>
      </c>
      <c r="F332" s="101" t="s">
        <v>34</v>
      </c>
      <c r="G332" s="101" t="s">
        <v>35</v>
      </c>
      <c r="H332" s="101" t="s">
        <v>720</v>
      </c>
      <c r="I332" s="101" t="s">
        <v>721</v>
      </c>
      <c r="J332" s="101" t="s">
        <v>55</v>
      </c>
      <c r="K332" s="101" t="s">
        <v>56</v>
      </c>
      <c r="L332" s="101" t="str">
        <f t="shared" si="5"/>
        <v>09</v>
      </c>
      <c r="M332" s="101" t="s">
        <v>175</v>
      </c>
      <c r="N332" s="101" t="s">
        <v>176</v>
      </c>
      <c r="O332" s="101" t="s">
        <v>42</v>
      </c>
      <c r="P332" s="101" t="s">
        <v>42</v>
      </c>
      <c r="Q332" s="101" t="s">
        <v>522</v>
      </c>
    </row>
    <row r="333" spans="1:17" x14ac:dyDescent="0.3">
      <c r="A333" s="101" t="s">
        <v>143</v>
      </c>
      <c r="B333" s="101">
        <v>-2000</v>
      </c>
      <c r="C333" s="101" t="s">
        <v>837</v>
      </c>
      <c r="D333" s="101" t="s">
        <v>142</v>
      </c>
      <c r="E333" s="101" t="s">
        <v>143</v>
      </c>
      <c r="F333" s="101" t="s">
        <v>34</v>
      </c>
      <c r="G333" s="101" t="s">
        <v>35</v>
      </c>
      <c r="H333" s="101" t="s">
        <v>720</v>
      </c>
      <c r="I333" s="101" t="s">
        <v>721</v>
      </c>
      <c r="J333" s="101" t="s">
        <v>55</v>
      </c>
      <c r="K333" s="101" t="s">
        <v>56</v>
      </c>
      <c r="L333" s="101" t="str">
        <f t="shared" si="5"/>
        <v>09</v>
      </c>
      <c r="M333" s="101" t="s">
        <v>175</v>
      </c>
      <c r="N333" s="101" t="s">
        <v>176</v>
      </c>
      <c r="O333" s="101" t="s">
        <v>42</v>
      </c>
      <c r="P333" s="101" t="s">
        <v>42</v>
      </c>
      <c r="Q333" s="101" t="s">
        <v>522</v>
      </c>
    </row>
    <row r="334" spans="1:17" x14ac:dyDescent="0.3">
      <c r="A334" s="101" t="s">
        <v>722</v>
      </c>
      <c r="B334" s="101">
        <v>4817</v>
      </c>
      <c r="C334" s="101" t="s">
        <v>837</v>
      </c>
      <c r="D334" s="101" t="s">
        <v>51</v>
      </c>
      <c r="E334" s="101" t="s">
        <v>52</v>
      </c>
      <c r="F334" s="101" t="s">
        <v>34</v>
      </c>
      <c r="G334" s="101" t="s">
        <v>35</v>
      </c>
      <c r="H334" s="101" t="s">
        <v>720</v>
      </c>
      <c r="I334" s="101" t="s">
        <v>721</v>
      </c>
      <c r="J334" s="101" t="s">
        <v>55</v>
      </c>
      <c r="K334" s="101" t="s">
        <v>56</v>
      </c>
      <c r="L334" s="101" t="str">
        <f t="shared" si="5"/>
        <v>09</v>
      </c>
      <c r="M334" s="101" t="s">
        <v>175</v>
      </c>
      <c r="N334" s="101" t="s">
        <v>176</v>
      </c>
      <c r="O334" s="101" t="s">
        <v>42</v>
      </c>
      <c r="P334" s="101" t="s">
        <v>42</v>
      </c>
      <c r="Q334" s="101" t="s">
        <v>522</v>
      </c>
    </row>
    <row r="335" spans="1:17" x14ac:dyDescent="0.3">
      <c r="A335" s="101" t="s">
        <v>723</v>
      </c>
      <c r="B335" s="101">
        <v>-68100</v>
      </c>
      <c r="C335" s="101" t="s">
        <v>837</v>
      </c>
      <c r="D335" s="101" t="s">
        <v>142</v>
      </c>
      <c r="E335" s="101" t="s">
        <v>143</v>
      </c>
      <c r="F335" s="101" t="s">
        <v>34</v>
      </c>
      <c r="G335" s="101" t="s">
        <v>35</v>
      </c>
      <c r="H335" s="101" t="s">
        <v>720</v>
      </c>
      <c r="I335" s="101" t="s">
        <v>721</v>
      </c>
      <c r="J335" s="101" t="s">
        <v>55</v>
      </c>
      <c r="K335" s="101" t="s">
        <v>56</v>
      </c>
      <c r="L335" s="101" t="str">
        <f t="shared" si="5"/>
        <v>09</v>
      </c>
      <c r="M335" s="101" t="s">
        <v>175</v>
      </c>
      <c r="N335" s="101" t="s">
        <v>176</v>
      </c>
      <c r="O335" s="101" t="s">
        <v>42</v>
      </c>
      <c r="P335" s="101" t="s">
        <v>42</v>
      </c>
      <c r="Q335" s="101" t="s">
        <v>522</v>
      </c>
    </row>
    <row r="336" spans="1:17" x14ac:dyDescent="0.3">
      <c r="A336" s="101" t="s">
        <v>723</v>
      </c>
      <c r="B336" s="101">
        <v>68100</v>
      </c>
      <c r="C336" s="101" t="s">
        <v>837</v>
      </c>
      <c r="D336" s="101" t="s">
        <v>724</v>
      </c>
      <c r="E336" s="101" t="s">
        <v>725</v>
      </c>
      <c r="F336" s="101" t="s">
        <v>34</v>
      </c>
      <c r="G336" s="101" t="s">
        <v>35</v>
      </c>
      <c r="H336" s="101" t="s">
        <v>720</v>
      </c>
      <c r="I336" s="101" t="s">
        <v>721</v>
      </c>
      <c r="J336" s="101" t="s">
        <v>55</v>
      </c>
      <c r="K336" s="101" t="s">
        <v>56</v>
      </c>
      <c r="L336" s="101" t="str">
        <f t="shared" si="5"/>
        <v>09</v>
      </c>
      <c r="M336" s="101" t="s">
        <v>175</v>
      </c>
      <c r="N336" s="101" t="s">
        <v>176</v>
      </c>
      <c r="O336" s="101" t="s">
        <v>42</v>
      </c>
      <c r="P336" s="101" t="s">
        <v>42</v>
      </c>
      <c r="Q336" s="101" t="s">
        <v>522</v>
      </c>
    </row>
    <row r="337" spans="1:17" x14ac:dyDescent="0.3">
      <c r="A337" s="101" t="s">
        <v>726</v>
      </c>
      <c r="B337" s="101">
        <v>4817</v>
      </c>
      <c r="C337" s="101" t="s">
        <v>832</v>
      </c>
      <c r="D337" s="101" t="s">
        <v>541</v>
      </c>
      <c r="E337" s="101" t="s">
        <v>527</v>
      </c>
      <c r="F337" s="101" t="s">
        <v>46</v>
      </c>
      <c r="G337" s="101" t="s">
        <v>47</v>
      </c>
      <c r="H337" s="101" t="s">
        <v>727</v>
      </c>
      <c r="I337" s="101" t="s">
        <v>728</v>
      </c>
      <c r="J337" s="101" t="s">
        <v>55</v>
      </c>
      <c r="K337" s="101" t="s">
        <v>56</v>
      </c>
      <c r="L337" s="101" t="str">
        <f t="shared" si="5"/>
        <v>09</v>
      </c>
      <c r="M337" s="101" t="s">
        <v>175</v>
      </c>
      <c r="N337" s="101" t="s">
        <v>176</v>
      </c>
      <c r="O337" s="101" t="s">
        <v>42</v>
      </c>
      <c r="P337" s="101" t="s">
        <v>42</v>
      </c>
      <c r="Q337" s="101" t="s">
        <v>522</v>
      </c>
    </row>
    <row r="338" spans="1:17" x14ac:dyDescent="0.3">
      <c r="A338" s="101" t="s">
        <v>729</v>
      </c>
      <c r="B338" s="101">
        <v>37876</v>
      </c>
      <c r="C338" s="101" t="s">
        <v>837</v>
      </c>
      <c r="D338" s="101" t="s">
        <v>643</v>
      </c>
      <c r="E338" s="101" t="s">
        <v>644</v>
      </c>
      <c r="F338" s="101" t="s">
        <v>34</v>
      </c>
      <c r="G338" s="101" t="s">
        <v>35</v>
      </c>
      <c r="H338" s="101" t="s">
        <v>42</v>
      </c>
      <c r="I338" s="101" t="s">
        <v>42</v>
      </c>
      <c r="J338" s="101" t="s">
        <v>82</v>
      </c>
      <c r="K338" s="101" t="s">
        <v>83</v>
      </c>
      <c r="L338" s="101" t="str">
        <f t="shared" si="5"/>
        <v>09</v>
      </c>
      <c r="M338" s="101" t="s">
        <v>73</v>
      </c>
      <c r="N338" s="101" t="s">
        <v>74</v>
      </c>
      <c r="O338" s="101" t="s">
        <v>42</v>
      </c>
      <c r="P338" s="101" t="s">
        <v>42</v>
      </c>
      <c r="Q338" s="101" t="s">
        <v>522</v>
      </c>
    </row>
    <row r="339" spans="1:17" x14ac:dyDescent="0.3">
      <c r="A339" s="101" t="s">
        <v>730</v>
      </c>
      <c r="B339" s="101">
        <v>37876</v>
      </c>
      <c r="C339" s="101" t="s">
        <v>832</v>
      </c>
      <c r="D339" s="101" t="s">
        <v>541</v>
      </c>
      <c r="E339" s="101" t="s">
        <v>527</v>
      </c>
      <c r="F339" s="101" t="s">
        <v>46</v>
      </c>
      <c r="G339" s="101" t="s">
        <v>47</v>
      </c>
      <c r="H339" s="101" t="s">
        <v>42</v>
      </c>
      <c r="I339" s="101" t="s">
        <v>42</v>
      </c>
      <c r="J339" s="101" t="s">
        <v>82</v>
      </c>
      <c r="K339" s="101" t="s">
        <v>83</v>
      </c>
      <c r="L339" s="101" t="str">
        <f t="shared" si="5"/>
        <v>09</v>
      </c>
      <c r="M339" s="101" t="s">
        <v>73</v>
      </c>
      <c r="N339" s="101" t="s">
        <v>74</v>
      </c>
      <c r="O339" s="101" t="s">
        <v>42</v>
      </c>
      <c r="P339" s="101" t="s">
        <v>42</v>
      </c>
      <c r="Q339" s="101" t="s">
        <v>522</v>
      </c>
    </row>
    <row r="340" spans="1:17" x14ac:dyDescent="0.3">
      <c r="A340" s="101" t="s">
        <v>731</v>
      </c>
      <c r="B340" s="101">
        <v>-96</v>
      </c>
      <c r="C340" s="101" t="s">
        <v>837</v>
      </c>
      <c r="D340" s="101" t="s">
        <v>84</v>
      </c>
      <c r="E340" s="101" t="s">
        <v>85</v>
      </c>
      <c r="F340" s="101" t="s">
        <v>34</v>
      </c>
      <c r="G340" s="101" t="s">
        <v>35</v>
      </c>
      <c r="H340" s="101" t="s">
        <v>42</v>
      </c>
      <c r="I340" s="101" t="s">
        <v>42</v>
      </c>
      <c r="J340" s="101" t="s">
        <v>82</v>
      </c>
      <c r="K340" s="101" t="s">
        <v>83</v>
      </c>
      <c r="L340" s="101" t="str">
        <f t="shared" si="5"/>
        <v>09</v>
      </c>
      <c r="M340" s="101" t="s">
        <v>73</v>
      </c>
      <c r="N340" s="101" t="s">
        <v>74</v>
      </c>
      <c r="O340" s="101" t="s">
        <v>42</v>
      </c>
      <c r="P340" s="101" t="s">
        <v>42</v>
      </c>
      <c r="Q340" s="101" t="s">
        <v>522</v>
      </c>
    </row>
    <row r="341" spans="1:17" x14ac:dyDescent="0.3">
      <c r="A341" s="101" t="s">
        <v>731</v>
      </c>
      <c r="B341" s="101">
        <v>-96</v>
      </c>
      <c r="C341" s="101" t="s">
        <v>832</v>
      </c>
      <c r="D341" s="101" t="s">
        <v>541</v>
      </c>
      <c r="E341" s="101" t="s">
        <v>527</v>
      </c>
      <c r="F341" s="101" t="s">
        <v>46</v>
      </c>
      <c r="G341" s="101" t="s">
        <v>47</v>
      </c>
      <c r="H341" s="101" t="s">
        <v>42</v>
      </c>
      <c r="I341" s="101" t="s">
        <v>42</v>
      </c>
      <c r="J341" s="101" t="s">
        <v>82</v>
      </c>
      <c r="K341" s="101" t="s">
        <v>83</v>
      </c>
      <c r="L341" s="101" t="str">
        <f t="shared" si="5"/>
        <v>09</v>
      </c>
      <c r="M341" s="101" t="s">
        <v>73</v>
      </c>
      <c r="N341" s="101" t="s">
        <v>74</v>
      </c>
      <c r="O341" s="101" t="s">
        <v>42</v>
      </c>
      <c r="P341" s="101" t="s">
        <v>42</v>
      </c>
      <c r="Q341" s="101" t="s">
        <v>522</v>
      </c>
    </row>
    <row r="342" spans="1:17" x14ac:dyDescent="0.3">
      <c r="A342" s="101" t="s">
        <v>732</v>
      </c>
      <c r="B342" s="101">
        <v>40</v>
      </c>
      <c r="C342" s="101" t="s">
        <v>836</v>
      </c>
      <c r="D342" s="101" t="s">
        <v>256</v>
      </c>
      <c r="E342" s="101" t="s">
        <v>257</v>
      </c>
      <c r="F342" s="101" t="s">
        <v>34</v>
      </c>
      <c r="G342" s="101" t="s">
        <v>35</v>
      </c>
      <c r="H342" s="101" t="s">
        <v>42</v>
      </c>
      <c r="I342" s="101" t="s">
        <v>42</v>
      </c>
      <c r="J342" s="101" t="s">
        <v>82</v>
      </c>
      <c r="K342" s="101" t="s">
        <v>83</v>
      </c>
      <c r="L342" s="101" t="str">
        <f t="shared" si="5"/>
        <v>09</v>
      </c>
      <c r="M342" s="101" t="s">
        <v>73</v>
      </c>
      <c r="N342" s="101" t="s">
        <v>74</v>
      </c>
      <c r="O342" s="101" t="s">
        <v>42</v>
      </c>
      <c r="P342" s="101" t="s">
        <v>42</v>
      </c>
      <c r="Q342" s="101" t="s">
        <v>522</v>
      </c>
    </row>
    <row r="343" spans="1:17" x14ac:dyDescent="0.3">
      <c r="A343" s="101" t="s">
        <v>732</v>
      </c>
      <c r="B343" s="101">
        <v>1683</v>
      </c>
      <c r="C343" s="101" t="s">
        <v>836</v>
      </c>
      <c r="D343" s="101" t="s">
        <v>258</v>
      </c>
      <c r="E343" s="101" t="s">
        <v>259</v>
      </c>
      <c r="F343" s="101" t="s">
        <v>34</v>
      </c>
      <c r="G343" s="101" t="s">
        <v>35</v>
      </c>
      <c r="H343" s="101" t="s">
        <v>42</v>
      </c>
      <c r="I343" s="101" t="s">
        <v>42</v>
      </c>
      <c r="J343" s="101" t="s">
        <v>82</v>
      </c>
      <c r="K343" s="101" t="s">
        <v>83</v>
      </c>
      <c r="L343" s="101" t="str">
        <f t="shared" si="5"/>
        <v>09</v>
      </c>
      <c r="M343" s="101" t="s">
        <v>73</v>
      </c>
      <c r="N343" s="101" t="s">
        <v>74</v>
      </c>
      <c r="O343" s="101" t="s">
        <v>42</v>
      </c>
      <c r="P343" s="101" t="s">
        <v>42</v>
      </c>
      <c r="Q343" s="101" t="s">
        <v>522</v>
      </c>
    </row>
    <row r="344" spans="1:17" x14ac:dyDescent="0.3">
      <c r="A344" s="101" t="s">
        <v>733</v>
      </c>
      <c r="B344" s="101">
        <v>67</v>
      </c>
      <c r="C344" s="101" t="s">
        <v>836</v>
      </c>
      <c r="D344" s="101" t="s">
        <v>260</v>
      </c>
      <c r="E344" s="101" t="s">
        <v>261</v>
      </c>
      <c r="F344" s="101" t="s">
        <v>34</v>
      </c>
      <c r="G344" s="101" t="s">
        <v>35</v>
      </c>
      <c r="H344" s="101" t="s">
        <v>42</v>
      </c>
      <c r="I344" s="101" t="s">
        <v>42</v>
      </c>
      <c r="J344" s="101" t="s">
        <v>82</v>
      </c>
      <c r="K344" s="101" t="s">
        <v>83</v>
      </c>
      <c r="L344" s="101" t="str">
        <f t="shared" si="5"/>
        <v>09</v>
      </c>
      <c r="M344" s="101" t="s">
        <v>73</v>
      </c>
      <c r="N344" s="101" t="s">
        <v>74</v>
      </c>
      <c r="O344" s="101" t="s">
        <v>42</v>
      </c>
      <c r="P344" s="101" t="s">
        <v>42</v>
      </c>
      <c r="Q344" s="101" t="s">
        <v>522</v>
      </c>
    </row>
    <row r="345" spans="1:17" x14ac:dyDescent="0.3">
      <c r="A345" s="101" t="s">
        <v>733</v>
      </c>
      <c r="B345" s="101">
        <v>2762</v>
      </c>
      <c r="C345" s="101" t="s">
        <v>836</v>
      </c>
      <c r="D345" s="101" t="s">
        <v>262</v>
      </c>
      <c r="E345" s="101" t="s">
        <v>263</v>
      </c>
      <c r="F345" s="101" t="s">
        <v>34</v>
      </c>
      <c r="G345" s="101" t="s">
        <v>35</v>
      </c>
      <c r="H345" s="101" t="s">
        <v>42</v>
      </c>
      <c r="I345" s="101" t="s">
        <v>42</v>
      </c>
      <c r="J345" s="101" t="s">
        <v>82</v>
      </c>
      <c r="K345" s="101" t="s">
        <v>83</v>
      </c>
      <c r="L345" s="101" t="str">
        <f t="shared" si="5"/>
        <v>09</v>
      </c>
      <c r="M345" s="101" t="s">
        <v>73</v>
      </c>
      <c r="N345" s="101" t="s">
        <v>74</v>
      </c>
      <c r="O345" s="101" t="s">
        <v>42</v>
      </c>
      <c r="P345" s="101" t="s">
        <v>42</v>
      </c>
      <c r="Q345" s="101" t="s">
        <v>522</v>
      </c>
    </row>
    <row r="346" spans="1:17" x14ac:dyDescent="0.3">
      <c r="A346" s="101" t="s">
        <v>733</v>
      </c>
      <c r="B346" s="101">
        <v>11200</v>
      </c>
      <c r="C346" s="101" t="s">
        <v>832</v>
      </c>
      <c r="D346" s="101" t="s">
        <v>541</v>
      </c>
      <c r="E346" s="101" t="s">
        <v>527</v>
      </c>
      <c r="F346" s="101" t="s">
        <v>46</v>
      </c>
      <c r="G346" s="101" t="s">
        <v>47</v>
      </c>
      <c r="H346" s="101" t="s">
        <v>42</v>
      </c>
      <c r="I346" s="101" t="s">
        <v>42</v>
      </c>
      <c r="J346" s="101" t="s">
        <v>82</v>
      </c>
      <c r="K346" s="101" t="s">
        <v>83</v>
      </c>
      <c r="L346" s="101" t="str">
        <f t="shared" si="5"/>
        <v>09</v>
      </c>
      <c r="M346" s="101" t="s">
        <v>73</v>
      </c>
      <c r="N346" s="101" t="s">
        <v>74</v>
      </c>
      <c r="O346" s="101" t="s">
        <v>42</v>
      </c>
      <c r="P346" s="101" t="s">
        <v>42</v>
      </c>
      <c r="Q346" s="101" t="s">
        <v>522</v>
      </c>
    </row>
    <row r="347" spans="1:17" x14ac:dyDescent="0.3">
      <c r="A347" s="101" t="s">
        <v>734</v>
      </c>
      <c r="B347" s="101">
        <v>300</v>
      </c>
      <c r="C347" s="101" t="s">
        <v>832</v>
      </c>
      <c r="D347" s="101" t="s">
        <v>558</v>
      </c>
      <c r="E347" s="101" t="s">
        <v>559</v>
      </c>
      <c r="F347" s="101" t="s">
        <v>46</v>
      </c>
      <c r="G347" s="101" t="s">
        <v>47</v>
      </c>
      <c r="H347" s="101" t="s">
        <v>42</v>
      </c>
      <c r="I347" s="101" t="s">
        <v>42</v>
      </c>
      <c r="J347" s="101" t="s">
        <v>82</v>
      </c>
      <c r="K347" s="101" t="s">
        <v>83</v>
      </c>
      <c r="L347" s="101" t="str">
        <f t="shared" si="5"/>
        <v>09</v>
      </c>
      <c r="M347" s="101" t="s">
        <v>73</v>
      </c>
      <c r="N347" s="101" t="s">
        <v>74</v>
      </c>
      <c r="O347" s="101" t="s">
        <v>42</v>
      </c>
      <c r="P347" s="101" t="s">
        <v>42</v>
      </c>
      <c r="Q347" s="101" t="s">
        <v>522</v>
      </c>
    </row>
    <row r="348" spans="1:17" x14ac:dyDescent="0.3">
      <c r="A348" s="101" t="s">
        <v>733</v>
      </c>
      <c r="B348" s="101">
        <v>8371</v>
      </c>
      <c r="C348" s="101" t="s">
        <v>836</v>
      </c>
      <c r="D348" s="101" t="s">
        <v>192</v>
      </c>
      <c r="E348" s="101" t="s">
        <v>193</v>
      </c>
      <c r="F348" s="101" t="s">
        <v>34</v>
      </c>
      <c r="G348" s="101" t="s">
        <v>35</v>
      </c>
      <c r="H348" s="101" t="s">
        <v>42</v>
      </c>
      <c r="I348" s="101" t="s">
        <v>42</v>
      </c>
      <c r="J348" s="101" t="s">
        <v>82</v>
      </c>
      <c r="K348" s="101" t="s">
        <v>83</v>
      </c>
      <c r="L348" s="101" t="str">
        <f t="shared" si="5"/>
        <v>09</v>
      </c>
      <c r="M348" s="101" t="s">
        <v>73</v>
      </c>
      <c r="N348" s="101" t="s">
        <v>74</v>
      </c>
      <c r="O348" s="101" t="s">
        <v>42</v>
      </c>
      <c r="P348" s="101" t="s">
        <v>42</v>
      </c>
      <c r="Q348" s="101" t="s">
        <v>522</v>
      </c>
    </row>
    <row r="349" spans="1:17" x14ac:dyDescent="0.3">
      <c r="A349" s="101" t="s">
        <v>732</v>
      </c>
      <c r="B349" s="101">
        <v>5099</v>
      </c>
      <c r="C349" s="101" t="s">
        <v>836</v>
      </c>
      <c r="D349" s="101" t="s">
        <v>99</v>
      </c>
      <c r="E349" s="101" t="s">
        <v>100</v>
      </c>
      <c r="F349" s="101" t="s">
        <v>34</v>
      </c>
      <c r="G349" s="101" t="s">
        <v>35</v>
      </c>
      <c r="H349" s="101" t="s">
        <v>42</v>
      </c>
      <c r="I349" s="101" t="s">
        <v>42</v>
      </c>
      <c r="J349" s="101" t="s">
        <v>82</v>
      </c>
      <c r="K349" s="101" t="s">
        <v>83</v>
      </c>
      <c r="L349" s="101" t="str">
        <f t="shared" si="5"/>
        <v>09</v>
      </c>
      <c r="M349" s="101" t="s">
        <v>73</v>
      </c>
      <c r="N349" s="101" t="s">
        <v>74</v>
      </c>
      <c r="O349" s="101" t="s">
        <v>42</v>
      </c>
      <c r="P349" s="101" t="s">
        <v>42</v>
      </c>
      <c r="Q349" s="101" t="s">
        <v>522</v>
      </c>
    </row>
    <row r="350" spans="1:17" x14ac:dyDescent="0.3">
      <c r="A350" s="101" t="s">
        <v>735</v>
      </c>
      <c r="B350" s="101">
        <v>6822</v>
      </c>
      <c r="C350" s="101" t="s">
        <v>832</v>
      </c>
      <c r="D350" s="101" t="s">
        <v>541</v>
      </c>
      <c r="E350" s="101" t="s">
        <v>527</v>
      </c>
      <c r="F350" s="101" t="s">
        <v>46</v>
      </c>
      <c r="G350" s="101" t="s">
        <v>47</v>
      </c>
      <c r="H350" s="101" t="s">
        <v>42</v>
      </c>
      <c r="I350" s="101" t="s">
        <v>42</v>
      </c>
      <c r="J350" s="101" t="s">
        <v>82</v>
      </c>
      <c r="K350" s="101" t="s">
        <v>83</v>
      </c>
      <c r="L350" s="101" t="str">
        <f t="shared" si="5"/>
        <v>09</v>
      </c>
      <c r="M350" s="101" t="s">
        <v>73</v>
      </c>
      <c r="N350" s="101" t="s">
        <v>74</v>
      </c>
      <c r="O350" s="101" t="s">
        <v>42</v>
      </c>
      <c r="P350" s="101" t="s">
        <v>42</v>
      </c>
      <c r="Q350" s="101" t="s">
        <v>522</v>
      </c>
    </row>
    <row r="351" spans="1:17" x14ac:dyDescent="0.3">
      <c r="A351" s="101" t="s">
        <v>736</v>
      </c>
      <c r="B351" s="101">
        <v>600</v>
      </c>
      <c r="C351" s="101" t="s">
        <v>837</v>
      </c>
      <c r="D351" s="101" t="s">
        <v>84</v>
      </c>
      <c r="E351" s="101" t="s">
        <v>85</v>
      </c>
      <c r="F351" s="101" t="s">
        <v>34</v>
      </c>
      <c r="G351" s="101" t="s">
        <v>35</v>
      </c>
      <c r="H351" s="101" t="s">
        <v>42</v>
      </c>
      <c r="I351" s="101" t="s">
        <v>42</v>
      </c>
      <c r="J351" s="101" t="s">
        <v>82</v>
      </c>
      <c r="K351" s="101" t="s">
        <v>83</v>
      </c>
      <c r="L351" s="101" t="str">
        <f t="shared" si="5"/>
        <v>09</v>
      </c>
      <c r="M351" s="101" t="s">
        <v>73</v>
      </c>
      <c r="N351" s="101" t="s">
        <v>74</v>
      </c>
      <c r="O351" s="101" t="s">
        <v>42</v>
      </c>
      <c r="P351" s="101" t="s">
        <v>42</v>
      </c>
      <c r="Q351" s="101" t="s">
        <v>522</v>
      </c>
    </row>
    <row r="352" spans="1:17" x14ac:dyDescent="0.3">
      <c r="A352" s="101" t="s">
        <v>737</v>
      </c>
      <c r="B352" s="101">
        <v>300</v>
      </c>
      <c r="C352" s="101" t="s">
        <v>832</v>
      </c>
      <c r="D352" s="101" t="s">
        <v>558</v>
      </c>
      <c r="E352" s="101" t="s">
        <v>559</v>
      </c>
      <c r="F352" s="101" t="s">
        <v>46</v>
      </c>
      <c r="G352" s="101" t="s">
        <v>47</v>
      </c>
      <c r="H352" s="101" t="s">
        <v>42</v>
      </c>
      <c r="I352" s="101" t="s">
        <v>42</v>
      </c>
      <c r="J352" s="101" t="s">
        <v>82</v>
      </c>
      <c r="K352" s="101" t="s">
        <v>83</v>
      </c>
      <c r="L352" s="101" t="str">
        <f t="shared" si="5"/>
        <v>09</v>
      </c>
      <c r="M352" s="101" t="s">
        <v>73</v>
      </c>
      <c r="N352" s="101" t="s">
        <v>74</v>
      </c>
      <c r="O352" s="101" t="s">
        <v>42</v>
      </c>
      <c r="P352" s="101" t="s">
        <v>42</v>
      </c>
      <c r="Q352" s="101" t="s">
        <v>522</v>
      </c>
    </row>
    <row r="353" spans="1:17" x14ac:dyDescent="0.3">
      <c r="A353" s="101" t="s">
        <v>738</v>
      </c>
      <c r="B353" s="101">
        <v>91818</v>
      </c>
      <c r="C353" s="101" t="s">
        <v>832</v>
      </c>
      <c r="D353" s="101" t="s">
        <v>549</v>
      </c>
      <c r="E353" s="101" t="s">
        <v>550</v>
      </c>
      <c r="F353" s="101" t="s">
        <v>46</v>
      </c>
      <c r="G353" s="101" t="s">
        <v>47</v>
      </c>
      <c r="H353" s="101" t="s">
        <v>739</v>
      </c>
      <c r="I353" s="101" t="s">
        <v>740</v>
      </c>
      <c r="J353" s="101" t="s">
        <v>267</v>
      </c>
      <c r="K353" s="101" t="s">
        <v>268</v>
      </c>
      <c r="L353" s="101" t="str">
        <f t="shared" si="5"/>
        <v>01</v>
      </c>
      <c r="M353" s="101" t="s">
        <v>415</v>
      </c>
      <c r="N353" s="101" t="s">
        <v>416</v>
      </c>
      <c r="O353" s="101" t="s">
        <v>42</v>
      </c>
      <c r="P353" s="101" t="s">
        <v>42</v>
      </c>
      <c r="Q353" s="101" t="s">
        <v>522</v>
      </c>
    </row>
    <row r="354" spans="1:17" x14ac:dyDescent="0.3">
      <c r="A354" s="101" t="s">
        <v>741</v>
      </c>
      <c r="B354" s="101">
        <v>47970</v>
      </c>
      <c r="C354" s="101" t="s">
        <v>837</v>
      </c>
      <c r="D354" s="101" t="s">
        <v>291</v>
      </c>
      <c r="E354" s="101" t="s">
        <v>292</v>
      </c>
      <c r="F354" s="101" t="s">
        <v>34</v>
      </c>
      <c r="G354" s="101" t="s">
        <v>35</v>
      </c>
      <c r="H354" s="101" t="s">
        <v>42</v>
      </c>
      <c r="I354" s="101" t="s">
        <v>42</v>
      </c>
      <c r="J354" s="101" t="s">
        <v>82</v>
      </c>
      <c r="K354" s="101" t="s">
        <v>83</v>
      </c>
      <c r="L354" s="101" t="str">
        <f>LEFT(M354,2)</f>
        <v>09</v>
      </c>
      <c r="M354" s="101" t="s">
        <v>73</v>
      </c>
      <c r="N354" s="101" t="s">
        <v>74</v>
      </c>
      <c r="O354" s="101" t="s">
        <v>742</v>
      </c>
      <c r="P354" s="101" t="s">
        <v>743</v>
      </c>
      <c r="Q354" s="101" t="s">
        <v>744</v>
      </c>
    </row>
    <row r="355" spans="1:17" x14ac:dyDescent="0.3">
      <c r="A355" s="101" t="s">
        <v>745</v>
      </c>
      <c r="B355" s="101">
        <v>3286</v>
      </c>
      <c r="C355" s="101" t="s">
        <v>837</v>
      </c>
      <c r="D355" s="101" t="s">
        <v>746</v>
      </c>
      <c r="E355" s="101" t="s">
        <v>747</v>
      </c>
      <c r="F355" s="101" t="s">
        <v>34</v>
      </c>
      <c r="G355" s="101" t="s">
        <v>35</v>
      </c>
      <c r="H355" s="101" t="s">
        <v>42</v>
      </c>
      <c r="I355" s="101" t="s">
        <v>42</v>
      </c>
      <c r="J355" s="101" t="s">
        <v>748</v>
      </c>
      <c r="K355" s="101" t="s">
        <v>749</v>
      </c>
      <c r="L355" s="101" t="str">
        <f t="shared" ref="L355:L364" si="6">LEFT(M355,2)</f>
        <v>08</v>
      </c>
      <c r="M355" s="101" t="s">
        <v>750</v>
      </c>
      <c r="N355" s="101" t="s">
        <v>751</v>
      </c>
      <c r="O355" s="101" t="s">
        <v>752</v>
      </c>
      <c r="P355" s="101" t="s">
        <v>753</v>
      </c>
      <c r="Q355" s="101" t="s">
        <v>744</v>
      </c>
    </row>
    <row r="356" spans="1:17" x14ac:dyDescent="0.3">
      <c r="A356" s="101" t="s">
        <v>741</v>
      </c>
      <c r="B356" s="101">
        <v>3500</v>
      </c>
      <c r="C356" s="101" t="s">
        <v>837</v>
      </c>
      <c r="D356" s="101" t="s">
        <v>312</v>
      </c>
      <c r="E356" s="101" t="s">
        <v>313</v>
      </c>
      <c r="F356" s="101" t="s">
        <v>34</v>
      </c>
      <c r="G356" s="101" t="s">
        <v>35</v>
      </c>
      <c r="H356" s="101" t="s">
        <v>42</v>
      </c>
      <c r="I356" s="101" t="s">
        <v>42</v>
      </c>
      <c r="J356" s="101" t="s">
        <v>82</v>
      </c>
      <c r="K356" s="101" t="s">
        <v>83</v>
      </c>
      <c r="L356" s="101" t="str">
        <f t="shared" si="6"/>
        <v>09</v>
      </c>
      <c r="M356" s="101" t="s">
        <v>73</v>
      </c>
      <c r="N356" s="101" t="s">
        <v>74</v>
      </c>
      <c r="O356" s="101" t="s">
        <v>124</v>
      </c>
      <c r="P356" s="101" t="s">
        <v>314</v>
      </c>
      <c r="Q356" s="101" t="s">
        <v>744</v>
      </c>
    </row>
    <row r="357" spans="1:17" x14ac:dyDescent="0.3">
      <c r="A357" s="101" t="s">
        <v>754</v>
      </c>
      <c r="B357" s="101">
        <v>-66552</v>
      </c>
      <c r="C357" s="101" t="s">
        <v>838</v>
      </c>
      <c r="D357" s="101" t="s">
        <v>755</v>
      </c>
      <c r="E357" s="101" t="s">
        <v>744</v>
      </c>
      <c r="F357" s="101" t="s">
        <v>34</v>
      </c>
      <c r="G357" s="101" t="s">
        <v>35</v>
      </c>
      <c r="H357" s="101" t="s">
        <v>756</v>
      </c>
      <c r="I357" s="101" t="s">
        <v>757</v>
      </c>
      <c r="J357" s="101" t="s">
        <v>758</v>
      </c>
      <c r="K357" s="101" t="s">
        <v>759</v>
      </c>
      <c r="L357" s="101" t="str">
        <f t="shared" si="6"/>
        <v>01</v>
      </c>
      <c r="M357" s="101" t="s">
        <v>760</v>
      </c>
      <c r="N357" s="101" t="s">
        <v>761</v>
      </c>
      <c r="O357" s="101" t="s">
        <v>42</v>
      </c>
      <c r="P357" s="101" t="s">
        <v>42</v>
      </c>
      <c r="Q357" s="101" t="s">
        <v>744</v>
      </c>
    </row>
    <row r="358" spans="1:17" x14ac:dyDescent="0.3">
      <c r="A358" s="101" t="s">
        <v>762</v>
      </c>
      <c r="B358" s="101">
        <v>-3286</v>
      </c>
      <c r="C358" s="101" t="s">
        <v>838</v>
      </c>
      <c r="D358" s="101" t="s">
        <v>755</v>
      </c>
      <c r="E358" s="101" t="s">
        <v>744</v>
      </c>
      <c r="F358" s="101" t="s">
        <v>34</v>
      </c>
      <c r="G358" s="101" t="s">
        <v>35</v>
      </c>
      <c r="H358" s="101" t="s">
        <v>756</v>
      </c>
      <c r="I358" s="101" t="s">
        <v>757</v>
      </c>
      <c r="J358" s="101" t="s">
        <v>758</v>
      </c>
      <c r="K358" s="101" t="s">
        <v>759</v>
      </c>
      <c r="L358" s="101" t="str">
        <f t="shared" si="6"/>
        <v>01</v>
      </c>
      <c r="M358" s="101" t="s">
        <v>760</v>
      </c>
      <c r="N358" s="101" t="s">
        <v>761</v>
      </c>
      <c r="O358" s="101" t="s">
        <v>42</v>
      </c>
      <c r="P358" s="101" t="s">
        <v>42</v>
      </c>
      <c r="Q358" s="101" t="s">
        <v>744</v>
      </c>
    </row>
    <row r="359" spans="1:17" x14ac:dyDescent="0.3">
      <c r="A359" s="101" t="s">
        <v>763</v>
      </c>
      <c r="B359" s="101">
        <v>-260000</v>
      </c>
      <c r="C359" s="101" t="s">
        <v>838</v>
      </c>
      <c r="D359" s="101" t="s">
        <v>755</v>
      </c>
      <c r="E359" s="101" t="s">
        <v>744</v>
      </c>
      <c r="F359" s="101" t="s">
        <v>34</v>
      </c>
      <c r="G359" s="101" t="s">
        <v>35</v>
      </c>
      <c r="H359" s="101" t="s">
        <v>756</v>
      </c>
      <c r="I359" s="101" t="s">
        <v>757</v>
      </c>
      <c r="J359" s="101" t="s">
        <v>758</v>
      </c>
      <c r="K359" s="101" t="s">
        <v>759</v>
      </c>
      <c r="L359" s="101" t="str">
        <f t="shared" si="6"/>
        <v>01</v>
      </c>
      <c r="M359" s="101" t="s">
        <v>760</v>
      </c>
      <c r="N359" s="101" t="s">
        <v>761</v>
      </c>
      <c r="O359" s="101" t="s">
        <v>42</v>
      </c>
      <c r="P359" s="101" t="s">
        <v>42</v>
      </c>
      <c r="Q359" s="101" t="s">
        <v>744</v>
      </c>
    </row>
    <row r="360" spans="1:17" x14ac:dyDescent="0.3">
      <c r="A360" s="101" t="s">
        <v>763</v>
      </c>
      <c r="B360" s="101">
        <v>260000</v>
      </c>
      <c r="C360" s="101" t="s">
        <v>838</v>
      </c>
      <c r="D360" s="101" t="s">
        <v>755</v>
      </c>
      <c r="E360" s="101" t="s">
        <v>744</v>
      </c>
      <c r="F360" s="101" t="s">
        <v>34</v>
      </c>
      <c r="G360" s="101" t="s">
        <v>35</v>
      </c>
      <c r="H360" s="101" t="s">
        <v>756</v>
      </c>
      <c r="I360" s="101" t="s">
        <v>757</v>
      </c>
      <c r="J360" s="101" t="s">
        <v>758</v>
      </c>
      <c r="K360" s="101" t="s">
        <v>759</v>
      </c>
      <c r="L360" s="101" t="str">
        <f t="shared" si="6"/>
        <v>01</v>
      </c>
      <c r="M360" s="101" t="s">
        <v>760</v>
      </c>
      <c r="N360" s="101" t="s">
        <v>761</v>
      </c>
      <c r="O360" s="101" t="s">
        <v>42</v>
      </c>
      <c r="P360" s="101" t="s">
        <v>42</v>
      </c>
      <c r="Q360" s="101" t="s">
        <v>744</v>
      </c>
    </row>
    <row r="361" spans="1:17" x14ac:dyDescent="0.3">
      <c r="A361" s="101" t="s">
        <v>741</v>
      </c>
      <c r="B361" s="101">
        <v>5010</v>
      </c>
      <c r="C361" s="101" t="s">
        <v>837</v>
      </c>
      <c r="D361" s="101" t="s">
        <v>69</v>
      </c>
      <c r="E361" s="101" t="s">
        <v>70</v>
      </c>
      <c r="F361" s="101" t="s">
        <v>34</v>
      </c>
      <c r="G361" s="101" t="s">
        <v>35</v>
      </c>
      <c r="H361" s="101" t="s">
        <v>42</v>
      </c>
      <c r="I361" s="101" t="s">
        <v>42</v>
      </c>
      <c r="J361" s="101" t="s">
        <v>82</v>
      </c>
      <c r="K361" s="101" t="s">
        <v>83</v>
      </c>
      <c r="L361" s="101" t="str">
        <f t="shared" si="6"/>
        <v>09</v>
      </c>
      <c r="M361" s="101" t="s">
        <v>73</v>
      </c>
      <c r="N361" s="101" t="s">
        <v>74</v>
      </c>
      <c r="O361" s="101" t="s">
        <v>42</v>
      </c>
      <c r="P361" s="101" t="s">
        <v>42</v>
      </c>
      <c r="Q361" s="101" t="s">
        <v>744</v>
      </c>
    </row>
    <row r="362" spans="1:17" x14ac:dyDescent="0.3">
      <c r="A362" s="101" t="s">
        <v>741</v>
      </c>
      <c r="B362" s="101">
        <v>60</v>
      </c>
      <c r="C362" s="101" t="s">
        <v>836</v>
      </c>
      <c r="D362" s="101" t="s">
        <v>256</v>
      </c>
      <c r="E362" s="101" t="s">
        <v>257</v>
      </c>
      <c r="F362" s="101" t="s">
        <v>34</v>
      </c>
      <c r="G362" s="101" t="s">
        <v>35</v>
      </c>
      <c r="H362" s="101" t="s">
        <v>42</v>
      </c>
      <c r="I362" s="101" t="s">
        <v>42</v>
      </c>
      <c r="J362" s="101" t="s">
        <v>82</v>
      </c>
      <c r="K362" s="101" t="s">
        <v>83</v>
      </c>
      <c r="L362" s="101" t="str">
        <f t="shared" si="6"/>
        <v>09</v>
      </c>
      <c r="M362" s="101" t="s">
        <v>73</v>
      </c>
      <c r="N362" s="101" t="s">
        <v>74</v>
      </c>
      <c r="O362" s="101" t="s">
        <v>42</v>
      </c>
      <c r="P362" s="101" t="s">
        <v>42</v>
      </c>
      <c r="Q362" s="101" t="s">
        <v>744</v>
      </c>
    </row>
    <row r="363" spans="1:17" x14ac:dyDescent="0.3">
      <c r="A363" s="101" t="s">
        <v>741</v>
      </c>
      <c r="B363" s="101">
        <v>2484</v>
      </c>
      <c r="C363" s="101" t="s">
        <v>836</v>
      </c>
      <c r="D363" s="101" t="s">
        <v>258</v>
      </c>
      <c r="E363" s="101" t="s">
        <v>259</v>
      </c>
      <c r="F363" s="101" t="s">
        <v>34</v>
      </c>
      <c r="G363" s="101" t="s">
        <v>35</v>
      </c>
      <c r="H363" s="101" t="s">
        <v>42</v>
      </c>
      <c r="I363" s="101" t="s">
        <v>42</v>
      </c>
      <c r="J363" s="101" t="s">
        <v>82</v>
      </c>
      <c r="K363" s="101" t="s">
        <v>83</v>
      </c>
      <c r="L363" s="101" t="str">
        <f t="shared" si="6"/>
        <v>09</v>
      </c>
      <c r="M363" s="101" t="s">
        <v>73</v>
      </c>
      <c r="N363" s="101" t="s">
        <v>74</v>
      </c>
      <c r="O363" s="101" t="s">
        <v>42</v>
      </c>
      <c r="P363" s="101" t="s">
        <v>42</v>
      </c>
      <c r="Q363" s="101" t="s">
        <v>744</v>
      </c>
    </row>
    <row r="364" spans="1:17" x14ac:dyDescent="0.3">
      <c r="A364" s="101" t="s">
        <v>764</v>
      </c>
      <c r="B364" s="101">
        <v>7528</v>
      </c>
      <c r="C364" s="101" t="s">
        <v>836</v>
      </c>
      <c r="D364" s="101" t="s">
        <v>99</v>
      </c>
      <c r="E364" s="101" t="s">
        <v>100</v>
      </c>
      <c r="F364" s="101" t="s">
        <v>34</v>
      </c>
      <c r="G364" s="101" t="s">
        <v>35</v>
      </c>
      <c r="H364" s="101" t="s">
        <v>42</v>
      </c>
      <c r="I364" s="101" t="s">
        <v>42</v>
      </c>
      <c r="J364" s="101" t="s">
        <v>82</v>
      </c>
      <c r="K364" s="101" t="s">
        <v>83</v>
      </c>
      <c r="L364" s="101" t="str">
        <f t="shared" si="6"/>
        <v>09</v>
      </c>
      <c r="M364" s="101" t="s">
        <v>73</v>
      </c>
      <c r="N364" s="101" t="s">
        <v>74</v>
      </c>
      <c r="O364" s="101" t="s">
        <v>42</v>
      </c>
      <c r="P364" s="101" t="s">
        <v>42</v>
      </c>
      <c r="Q364" s="101" t="s">
        <v>744</v>
      </c>
    </row>
  </sheetData>
  <autoFilter ref="A1:Q364"/>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1. Eelarve koontabel</vt:lpstr>
      <vt:lpstr>2. Investeeringute koondtabel</vt:lpstr>
      <vt:lpstr>3. Investeerimistegevus</vt:lpstr>
      <vt:lpstr>4. Seletuskiri ridade kaupa</vt:lpstr>
      <vt:lpstr>5. Algandmed</vt:lpstr>
    </vt:vector>
  </TitlesOfParts>
  <Company>Viljandi LV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Kütt</dc:creator>
  <cp:lastModifiedBy>Kadri Kütt</cp:lastModifiedBy>
  <cp:lastPrinted>2023-06-06T14:02:05Z</cp:lastPrinted>
  <dcterms:created xsi:type="dcterms:W3CDTF">2023-06-06T12:48:49Z</dcterms:created>
  <dcterms:modified xsi:type="dcterms:W3CDTF">2023-06-08T11:53:48Z</dcterms:modified>
</cp:coreProperties>
</file>