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iivi\Desktop\HARIDUSLEPE 2024\eelnõuks\"/>
    </mc:Choice>
  </mc:AlternateContent>
  <xr:revisionPtr revIDLastSave="0" documentId="8_{560EB75E-21D5-4275-8EC8-40F210AF082B}" xr6:coauthVersionLast="47" xr6:coauthVersionMax="47" xr10:uidLastSave="{00000000-0000-0000-0000-000000000000}"/>
  <bookViews>
    <workbookView xWindow="-120" yWindow="-120" windowWidth="29040" windowHeight="15720" activeTab="2" xr2:uid="{7F527A45-49C0-48C1-923F-F0E21AD51A9B}"/>
  </bookViews>
  <sheets>
    <sheet name="KOOND" sheetId="1" r:id="rId1"/>
    <sheet name="KOV 2022" sheetId="2" r:id="rId2"/>
    <sheet name="KOV 2023" sheetId="3" r:id="rId3"/>
    <sheet name="Riigigümn 2022" sheetId="4" r:id="rId4"/>
    <sheet name="Riigigümn 2023" sheetId="5" r:id="rId5"/>
  </sheets>
  <definedNames>
    <definedName name="_xlnm._FilterDatabase" localSheetId="1" hidden="1">'KOV 2022'!$A$1:$I$17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3" l="1"/>
  <c r="M2" i="3"/>
  <c r="J5" i="5"/>
  <c r="J9" i="5"/>
  <c r="J10" i="5"/>
  <c r="J16" i="5"/>
  <c r="J17" i="5"/>
  <c r="J21" i="5"/>
  <c r="F22" i="4"/>
  <c r="Q95" i="3"/>
  <c r="O95" i="3"/>
  <c r="M95" i="3"/>
  <c r="K95" i="3"/>
  <c r="Q94" i="3"/>
  <c r="O94" i="3"/>
  <c r="M94" i="3"/>
  <c r="K94" i="3"/>
  <c r="Q93" i="3"/>
  <c r="O93" i="3"/>
  <c r="M93" i="3"/>
  <c r="K93" i="3"/>
  <c r="Q92" i="3"/>
  <c r="O92" i="3"/>
  <c r="M92" i="3"/>
  <c r="K92" i="3"/>
  <c r="Q91" i="3"/>
  <c r="O91" i="3"/>
  <c r="M91" i="3"/>
  <c r="K91" i="3"/>
  <c r="Q89" i="3"/>
  <c r="O89" i="3"/>
  <c r="M89" i="3"/>
  <c r="K89" i="3"/>
  <c r="Q88" i="3"/>
  <c r="O88" i="3"/>
  <c r="M88" i="3"/>
  <c r="K88" i="3"/>
  <c r="Q87" i="3"/>
  <c r="O87" i="3"/>
  <c r="M87" i="3"/>
  <c r="K87" i="3"/>
  <c r="Q85" i="3"/>
  <c r="O85" i="3"/>
  <c r="M85" i="3"/>
  <c r="K85" i="3"/>
  <c r="Q84" i="3"/>
  <c r="O84" i="3"/>
  <c r="M84" i="3"/>
  <c r="K84" i="3"/>
  <c r="Q83" i="3"/>
  <c r="O83" i="3"/>
  <c r="M83" i="3"/>
  <c r="K83" i="3"/>
  <c r="Q82" i="3"/>
  <c r="O82" i="3"/>
  <c r="M82" i="3"/>
  <c r="K82" i="3"/>
  <c r="Q80" i="3"/>
  <c r="O80" i="3"/>
  <c r="M80" i="3"/>
  <c r="K80" i="3"/>
  <c r="Q79" i="3"/>
  <c r="O79" i="3"/>
  <c r="M79" i="3"/>
  <c r="K79" i="3"/>
  <c r="Q78" i="3"/>
  <c r="O78" i="3"/>
  <c r="M78" i="3"/>
  <c r="K78" i="3"/>
  <c r="Q77" i="3"/>
  <c r="O77" i="3"/>
  <c r="M77" i="3"/>
  <c r="K77" i="3"/>
  <c r="Q76" i="3"/>
  <c r="O76" i="3"/>
  <c r="M76" i="3"/>
  <c r="K76" i="3"/>
  <c r="Q75" i="3"/>
  <c r="O75" i="3"/>
  <c r="M75" i="3"/>
  <c r="K75" i="3"/>
  <c r="Q74" i="3"/>
  <c r="O74" i="3"/>
  <c r="M74" i="3"/>
  <c r="K74" i="3"/>
  <c r="Q73" i="3"/>
  <c r="O73" i="3"/>
  <c r="M73" i="3"/>
  <c r="K73" i="3"/>
  <c r="Q71" i="3"/>
  <c r="O71" i="3"/>
  <c r="M71" i="3"/>
  <c r="K71" i="3"/>
  <c r="Q70" i="3"/>
  <c r="O70" i="3"/>
  <c r="M70" i="3"/>
  <c r="K70" i="3"/>
  <c r="Q69" i="3"/>
  <c r="O69" i="3"/>
  <c r="M69" i="3"/>
  <c r="K69" i="3"/>
  <c r="Q67" i="3"/>
  <c r="O67" i="3"/>
  <c r="M67" i="3"/>
  <c r="K67" i="3"/>
  <c r="Q66" i="3"/>
  <c r="O66" i="3"/>
  <c r="M66" i="3"/>
  <c r="K66" i="3"/>
  <c r="Q65" i="3"/>
  <c r="O65" i="3"/>
  <c r="M65" i="3"/>
  <c r="K65" i="3"/>
  <c r="Q64" i="3"/>
  <c r="O64" i="3"/>
  <c r="M64" i="3"/>
  <c r="K64" i="3"/>
  <c r="Q62" i="3"/>
  <c r="O62" i="3"/>
  <c r="M62" i="3"/>
  <c r="K62" i="3"/>
  <c r="Q61" i="3"/>
  <c r="O61" i="3"/>
  <c r="M61" i="3"/>
  <c r="K61" i="3"/>
  <c r="Q60" i="3"/>
  <c r="O60" i="3"/>
  <c r="M60" i="3"/>
  <c r="K60" i="3"/>
  <c r="Q58" i="3"/>
  <c r="O58" i="3"/>
  <c r="M58" i="3"/>
  <c r="K58" i="3"/>
  <c r="Q57" i="3"/>
  <c r="O57" i="3"/>
  <c r="M57" i="3"/>
  <c r="K57" i="3"/>
  <c r="Q56" i="3"/>
  <c r="O56" i="3"/>
  <c r="M56" i="3"/>
  <c r="K56" i="3"/>
  <c r="Q55" i="3"/>
  <c r="O55" i="3"/>
  <c r="M55" i="3"/>
  <c r="K55" i="3"/>
  <c r="Q54" i="3"/>
  <c r="O54" i="3"/>
  <c r="M54" i="3"/>
  <c r="K54" i="3"/>
  <c r="Q53" i="3"/>
  <c r="O53" i="3"/>
  <c r="M53" i="3"/>
  <c r="K53" i="3"/>
  <c r="Q52" i="3"/>
  <c r="O52" i="3"/>
  <c r="M52" i="3"/>
  <c r="K52" i="3"/>
  <c r="Q50" i="3"/>
  <c r="O50" i="3"/>
  <c r="M50" i="3"/>
  <c r="K50" i="3"/>
  <c r="Q49" i="3"/>
  <c r="O49" i="3"/>
  <c r="M49" i="3"/>
  <c r="K49" i="3"/>
  <c r="Q48" i="3"/>
  <c r="O48" i="3"/>
  <c r="M48" i="3"/>
  <c r="K48" i="3"/>
  <c r="Q47" i="3"/>
  <c r="O47" i="3"/>
  <c r="M47" i="3"/>
  <c r="K47" i="3"/>
  <c r="Q46" i="3"/>
  <c r="O46" i="3"/>
  <c r="M46" i="3"/>
  <c r="K46" i="3"/>
  <c r="Q45" i="3"/>
  <c r="O45" i="3"/>
  <c r="M45" i="3"/>
  <c r="K45" i="3"/>
  <c r="Q44" i="3"/>
  <c r="O44" i="3"/>
  <c r="M44" i="3"/>
  <c r="K44" i="3"/>
  <c r="Q43" i="3"/>
  <c r="O43" i="3"/>
  <c r="M43" i="3"/>
  <c r="K43" i="3"/>
  <c r="Q40" i="3"/>
  <c r="O40" i="3"/>
  <c r="M40" i="3"/>
  <c r="K40" i="3"/>
  <c r="Q39" i="3"/>
  <c r="O39" i="3"/>
  <c r="M39" i="3"/>
  <c r="K39" i="3"/>
  <c r="Q38" i="3"/>
  <c r="O38" i="3"/>
  <c r="M38" i="3"/>
  <c r="K38" i="3"/>
  <c r="Q36" i="3"/>
  <c r="O36" i="3"/>
  <c r="M36" i="3"/>
  <c r="K36" i="3"/>
  <c r="Q35" i="3"/>
  <c r="O35" i="3"/>
  <c r="M35" i="3"/>
  <c r="K35" i="3"/>
  <c r="Q34" i="3"/>
  <c r="O34" i="3"/>
  <c r="M34" i="3"/>
  <c r="K34" i="3"/>
  <c r="Q32" i="3"/>
  <c r="O32" i="3"/>
  <c r="M32" i="3"/>
  <c r="K32" i="3"/>
  <c r="Q31" i="3"/>
  <c r="O31" i="3"/>
  <c r="M31" i="3"/>
  <c r="K31" i="3"/>
  <c r="Q30" i="3"/>
  <c r="O30" i="3"/>
  <c r="M30" i="3"/>
  <c r="K30" i="3"/>
  <c r="Q28" i="3"/>
  <c r="O28" i="3"/>
  <c r="M28" i="3"/>
  <c r="K28" i="3"/>
  <c r="Q27" i="3"/>
  <c r="O27" i="3"/>
  <c r="M27" i="3"/>
  <c r="K27" i="3"/>
  <c r="Q26" i="3"/>
  <c r="O26" i="3"/>
  <c r="M26" i="3"/>
  <c r="K26" i="3"/>
  <c r="Q25" i="3"/>
  <c r="O25" i="3"/>
  <c r="M25" i="3"/>
  <c r="K25" i="3"/>
  <c r="Q24" i="3"/>
  <c r="O24" i="3"/>
  <c r="M24" i="3"/>
  <c r="K24" i="3"/>
  <c r="Q23" i="3"/>
  <c r="O23" i="3"/>
  <c r="M23" i="3"/>
  <c r="K23" i="3"/>
  <c r="Q22" i="3"/>
  <c r="O22" i="3"/>
  <c r="M22" i="3"/>
  <c r="K22" i="3"/>
  <c r="Q21" i="3"/>
  <c r="O21" i="3"/>
  <c r="M21" i="3"/>
  <c r="K21" i="3"/>
  <c r="Q19" i="3"/>
  <c r="O19" i="3"/>
  <c r="M19" i="3"/>
  <c r="K19" i="3"/>
  <c r="Q17" i="3"/>
  <c r="O17" i="3"/>
  <c r="M17" i="3"/>
  <c r="K17" i="3"/>
  <c r="Q16" i="3"/>
  <c r="O16" i="3"/>
  <c r="M16" i="3"/>
  <c r="K16" i="3"/>
  <c r="Q15" i="3"/>
  <c r="O15" i="3"/>
  <c r="M15" i="3"/>
  <c r="K15" i="3"/>
  <c r="Q14" i="3"/>
  <c r="O14" i="3"/>
  <c r="M14" i="3"/>
  <c r="K14" i="3"/>
  <c r="Q13" i="3"/>
  <c r="O13" i="3"/>
  <c r="M13" i="3"/>
  <c r="K13" i="3"/>
  <c r="Q12" i="3"/>
  <c r="O12" i="3"/>
  <c r="M12" i="3"/>
  <c r="K12" i="3"/>
  <c r="Q11" i="3"/>
  <c r="O11" i="3"/>
  <c r="M11" i="3"/>
  <c r="K11" i="3"/>
  <c r="Q10" i="3"/>
  <c r="O10" i="3"/>
  <c r="M10" i="3"/>
  <c r="K10" i="3"/>
  <c r="Q9" i="3"/>
  <c r="O9" i="3"/>
  <c r="M9" i="3"/>
  <c r="K9" i="3"/>
  <c r="Q8" i="3"/>
  <c r="O8" i="3"/>
  <c r="M8" i="3"/>
  <c r="K8" i="3"/>
  <c r="Q7" i="3"/>
  <c r="O7" i="3"/>
  <c r="M7" i="3"/>
  <c r="K7" i="3"/>
  <c r="Q6" i="3"/>
  <c r="O6" i="3"/>
  <c r="M6" i="3"/>
  <c r="K6" i="3"/>
  <c r="Q5" i="3"/>
  <c r="O5" i="3"/>
  <c r="M5" i="3"/>
  <c r="K5" i="3"/>
  <c r="Q4" i="3"/>
  <c r="O4" i="3"/>
  <c r="M4" i="3"/>
  <c r="K4" i="3"/>
  <c r="Q3" i="3"/>
  <c r="O3" i="3"/>
  <c r="K3" i="3"/>
  <c r="Q2" i="3"/>
  <c r="O2" i="3"/>
  <c r="K2" i="3"/>
  <c r="Q94" i="2"/>
  <c r="O94" i="2"/>
  <c r="M94" i="2"/>
  <c r="K94" i="2"/>
  <c r="Q93" i="2"/>
  <c r="O93" i="2"/>
  <c r="M93" i="2"/>
  <c r="K93" i="2"/>
  <c r="Q92" i="2"/>
  <c r="O92" i="2"/>
  <c r="M92" i="2"/>
  <c r="K92" i="2"/>
  <c r="Q91" i="2"/>
  <c r="O91" i="2"/>
  <c r="M91" i="2"/>
  <c r="K91" i="2"/>
  <c r="Q90" i="2"/>
  <c r="O90" i="2"/>
  <c r="M90" i="2"/>
  <c r="K90" i="2"/>
  <c r="Q88" i="2"/>
  <c r="O88" i="2"/>
  <c r="M88" i="2"/>
  <c r="K88" i="2"/>
  <c r="Q87" i="2"/>
  <c r="O87" i="2"/>
  <c r="M87" i="2"/>
  <c r="K87" i="2"/>
  <c r="Q86" i="2"/>
  <c r="O86" i="2"/>
  <c r="M86" i="2"/>
  <c r="K86" i="2"/>
  <c r="Q84" i="2"/>
  <c r="O84" i="2"/>
  <c r="M84" i="2"/>
  <c r="K84" i="2"/>
  <c r="Q83" i="2"/>
  <c r="O83" i="2"/>
  <c r="M83" i="2"/>
  <c r="K83" i="2"/>
  <c r="Q82" i="2"/>
  <c r="O82" i="2"/>
  <c r="M82" i="2"/>
  <c r="K82" i="2"/>
  <c r="Q81" i="2"/>
  <c r="O81" i="2"/>
  <c r="M81" i="2"/>
  <c r="K81" i="2"/>
  <c r="Q79" i="2"/>
  <c r="O79" i="2"/>
  <c r="M79" i="2"/>
  <c r="K79" i="2"/>
  <c r="Q78" i="2"/>
  <c r="O78" i="2"/>
  <c r="M78" i="2"/>
  <c r="K78" i="2"/>
  <c r="Q77" i="2"/>
  <c r="O77" i="2"/>
  <c r="M77" i="2"/>
  <c r="K77" i="2"/>
  <c r="Q76" i="2"/>
  <c r="O76" i="2"/>
  <c r="M76" i="2"/>
  <c r="K76" i="2"/>
  <c r="Q75" i="2"/>
  <c r="O75" i="2"/>
  <c r="M75" i="2"/>
  <c r="K75" i="2"/>
  <c r="Q74" i="2"/>
  <c r="O74" i="2"/>
  <c r="M74" i="2"/>
  <c r="K74" i="2"/>
  <c r="Q73" i="2"/>
  <c r="O73" i="2"/>
  <c r="M73" i="2"/>
  <c r="K73" i="2"/>
  <c r="Q72" i="2"/>
  <c r="O72" i="2"/>
  <c r="M72" i="2"/>
  <c r="K72" i="2"/>
  <c r="Q70" i="2"/>
  <c r="O70" i="2"/>
  <c r="M70" i="2"/>
  <c r="K70" i="2"/>
  <c r="Q69" i="2"/>
  <c r="O69" i="2"/>
  <c r="M69" i="2"/>
  <c r="K69" i="2"/>
  <c r="Q68" i="2"/>
  <c r="O68" i="2"/>
  <c r="M68" i="2"/>
  <c r="K68" i="2"/>
  <c r="Q66" i="2"/>
  <c r="O66" i="2"/>
  <c r="M66" i="2"/>
  <c r="K66" i="2"/>
  <c r="Q65" i="2"/>
  <c r="O65" i="2"/>
  <c r="M65" i="2"/>
  <c r="K65" i="2"/>
  <c r="Q64" i="2"/>
  <c r="O64" i="2"/>
  <c r="M64" i="2"/>
  <c r="K64" i="2"/>
  <c r="Q63" i="2"/>
  <c r="O63" i="2"/>
  <c r="M63" i="2"/>
  <c r="K63" i="2"/>
  <c r="Q61" i="2"/>
  <c r="O61" i="2"/>
  <c r="M61" i="2"/>
  <c r="K61" i="2"/>
  <c r="Q60" i="2"/>
  <c r="O60" i="2"/>
  <c r="M60" i="2"/>
  <c r="K60" i="2"/>
  <c r="Q59" i="2"/>
  <c r="O59" i="2"/>
  <c r="M59" i="2"/>
  <c r="K59" i="2"/>
  <c r="Q57" i="2"/>
  <c r="O57" i="2"/>
  <c r="M57" i="2"/>
  <c r="K57" i="2"/>
  <c r="Q56" i="2"/>
  <c r="O56" i="2"/>
  <c r="M56" i="2"/>
  <c r="K56" i="2"/>
  <c r="Q55" i="2"/>
  <c r="O55" i="2"/>
  <c r="M55" i="2"/>
  <c r="K55" i="2"/>
  <c r="Q54" i="2"/>
  <c r="O54" i="2"/>
  <c r="M54" i="2"/>
  <c r="K54" i="2"/>
  <c r="Q53" i="2"/>
  <c r="O53" i="2"/>
  <c r="M53" i="2"/>
  <c r="K53" i="2"/>
  <c r="Q52" i="2"/>
  <c r="O52" i="2"/>
  <c r="M52" i="2"/>
  <c r="K52" i="2"/>
  <c r="Q51" i="2"/>
  <c r="O51" i="2"/>
  <c r="M51" i="2"/>
  <c r="K51" i="2"/>
  <c r="Q49" i="2"/>
  <c r="O49" i="2"/>
  <c r="M49" i="2"/>
  <c r="K49" i="2"/>
  <c r="Q48" i="2"/>
  <c r="O48" i="2"/>
  <c r="M48" i="2"/>
  <c r="K48" i="2"/>
  <c r="Q47" i="2"/>
  <c r="O47" i="2"/>
  <c r="M47" i="2"/>
  <c r="K47" i="2"/>
  <c r="Q46" i="2"/>
  <c r="O46" i="2"/>
  <c r="M46" i="2"/>
  <c r="K46" i="2"/>
  <c r="Q45" i="2"/>
  <c r="O45" i="2"/>
  <c r="M45" i="2"/>
  <c r="K45" i="2"/>
  <c r="Q44" i="2"/>
  <c r="O44" i="2"/>
  <c r="M44" i="2"/>
  <c r="K44" i="2"/>
  <c r="Q43" i="2"/>
  <c r="O43" i="2"/>
  <c r="M43" i="2"/>
  <c r="K43" i="2"/>
  <c r="Q42" i="2"/>
  <c r="O42" i="2"/>
  <c r="M42" i="2"/>
  <c r="K42" i="2"/>
  <c r="Q40" i="2"/>
  <c r="O40" i="2"/>
  <c r="M40" i="2"/>
  <c r="K40" i="2"/>
  <c r="Q39" i="2"/>
  <c r="O39" i="2"/>
  <c r="M39" i="2"/>
  <c r="K39" i="2"/>
  <c r="Q38" i="2"/>
  <c r="O38" i="2"/>
  <c r="M38" i="2"/>
  <c r="K38" i="2"/>
  <c r="Q36" i="2"/>
  <c r="O36" i="2"/>
  <c r="M36" i="2"/>
  <c r="K36" i="2"/>
  <c r="Q35" i="2"/>
  <c r="O35" i="2"/>
  <c r="M35" i="2"/>
  <c r="K35" i="2"/>
  <c r="Q34" i="2"/>
  <c r="O34" i="2"/>
  <c r="M34" i="2"/>
  <c r="K34" i="2"/>
  <c r="Q32" i="2"/>
  <c r="O32" i="2"/>
  <c r="M32" i="2"/>
  <c r="K32" i="2"/>
  <c r="Q31" i="2"/>
  <c r="O31" i="2"/>
  <c r="M31" i="2"/>
  <c r="K31" i="2"/>
  <c r="Q30" i="2"/>
  <c r="O30" i="2"/>
  <c r="M30" i="2"/>
  <c r="K30" i="2"/>
  <c r="Q28" i="2"/>
  <c r="O28" i="2"/>
  <c r="M28" i="2"/>
  <c r="K28" i="2"/>
  <c r="Q27" i="2"/>
  <c r="O27" i="2"/>
  <c r="M27" i="2"/>
  <c r="K27" i="2"/>
  <c r="Q26" i="2"/>
  <c r="O26" i="2"/>
  <c r="M26" i="2"/>
  <c r="K26" i="2"/>
  <c r="Q25" i="2"/>
  <c r="O25" i="2"/>
  <c r="M25" i="2"/>
  <c r="K25" i="2"/>
  <c r="Q24" i="2"/>
  <c r="O24" i="2"/>
  <c r="M24" i="2"/>
  <c r="K24" i="2"/>
  <c r="Q23" i="2"/>
  <c r="O23" i="2"/>
  <c r="M23" i="2"/>
  <c r="K23" i="2"/>
  <c r="Q22" i="2"/>
  <c r="O22" i="2"/>
  <c r="M22" i="2"/>
  <c r="K22" i="2"/>
  <c r="Q21" i="2"/>
  <c r="O21" i="2"/>
  <c r="M21" i="2"/>
  <c r="K21" i="2"/>
  <c r="Q19" i="2"/>
  <c r="O19" i="2"/>
  <c r="M19" i="2"/>
  <c r="K19" i="2"/>
  <c r="Q17" i="2"/>
  <c r="O17" i="2"/>
  <c r="M17" i="2"/>
  <c r="K17" i="2"/>
  <c r="Q16" i="2"/>
  <c r="O16" i="2"/>
  <c r="M16" i="2"/>
  <c r="K16" i="2"/>
  <c r="Q15" i="2"/>
  <c r="O15" i="2"/>
  <c r="M15" i="2"/>
  <c r="K15" i="2"/>
  <c r="Q14" i="2"/>
  <c r="O14" i="2"/>
  <c r="M14" i="2"/>
  <c r="K14" i="2"/>
  <c r="Q13" i="2"/>
  <c r="O13" i="2"/>
  <c r="M13" i="2"/>
  <c r="K13" i="2"/>
  <c r="Q12" i="2"/>
  <c r="O12" i="2"/>
  <c r="M12" i="2"/>
  <c r="K12" i="2"/>
  <c r="Q11" i="2"/>
  <c r="O11" i="2"/>
  <c r="M11" i="2"/>
  <c r="K11" i="2"/>
  <c r="Q10" i="2"/>
  <c r="O10" i="2"/>
  <c r="M10" i="2"/>
  <c r="K10" i="2"/>
  <c r="Q9" i="2"/>
  <c r="O9" i="2"/>
  <c r="M9" i="2"/>
  <c r="K9" i="2"/>
  <c r="Q8" i="2"/>
  <c r="O8" i="2"/>
  <c r="M8" i="2"/>
  <c r="K8" i="2"/>
  <c r="Q7" i="2"/>
  <c r="O7" i="2"/>
  <c r="M7" i="2"/>
  <c r="K7" i="2"/>
  <c r="Q6" i="2"/>
  <c r="O6" i="2"/>
  <c r="M6" i="2"/>
  <c r="K6" i="2"/>
  <c r="Q5" i="2"/>
  <c r="O5" i="2"/>
  <c r="M5" i="2"/>
  <c r="K5" i="2"/>
  <c r="Q4" i="2"/>
  <c r="O4" i="2"/>
  <c r="M4" i="2"/>
  <c r="K4" i="2"/>
  <c r="Q3" i="2"/>
  <c r="O3" i="2"/>
  <c r="M3" i="2"/>
  <c r="K3" i="2"/>
  <c r="Q2" i="2"/>
  <c r="O2" i="2"/>
  <c r="M2" i="2"/>
  <c r="K2" i="2"/>
  <c r="F28" i="5" l="1"/>
  <c r="F10" i="4"/>
  <c r="L10" i="4" s="1"/>
  <c r="F3" i="4"/>
  <c r="P3" i="4" s="1"/>
  <c r="F9" i="4"/>
  <c r="P9" i="4" s="1"/>
  <c r="F13" i="4"/>
  <c r="P13" i="4" s="1"/>
  <c r="F16" i="4"/>
  <c r="P16" i="4" s="1"/>
  <c r="F20" i="4"/>
  <c r="N20" i="4" s="1"/>
  <c r="J24" i="4"/>
  <c r="J13" i="4"/>
  <c r="F6" i="4"/>
  <c r="P6" i="4" s="1"/>
  <c r="F26" i="4"/>
  <c r="N13" i="4"/>
  <c r="F24" i="4"/>
  <c r="N24" i="4" s="1"/>
  <c r="J22" i="4"/>
  <c r="J10" i="4"/>
  <c r="N22" i="4"/>
  <c r="C29" i="4"/>
  <c r="F4" i="1" s="1"/>
  <c r="P22" i="4"/>
  <c r="G29" i="4"/>
  <c r="F11" i="1" s="1"/>
  <c r="J19" i="4"/>
  <c r="J7" i="4"/>
  <c r="F27" i="4"/>
  <c r="P27" i="4" s="1"/>
  <c r="H29" i="4"/>
  <c r="F10" i="1" s="1"/>
  <c r="J16" i="4"/>
  <c r="J4" i="4"/>
  <c r="F15" i="4"/>
  <c r="P15" i="4" s="1"/>
  <c r="F18" i="4"/>
  <c r="N18" i="4" s="1"/>
  <c r="F21" i="4"/>
  <c r="L21" i="4" s="1"/>
  <c r="J27" i="4"/>
  <c r="F25" i="5"/>
  <c r="F20" i="5"/>
  <c r="L20" i="5" s="1"/>
  <c r="F16" i="5"/>
  <c r="L16" i="5" s="1"/>
  <c r="F12" i="5"/>
  <c r="P12" i="5" s="1"/>
  <c r="F8" i="5"/>
  <c r="L8" i="5" s="1"/>
  <c r="F4" i="5"/>
  <c r="N4" i="5" s="1"/>
  <c r="J4" i="5"/>
  <c r="J14" i="5"/>
  <c r="J2" i="5"/>
  <c r="J27" i="5"/>
  <c r="J15" i="5"/>
  <c r="J3" i="5"/>
  <c r="E29" i="4"/>
  <c r="F6" i="1" s="1"/>
  <c r="F12" i="4"/>
  <c r="P12" i="4" s="1"/>
  <c r="F23" i="4"/>
  <c r="L23" i="4" s="1"/>
  <c r="F25" i="4"/>
  <c r="L13" i="4"/>
  <c r="L22" i="4"/>
  <c r="L24" i="4"/>
  <c r="F7" i="4"/>
  <c r="L7" i="4" s="1"/>
  <c r="J2" i="4"/>
  <c r="J5" i="4"/>
  <c r="J8" i="4"/>
  <c r="J11" i="4"/>
  <c r="J14" i="4"/>
  <c r="J17" i="4"/>
  <c r="J20" i="4"/>
  <c r="J23" i="4"/>
  <c r="N23" i="4"/>
  <c r="F4" i="4"/>
  <c r="F2" i="4"/>
  <c r="P2" i="4" s="1"/>
  <c r="F5" i="4"/>
  <c r="P5" i="4" s="1"/>
  <c r="F19" i="4"/>
  <c r="F8" i="4"/>
  <c r="N8" i="4" s="1"/>
  <c r="J3" i="4"/>
  <c r="J6" i="4"/>
  <c r="J9" i="4"/>
  <c r="J12" i="4"/>
  <c r="J15" i="4"/>
  <c r="J18" i="4"/>
  <c r="J21" i="4"/>
  <c r="L3" i="4"/>
  <c r="F11" i="4"/>
  <c r="N11" i="4" s="1"/>
  <c r="F14" i="4"/>
  <c r="P14" i="4" s="1"/>
  <c r="F17" i="4"/>
  <c r="P17" i="4" s="1"/>
  <c r="N12" i="4"/>
  <c r="N21" i="4"/>
  <c r="P28" i="5"/>
  <c r="J28" i="5"/>
  <c r="L28" i="5"/>
  <c r="N28" i="5"/>
  <c r="F27" i="5"/>
  <c r="L27" i="5" s="1"/>
  <c r="F23" i="5"/>
  <c r="L23" i="5" s="1"/>
  <c r="F19" i="5"/>
  <c r="N19" i="5" s="1"/>
  <c r="F15" i="5"/>
  <c r="P15" i="5" s="1"/>
  <c r="F11" i="5"/>
  <c r="L11" i="5" s="1"/>
  <c r="F7" i="5"/>
  <c r="P7" i="5" s="1"/>
  <c r="F3" i="5"/>
  <c r="P3" i="5" s="1"/>
  <c r="F29" i="5"/>
  <c r="L29" i="5" s="1"/>
  <c r="F26" i="5"/>
  <c r="P26" i="5" s="1"/>
  <c r="F22" i="5"/>
  <c r="L22" i="5" s="1"/>
  <c r="F18" i="5"/>
  <c r="L18" i="5" s="1"/>
  <c r="F10" i="5"/>
  <c r="L10" i="5" s="1"/>
  <c r="F6" i="5"/>
  <c r="L6" i="5" s="1"/>
  <c r="F2" i="5"/>
  <c r="P2" i="5" s="1"/>
  <c r="J26" i="5"/>
  <c r="J20" i="5"/>
  <c r="F14" i="5"/>
  <c r="L14" i="5" s="1"/>
  <c r="J11" i="5"/>
  <c r="J8" i="5"/>
  <c r="J22" i="5"/>
  <c r="F24" i="5"/>
  <c r="L24" i="5" s="1"/>
  <c r="F21" i="5"/>
  <c r="N21" i="5" s="1"/>
  <c r="F17" i="5"/>
  <c r="P17" i="5" s="1"/>
  <c r="F13" i="5"/>
  <c r="L13" i="5" s="1"/>
  <c r="F9" i="5"/>
  <c r="P9" i="5" s="1"/>
  <c r="F5" i="5"/>
  <c r="L5" i="5" s="1"/>
  <c r="G31" i="5"/>
  <c r="G11" i="1" s="1"/>
  <c r="C31" i="5"/>
  <c r="G4" i="1" s="1"/>
  <c r="E31" i="5"/>
  <c r="G6" i="1" s="1"/>
  <c r="H31" i="5"/>
  <c r="G10" i="1" s="1"/>
  <c r="N10" i="5"/>
  <c r="P22" i="5"/>
  <c r="L2" i="5"/>
  <c r="D31" i="5"/>
  <c r="G5" i="1" s="1"/>
  <c r="J7" i="5"/>
  <c r="J13" i="5"/>
  <c r="J19" i="5"/>
  <c r="J24" i="5"/>
  <c r="J6" i="5"/>
  <c r="J12" i="5"/>
  <c r="J18" i="5"/>
  <c r="J23" i="5"/>
  <c r="J29" i="5"/>
  <c r="D29" i="4"/>
  <c r="F5" i="1" s="1"/>
  <c r="I97" i="3"/>
  <c r="D10" i="1" s="1"/>
  <c r="G97" i="3"/>
  <c r="D97" i="3"/>
  <c r="D4" i="1" s="1"/>
  <c r="E96" i="2"/>
  <c r="F96" i="2"/>
  <c r="C6" i="1" s="1"/>
  <c r="H96" i="2"/>
  <c r="C11" i="1" s="1"/>
  <c r="I96" i="2"/>
  <c r="C10" i="1" s="1"/>
  <c r="D96" i="2"/>
  <c r="C4" i="1" s="1"/>
  <c r="L4" i="5" l="1"/>
  <c r="L19" i="5"/>
  <c r="N2" i="5"/>
  <c r="P8" i="5"/>
  <c r="P20" i="5"/>
  <c r="N8" i="5"/>
  <c r="N9" i="4"/>
  <c r="N6" i="4"/>
  <c r="L20" i="4"/>
  <c r="N3" i="4"/>
  <c r="L12" i="4"/>
  <c r="P18" i="4"/>
  <c r="L9" i="4"/>
  <c r="P20" i="4"/>
  <c r="L16" i="4"/>
  <c r="P10" i="4"/>
  <c r="L18" i="4"/>
  <c r="L6" i="4"/>
  <c r="N10" i="4"/>
  <c r="L7" i="5"/>
  <c r="N18" i="5"/>
  <c r="P19" i="5"/>
  <c r="P10" i="5"/>
  <c r="L27" i="4"/>
  <c r="P21" i="4"/>
  <c r="L12" i="5"/>
  <c r="P16" i="5"/>
  <c r="L15" i="5"/>
  <c r="L3" i="5"/>
  <c r="N16" i="5"/>
  <c r="N7" i="5"/>
  <c r="N15" i="5"/>
  <c r="N3" i="5"/>
  <c r="N20" i="5"/>
  <c r="N12" i="5"/>
  <c r="N11" i="5"/>
  <c r="P11" i="5"/>
  <c r="P8" i="4"/>
  <c r="N16" i="4"/>
  <c r="N5" i="4"/>
  <c r="L15" i="4"/>
  <c r="L17" i="4"/>
  <c r="N15" i="4"/>
  <c r="L8" i="4"/>
  <c r="F7" i="1"/>
  <c r="F12" i="1" s="1"/>
  <c r="N17" i="4"/>
  <c r="L5" i="4"/>
  <c r="L2" i="4"/>
  <c r="P24" i="4"/>
  <c r="N27" i="4"/>
  <c r="P6" i="5"/>
  <c r="P18" i="5"/>
  <c r="P4" i="5"/>
  <c r="P27" i="5"/>
  <c r="N6" i="5"/>
  <c r="N23" i="5"/>
  <c r="P23" i="5"/>
  <c r="L21" i="5"/>
  <c r="P21" i="5"/>
  <c r="N9" i="5"/>
  <c r="L9" i="5"/>
  <c r="N27" i="5"/>
  <c r="P24" i="5"/>
  <c r="P14" i="5"/>
  <c r="N24" i="5"/>
  <c r="N14" i="4"/>
  <c r="P7" i="4"/>
  <c r="N7" i="4"/>
  <c r="P11" i="4"/>
  <c r="L11" i="4"/>
  <c r="P23" i="4"/>
  <c r="N4" i="4"/>
  <c r="P4" i="4"/>
  <c r="L14" i="4"/>
  <c r="L4" i="4"/>
  <c r="N19" i="4"/>
  <c r="P19" i="4"/>
  <c r="N2" i="4"/>
  <c r="L19" i="4"/>
  <c r="F29" i="4"/>
  <c r="L29" i="4" s="1"/>
  <c r="F31" i="5"/>
  <c r="N31" i="5" s="1"/>
  <c r="N22" i="5"/>
  <c r="P29" i="5"/>
  <c r="N26" i="5"/>
  <c r="N13" i="5"/>
  <c r="N29" i="5"/>
  <c r="L26" i="5"/>
  <c r="P13" i="5"/>
  <c r="N17" i="5"/>
  <c r="L17" i="5"/>
  <c r="G7" i="1"/>
  <c r="G12" i="1" s="1"/>
  <c r="N14" i="5"/>
  <c r="N5" i="5"/>
  <c r="P5" i="5"/>
  <c r="C5" i="1"/>
  <c r="K96" i="2"/>
  <c r="J31" i="5"/>
  <c r="J29" i="4"/>
  <c r="C7" i="1"/>
  <c r="G96" i="2"/>
  <c r="Q96" i="2" s="1"/>
  <c r="H97" i="3"/>
  <c r="D11" i="1" s="1"/>
  <c r="F97" i="3"/>
  <c r="D6" i="1" s="1"/>
  <c r="D7" i="1" s="1"/>
  <c r="E97" i="3"/>
  <c r="C18" i="1" l="1"/>
  <c r="C15" i="1"/>
  <c r="C17" i="1"/>
  <c r="N29" i="4"/>
  <c r="P29" i="4"/>
  <c r="L31" i="5"/>
  <c r="P31" i="5"/>
  <c r="D5" i="1"/>
  <c r="Q97" i="3"/>
  <c r="O97" i="3"/>
  <c r="M97" i="3"/>
  <c r="K97" i="3"/>
  <c r="M96" i="2"/>
  <c r="O96" i="2"/>
  <c r="G18" i="1"/>
  <c r="F18" i="1"/>
  <c r="G17" i="1"/>
  <c r="F17" i="1"/>
  <c r="G16" i="1"/>
  <c r="F16" i="1"/>
  <c r="G15" i="1"/>
  <c r="F15" i="1"/>
  <c r="C16" i="1"/>
  <c r="D18" i="1" l="1"/>
  <c r="D17" i="1"/>
  <c r="D16" i="1"/>
  <c r="D15" i="1"/>
  <c r="D12" i="1"/>
  <c r="C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tc={65AD2D74-E111-4891-8362-B32E093CEDA8}</author>
  </authors>
  <commentList>
    <comment ref="B25" authorId="0" shapeId="0" xr:uid="{65AD2D74-E111-4891-8362-B32E093CEDA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Al. 2023.a.</t>
      </text>
    </comment>
  </commentList>
</comments>
</file>

<file path=xl/sharedStrings.xml><?xml version="1.0" encoding="utf-8"?>
<sst xmlns="http://schemas.openxmlformats.org/spreadsheetml/2006/main" count="661" uniqueCount="275">
  <si>
    <t>Tööjõukulud kokku</t>
  </si>
  <si>
    <t>S.h. õpetajate tööjõukulud</t>
  </si>
  <si>
    <t>KOV munitsipaalkoolid</t>
  </si>
  <si>
    <t>Investeeringud</t>
  </si>
  <si>
    <t>Amortisatsioon</t>
  </si>
  <si>
    <t>Otsesed kulud kokku</t>
  </si>
  <si>
    <t>Riigigümnaasiumid</t>
  </si>
  <si>
    <t>Õpetajate tööjõukulud kõigist tööjukuludest</t>
  </si>
  <si>
    <t>Õpetajate tööjõukulud  kuludest koos amordiga</t>
  </si>
  <si>
    <t>Õpetajate tööjõukulud  kuludest koos investeeringutega</t>
  </si>
  <si>
    <t>100111</t>
  </si>
  <si>
    <t>131101</t>
  </si>
  <si>
    <t>132101</t>
  </si>
  <si>
    <t>133101</t>
  </si>
  <si>
    <t>135101</t>
  </si>
  <si>
    <t>138101</t>
  </si>
  <si>
    <t>139101</t>
  </si>
  <si>
    <t>140101</t>
  </si>
  <si>
    <t>142101</t>
  </si>
  <si>
    <t>144101</t>
  </si>
  <si>
    <t>148101</t>
  </si>
  <si>
    <t>149101</t>
  </si>
  <si>
    <t>150101</t>
  </si>
  <si>
    <t>152101</t>
  </si>
  <si>
    <t>154101</t>
  </si>
  <si>
    <t>155101</t>
  </si>
  <si>
    <t>166101</t>
  </si>
  <si>
    <t>175101</t>
  </si>
  <si>
    <t>179101</t>
  </si>
  <si>
    <t>182101</t>
  </si>
  <si>
    <t>185101</t>
  </si>
  <si>
    <t>186101</t>
  </si>
  <si>
    <t>188101</t>
  </si>
  <si>
    <t>190101</t>
  </si>
  <si>
    <t>193101</t>
  </si>
  <si>
    <t>210101</t>
  </si>
  <si>
    <t>213101</t>
  </si>
  <si>
    <t>216101</t>
  </si>
  <si>
    <t>221101</t>
  </si>
  <si>
    <t>229101</t>
  </si>
  <si>
    <t>233101</t>
  </si>
  <si>
    <t>240101</t>
  </si>
  <si>
    <t>251101</t>
  </si>
  <si>
    <t>252101</t>
  </si>
  <si>
    <t>261101</t>
  </si>
  <si>
    <t>262101</t>
  </si>
  <si>
    <t>266101</t>
  </si>
  <si>
    <t>267101</t>
  </si>
  <si>
    <t>273101</t>
  </si>
  <si>
    <t>275101</t>
  </si>
  <si>
    <t>276101</t>
  </si>
  <si>
    <t>277101</t>
  </si>
  <si>
    <t>303101</t>
  </si>
  <si>
    <t>305101</t>
  </si>
  <si>
    <t>306101</t>
  </si>
  <si>
    <t>310101</t>
  </si>
  <si>
    <t>318101</t>
  </si>
  <si>
    <t>323101</t>
  </si>
  <si>
    <t>324101</t>
  </si>
  <si>
    <t>351101</t>
  </si>
  <si>
    <t>358101</t>
  </si>
  <si>
    <t>359101</t>
  </si>
  <si>
    <t>373101</t>
  </si>
  <si>
    <t>374101</t>
  </si>
  <si>
    <t>376101</t>
  </si>
  <si>
    <t>378101</t>
  </si>
  <si>
    <t>407101</t>
  </si>
  <si>
    <t>412101</t>
  </si>
  <si>
    <t>417101</t>
  </si>
  <si>
    <t>434101</t>
  </si>
  <si>
    <t>437101</t>
  </si>
  <si>
    <t>440101</t>
  </si>
  <si>
    <t>441101</t>
  </si>
  <si>
    <t>446101</t>
  </si>
  <si>
    <t>447101</t>
  </si>
  <si>
    <t>450101</t>
  </si>
  <si>
    <t>451101</t>
  </si>
  <si>
    <t>529101</t>
  </si>
  <si>
    <t>546101</t>
  </si>
  <si>
    <t>548101</t>
  </si>
  <si>
    <t>549101</t>
  </si>
  <si>
    <t>553101</t>
  </si>
  <si>
    <t>563101</t>
  </si>
  <si>
    <t>564101</t>
  </si>
  <si>
    <t>570101</t>
  </si>
  <si>
    <t>576101</t>
  </si>
  <si>
    <t>581101</t>
  </si>
  <si>
    <t>582101</t>
  </si>
  <si>
    <t>583101</t>
  </si>
  <si>
    <t>S.h.: Õpetajate tööjõukulud</t>
  </si>
  <si>
    <t>Ülej. majandamis-kulud</t>
  </si>
  <si>
    <t>Amort</t>
  </si>
  <si>
    <t>Majandamis- jm. kulud</t>
  </si>
  <si>
    <t>Tallinna linn</t>
  </si>
  <si>
    <t>Harju</t>
  </si>
  <si>
    <t>Anija vald</t>
  </si>
  <si>
    <t>Harku vald</t>
  </si>
  <si>
    <t>Jõelähtme vald</t>
  </si>
  <si>
    <t>Keila linn</t>
  </si>
  <si>
    <t>Kiili vald</t>
  </si>
  <si>
    <t>Kose vald</t>
  </si>
  <si>
    <t>Kuusalu vald</t>
  </si>
  <si>
    <t>Loksa linn</t>
  </si>
  <si>
    <t>Maardu linn</t>
  </si>
  <si>
    <t>Raasiku vald</t>
  </si>
  <si>
    <t>Rae vald</t>
  </si>
  <si>
    <t>Saku vald</t>
  </si>
  <si>
    <t>Saue vald</t>
  </si>
  <si>
    <t>Viimsi vald</t>
  </si>
  <si>
    <t>Lääne-Harju vald</t>
  </si>
  <si>
    <t>Hiiumaa vald</t>
  </si>
  <si>
    <t>Hiiu</t>
  </si>
  <si>
    <t>Jõhvi vald</t>
  </si>
  <si>
    <t>Ida-Viru</t>
  </si>
  <si>
    <t>Kohtla-Järve linn</t>
  </si>
  <si>
    <t>Lüganuse vald</t>
  </si>
  <si>
    <t>Narva linn</t>
  </si>
  <si>
    <t>Narva-Jõesuu linn</t>
  </si>
  <si>
    <t>Sillamäe linn</t>
  </si>
  <si>
    <t>Toila vald</t>
  </si>
  <si>
    <t>Alutaguse vald</t>
  </si>
  <si>
    <t>Paide linn</t>
  </si>
  <si>
    <t>Järva</t>
  </si>
  <si>
    <t>Türi vald</t>
  </si>
  <si>
    <t>Järva vald</t>
  </si>
  <si>
    <t>Jõgeva vald</t>
  </si>
  <si>
    <t>Jõgeva</t>
  </si>
  <si>
    <t>Põltsamaa vald</t>
  </si>
  <si>
    <t>Mustvee vald</t>
  </si>
  <si>
    <t>Haapsalu linn</t>
  </si>
  <si>
    <t>Lääne</t>
  </si>
  <si>
    <t>Vormsi vald</t>
  </si>
  <si>
    <t>Lääne-Nigula vald</t>
  </si>
  <si>
    <t>Haljala vald</t>
  </si>
  <si>
    <t>Lääne-Viru</t>
  </si>
  <si>
    <t>Kadrina vald</t>
  </si>
  <si>
    <t>Rakvere linn</t>
  </si>
  <si>
    <t>Rakvere vald</t>
  </si>
  <si>
    <t>Tapa vald</t>
  </si>
  <si>
    <t>Vinni vald</t>
  </si>
  <si>
    <t>Viru-Nigula vald</t>
  </si>
  <si>
    <t>Väike-Maarja vald</t>
  </si>
  <si>
    <t>Häädemeeste vald</t>
  </si>
  <si>
    <t>Pärnu</t>
  </si>
  <si>
    <t>Kihnu vald</t>
  </si>
  <si>
    <t>Saarde vald</t>
  </si>
  <si>
    <t>Pärnu linn</t>
  </si>
  <si>
    <t>Tori vald</t>
  </si>
  <si>
    <t>Põhja-Pärnumaa vald</t>
  </si>
  <si>
    <t>Lääneranna vald</t>
  </si>
  <si>
    <t>Kanepi vald</t>
  </si>
  <si>
    <t>Põlva</t>
  </si>
  <si>
    <t>Põlva vald</t>
  </si>
  <si>
    <t>Räpina vald</t>
  </si>
  <si>
    <t>Kehtna vald</t>
  </si>
  <si>
    <t>Rapla</t>
  </si>
  <si>
    <t>Kohila vald</t>
  </si>
  <si>
    <t>Märjamaa vald</t>
  </si>
  <si>
    <t>Rapla vald</t>
  </si>
  <si>
    <t>Muhu vald</t>
  </si>
  <si>
    <t>Saare</t>
  </si>
  <si>
    <t>Ruhnu vald</t>
  </si>
  <si>
    <t>Saaremaa vald</t>
  </si>
  <si>
    <t>Kambja vald</t>
  </si>
  <si>
    <t>Tartu</t>
  </si>
  <si>
    <t>Luunja vald</t>
  </si>
  <si>
    <t>Nõo vald</t>
  </si>
  <si>
    <t>Peipsiääre vald</t>
  </si>
  <si>
    <t>Tartu linn</t>
  </si>
  <si>
    <t>Tartu vald</t>
  </si>
  <si>
    <t>Elva vald</t>
  </si>
  <si>
    <t>Kastre vald</t>
  </si>
  <si>
    <t>Mulgi vald</t>
  </si>
  <si>
    <t>Viljandi</t>
  </si>
  <si>
    <t>Viljandi linn</t>
  </si>
  <si>
    <t>Viljandi vald</t>
  </si>
  <si>
    <t>Põhja-Sakala vald</t>
  </si>
  <si>
    <t>Otepää vald</t>
  </si>
  <si>
    <t>Valga</t>
  </si>
  <si>
    <t>Valga vald</t>
  </si>
  <si>
    <t>Tõrva vald</t>
  </si>
  <si>
    <t>Antsla vald</t>
  </si>
  <si>
    <t>Võru</t>
  </si>
  <si>
    <t>Rõuge vald</t>
  </si>
  <si>
    <t>Võru linn</t>
  </si>
  <si>
    <t>Võru vald</t>
  </si>
  <si>
    <t>Setomaa vald</t>
  </si>
  <si>
    <t>Mk.</t>
  </si>
  <si>
    <t>TP kood</t>
  </si>
  <si>
    <t>KOV nimi</t>
  </si>
  <si>
    <t>Õpetajate tööjõukulude % kõigist tööjõukuludest</t>
  </si>
  <si>
    <t>Õpetajate tööjõukulude % otsestest kuludest</t>
  </si>
  <si>
    <t>Õpetajate tööjõukulude % otsestest kuludest koos amordiga</t>
  </si>
  <si>
    <t>Õpetajate tööjõukulude % otsestest kuludest koos investeeringutega</t>
  </si>
  <si>
    <t>KOKKU</t>
  </si>
  <si>
    <t>GA1</t>
  </si>
  <si>
    <t>Jõgevamaa Gümnaasium</t>
  </si>
  <si>
    <t>GA2</t>
  </si>
  <si>
    <t>Läänemaa Ühisgümnaasium</t>
  </si>
  <si>
    <t>GA3</t>
  </si>
  <si>
    <t>Noarootsi Gümnaasium</t>
  </si>
  <si>
    <t>GA4</t>
  </si>
  <si>
    <t>Nõo Reaalgümnaasium</t>
  </si>
  <si>
    <t>GA5</t>
  </si>
  <si>
    <t>Viljandi Gümnaasium</t>
  </si>
  <si>
    <t>GA6</t>
  </si>
  <si>
    <t>Jõhvi Gümnaasium</t>
  </si>
  <si>
    <t>GA7</t>
  </si>
  <si>
    <t>Võru Gümnaasium</t>
  </si>
  <si>
    <t>GA8</t>
  </si>
  <si>
    <t>Tartu Tamme Gümnaasium</t>
  </si>
  <si>
    <t>GA9</t>
  </si>
  <si>
    <t>Pärnu Koidula Gümnaasium</t>
  </si>
  <si>
    <t>GAA</t>
  </si>
  <si>
    <t>Hiiumaa Gümnaasium</t>
  </si>
  <si>
    <t>GAB</t>
  </si>
  <si>
    <t>Põlva Gümnaasium</t>
  </si>
  <si>
    <t>GAC</t>
  </si>
  <si>
    <t>Valga Gümnaasium</t>
  </si>
  <si>
    <t>GAD</t>
  </si>
  <si>
    <t>Viimsi Gümnaasium</t>
  </si>
  <si>
    <t>GAE</t>
  </si>
  <si>
    <t>Rapla Gümnaasium</t>
  </si>
  <si>
    <t>GAF</t>
  </si>
  <si>
    <t>Paide Gümnaasium</t>
  </si>
  <si>
    <t>GAG</t>
  </si>
  <si>
    <t>Kohtla-Järve Gümnaasium</t>
  </si>
  <si>
    <t>GAH</t>
  </si>
  <si>
    <t>Saue Riigigümnaasium</t>
  </si>
  <si>
    <t>GAI</t>
  </si>
  <si>
    <t>Saaremaa Gümnaasium</t>
  </si>
  <si>
    <t>GAJ</t>
  </si>
  <si>
    <t>Tabasalu Gümnaasium</t>
  </si>
  <si>
    <t>GAK</t>
  </si>
  <si>
    <t>Rakvere Riigigümnaasium</t>
  </si>
  <si>
    <t>GAL</t>
  </si>
  <si>
    <t>Tallinna Pelgulinna Riigigümnaasium</t>
  </si>
  <si>
    <t>GAM</t>
  </si>
  <si>
    <t>Tallinna Mustamäe Riigigümnaasium</t>
  </si>
  <si>
    <t>GAO</t>
  </si>
  <si>
    <t>Tallinna Tõnismäe Riigigümnaasium</t>
  </si>
  <si>
    <t>GAR</t>
  </si>
  <si>
    <t>Narva Eesti Gümnaasium</t>
  </si>
  <si>
    <t>GAS</t>
  </si>
  <si>
    <t>Narva Gümnaasium</t>
  </si>
  <si>
    <t>GG5</t>
  </si>
  <si>
    <t>Pärnu Täiskasvanute Gümnaasium</t>
  </si>
  <si>
    <t>GAP</t>
  </si>
  <si>
    <t>Rae Gümnaasium</t>
  </si>
  <si>
    <t>GG6</t>
  </si>
  <si>
    <t>Sillamäe Gümnaasium</t>
  </si>
  <si>
    <t>Kulud kokku amordi ja invest.-ga</t>
  </si>
  <si>
    <t>Ei konteerinud 2022.a. õpetajate kulu kontole 50026:</t>
  </si>
  <si>
    <t>Ei konteerinud 2023.a. õpetajate kulu kontole 50026:</t>
  </si>
  <si>
    <t>Õpetajate palgakulud kontodelt 50026*</t>
  </si>
  <si>
    <t>Saldoandmikust KOV kulud tegevusadelt 092*</t>
  </si>
  <si>
    <t>SAP BOst riigigümnaasiumite kulud tegevusaladelt 092*</t>
  </si>
  <si>
    <t>Kulude selgituseks</t>
  </si>
  <si>
    <t>Kulud kokku</t>
  </si>
  <si>
    <t>Kulud kokku=tööjõukulud+majandamiskulud</t>
  </si>
  <si>
    <t>Õpetajate tööjõukulud kokku kuludest</t>
  </si>
  <si>
    <t>Õpetajate tööjõukulude suhe kokku kuludesse</t>
  </si>
  <si>
    <t>Õpetajate tööjõukulude suhe tööjõukuludesse kokku</t>
  </si>
  <si>
    <t>Õpetajate tööjõukulude suhe kuludesse koos amortisatsiooniga</t>
  </si>
  <si>
    <t>Õpetajate tööjõukulude suhe kuludesse koos investeeringutega</t>
  </si>
  <si>
    <t>õpetajate tööjõukulud (õpetajate palgakulud koos tööandja maksudega)</t>
  </si>
  <si>
    <t>Tööjõukulud - kõikide töötajate tööjõukulud (palgakulud koos tööandja maksudega)</t>
  </si>
  <si>
    <t>kulud kokku ei sisalda amortisatsiooni ja investeeringuid</t>
  </si>
  <si>
    <t>Majandamiskulud - kõik teised kulud (kommunalkulud (küte, elekter, vesi), õppevahendid jms va tööjõukulud, amortisatsioon</t>
  </si>
  <si>
    <t>Õpetajate tööjõukulude % kokku kuludest</t>
  </si>
  <si>
    <t>Õpetajate tööjõukulude %  kuludest koos amordiga</t>
  </si>
  <si>
    <t>Õpetajate tööjõukulude % kuludest koos investeeringutega</t>
  </si>
  <si>
    <t>Õpetajate tööjõukulude % kuludest koos amordiga</t>
  </si>
  <si>
    <t>Õpetajate tööjõukulude %  kuludest</t>
  </si>
  <si>
    <t>Koolitoidu, öömaja ja koolitranspordi kulud ei ole kaasatud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</si>
</sst>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0"/>
      <color theme="1"/>
      <name val="Aptos Narrow"/>
      <family val="2"/>
      <charset val="186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sz val="10"/>
      <color theme="1"/>
      <name val="Arial"/>
      <family val="2"/>
      <charset val="186"/>
    </font>
    <font>
      <sz val="8"/>
      <color theme="1"/>
      <name val="Aptos Narrow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3" fontId="0" fillId="0" borderId="0" xfId="0" applyNumberFormat="1"/>
    <xf numFmtId="3" fontId="3" fillId="0" borderId="0" xfId="0" applyNumberFormat="1" applyFont="1"/>
    <xf numFmtId="0" fontId="2" fillId="0" borderId="1" xfId="0" applyFont="1" applyBorder="1"/>
    <xf numFmtId="0" fontId="4" fillId="0" borderId="1" xfId="0" applyFont="1" applyBorder="1"/>
    <xf numFmtId="0" fontId="4" fillId="0" borderId="3" xfId="0" applyFont="1" applyBorder="1"/>
    <xf numFmtId="3" fontId="0" fillId="0" borderId="2" xfId="0" applyNumberFormat="1" applyBorder="1"/>
    <xf numFmtId="3" fontId="2" fillId="0" borderId="2" xfId="0" applyNumberFormat="1" applyFont="1" applyBorder="1"/>
    <xf numFmtId="3" fontId="2" fillId="0" borderId="0" xfId="0" applyNumberFormat="1" applyFont="1"/>
    <xf numFmtId="164" fontId="3" fillId="0" borderId="2" xfId="1" applyNumberFormat="1" applyFont="1" applyBorder="1"/>
    <xf numFmtId="164" fontId="3" fillId="0" borderId="0" xfId="1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right"/>
    </xf>
    <xf numFmtId="0" fontId="10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0" fillId="0" borderId="1" xfId="0" applyBorder="1"/>
    <xf numFmtId="0" fontId="10" fillId="0" borderId="1" xfId="0" applyFont="1" applyBorder="1" applyAlignment="1">
      <alignment horizontal="left"/>
    </xf>
    <xf numFmtId="3" fontId="0" fillId="0" borderId="3" xfId="0" applyNumberFormat="1" applyBorder="1"/>
    <xf numFmtId="0" fontId="9" fillId="2" borderId="1" xfId="0" applyFont="1" applyFill="1" applyBorder="1" applyAlignment="1">
      <alignment horizontal="right" wrapText="1"/>
    </xf>
    <xf numFmtId="3" fontId="3" fillId="2" borderId="0" xfId="0" applyNumberFormat="1" applyFont="1" applyFill="1"/>
    <xf numFmtId="3" fontId="3" fillId="2" borderId="1" xfId="0" applyNumberFormat="1" applyFont="1" applyFill="1" applyBorder="1"/>
    <xf numFmtId="0" fontId="3" fillId="2" borderId="0" xfId="0" applyFont="1" applyFill="1"/>
    <xf numFmtId="3" fontId="4" fillId="2" borderId="0" xfId="0" applyNumberFormat="1" applyFont="1" applyFill="1"/>
    <xf numFmtId="0" fontId="6" fillId="2" borderId="1" xfId="0" applyFont="1" applyFill="1" applyBorder="1" applyAlignment="1">
      <alignment horizontal="right" wrapText="1"/>
    </xf>
    <xf numFmtId="0" fontId="0" fillId="2" borderId="0" xfId="0" applyFill="1"/>
    <xf numFmtId="3" fontId="2" fillId="2" borderId="0" xfId="0" applyNumberFormat="1" applyFont="1" applyFill="1"/>
    <xf numFmtId="0" fontId="3" fillId="2" borderId="0" xfId="0" applyFont="1" applyFill="1" applyAlignment="1">
      <alignment horizontal="right"/>
    </xf>
    <xf numFmtId="3" fontId="3" fillId="2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3" borderId="0" xfId="0" applyFill="1"/>
    <xf numFmtId="0" fontId="3" fillId="2" borderId="0" xfId="0" applyFont="1" applyFill="1" applyAlignment="1">
      <alignment horizontal="left"/>
    </xf>
    <xf numFmtId="0" fontId="0" fillId="4" borderId="0" xfId="0" applyFill="1"/>
    <xf numFmtId="0" fontId="0" fillId="5" borderId="0" xfId="0" applyFill="1"/>
    <xf numFmtId="3" fontId="0" fillId="5" borderId="0" xfId="0" applyNumberFormat="1" applyFill="1"/>
    <xf numFmtId="0" fontId="2" fillId="6" borderId="0" xfId="0" applyFont="1" applyFill="1"/>
    <xf numFmtId="3" fontId="0" fillId="6" borderId="0" xfId="0" applyNumberFormat="1" applyFill="1"/>
    <xf numFmtId="0" fontId="3" fillId="7" borderId="0" xfId="0" applyFont="1" applyFill="1" applyAlignment="1">
      <alignment wrapText="1"/>
    </xf>
    <xf numFmtId="0" fontId="0" fillId="7" borderId="0" xfId="0" applyFill="1"/>
    <xf numFmtId="0" fontId="3" fillId="8" borderId="0" xfId="0" applyFont="1" applyFill="1" applyAlignment="1">
      <alignment wrapText="1"/>
    </xf>
    <xf numFmtId="3" fontId="0" fillId="8" borderId="0" xfId="0" applyNumberFormat="1" applyFill="1"/>
    <xf numFmtId="0" fontId="3" fillId="9" borderId="0" xfId="0" applyFont="1" applyFill="1" applyAlignment="1">
      <alignment wrapText="1"/>
    </xf>
    <xf numFmtId="3" fontId="0" fillId="9" borderId="0" xfId="0" applyNumberFormat="1" applyFill="1"/>
    <xf numFmtId="0" fontId="3" fillId="10" borderId="0" xfId="0" applyFont="1" applyFill="1" applyAlignment="1">
      <alignment wrapText="1"/>
    </xf>
    <xf numFmtId="3" fontId="0" fillId="10" borderId="0" xfId="0" applyNumberFormat="1" applyFill="1"/>
    <xf numFmtId="3" fontId="2" fillId="6" borderId="0" xfId="0" applyNumberFormat="1" applyFont="1" applyFill="1"/>
    <xf numFmtId="164" fontId="9" fillId="0" borderId="0" xfId="1" applyNumberFormat="1" applyFont="1" applyAlignment="1">
      <alignment horizontal="center"/>
    </xf>
    <xf numFmtId="0" fontId="6" fillId="3" borderId="1" xfId="0" applyFont="1" applyFill="1" applyBorder="1" applyAlignment="1">
      <alignment horizontal="right" wrapText="1"/>
    </xf>
    <xf numFmtId="3" fontId="2" fillId="3" borderId="0" xfId="0" applyNumberFormat="1" applyFont="1" applyFill="1"/>
    <xf numFmtId="3" fontId="2" fillId="3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64" fontId="9" fillId="0" borderId="0" xfId="1" applyNumberFormat="1" applyFont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9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4" fontId="9" fillId="3" borderId="0" xfId="1" applyNumberFormat="1" applyFont="1" applyFill="1" applyAlignment="1">
      <alignment horizontal="center"/>
    </xf>
    <xf numFmtId="164" fontId="8" fillId="3" borderId="0" xfId="1" applyNumberFormat="1" applyFont="1" applyFill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8" fillId="3" borderId="0" xfId="1" applyNumberFormat="1" applyFont="1" applyFill="1" applyBorder="1" applyAlignment="1">
      <alignment horizont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ven Nugis" id="{C911D56B-3522-4849-8327-84703711C2CC}" userId="S::sven.nugis@hm.ee::5058e4bd-dbe3-49f1-b191-7de888174972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5" dT="2024-06-11T10:29:59.37" personId="{C911D56B-3522-4849-8327-84703711C2CC}" id="{65AD2D74-E111-4891-8362-B32E093CEDA8}">
    <text>Al. 2023.a.</text>
  </threadedComment>
</ThreadedComment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3512C-4073-4539-93B4-FB0A26D6BAFB}">
  <dimension ref="B2:O27"/>
  <sheetViews>
    <sheetView workbookViewId="0">
      <selection activeCell="I4" sqref="I4"/>
    </sheetView>
  </sheetViews>
  <sheetFormatPr defaultRowHeight="15" x14ac:dyDescent="0.25"/>
  <cols>
    <col min="2" max="2" width="43.28515625" customWidth="1"/>
    <col min="3" max="3" width="14.85546875" customWidth="1"/>
    <col min="4" max="4" width="12.5703125" customWidth="1"/>
    <col min="5" max="5" width="8.28515625" customWidth="1"/>
    <col min="6" max="7" width="13.42578125" customWidth="1"/>
    <col min="9" max="9" width="58.5703125" customWidth="1"/>
  </cols>
  <sheetData>
    <row r="2" spans="2:15" x14ac:dyDescent="0.25">
      <c r="B2" s="1"/>
      <c r="C2" s="64" t="s">
        <v>2</v>
      </c>
      <c r="D2" s="65"/>
      <c r="F2" s="64" t="s">
        <v>6</v>
      </c>
      <c r="G2" s="65"/>
    </row>
    <row r="3" spans="2:15" x14ac:dyDescent="0.25">
      <c r="B3" s="4"/>
      <c r="C3" s="6">
        <v>2022</v>
      </c>
      <c r="D3" s="5">
        <v>2023</v>
      </c>
      <c r="E3" s="5"/>
      <c r="F3" s="6">
        <v>2022</v>
      </c>
      <c r="G3" s="5">
        <v>2023</v>
      </c>
      <c r="I3" s="46" t="s">
        <v>257</v>
      </c>
    </row>
    <row r="4" spans="2:15" x14ac:dyDescent="0.25">
      <c r="B4" s="44" t="s">
        <v>0</v>
      </c>
      <c r="C4" s="7">
        <f>'KOV 2022'!D96</f>
        <v>474388029.15999991</v>
      </c>
      <c r="D4" s="2">
        <f>'KOV 2023'!D97</f>
        <v>578474937.34999979</v>
      </c>
      <c r="E4" s="2"/>
      <c r="F4" s="7">
        <f>'Riigigümn 2022'!C29</f>
        <v>21767749.480000004</v>
      </c>
      <c r="G4" s="2">
        <f>'Riigigümn 2023'!C31</f>
        <v>34699281.919999994</v>
      </c>
      <c r="H4" s="2"/>
      <c r="I4" s="44" t="s">
        <v>266</v>
      </c>
    </row>
    <row r="5" spans="2:15" x14ac:dyDescent="0.25">
      <c r="B5" s="39" t="s">
        <v>1</v>
      </c>
      <c r="C5" s="40">
        <f>'KOV 2022'!E96</f>
        <v>335074621.52130002</v>
      </c>
      <c r="D5" s="32">
        <f>'KOV 2023'!E97</f>
        <v>418090582.51896006</v>
      </c>
      <c r="E5" s="32"/>
      <c r="F5" s="40">
        <f>'Riigigümn 2022'!D29</f>
        <v>14461981.768140001</v>
      </c>
      <c r="G5" s="32">
        <f>'Riigigümn 2023'!D31</f>
        <v>23527660.161959998</v>
      </c>
      <c r="H5" s="2"/>
      <c r="I5" s="45" t="s">
        <v>265</v>
      </c>
    </row>
    <row r="6" spans="2:15" x14ac:dyDescent="0.25">
      <c r="B6" s="47" t="s">
        <v>92</v>
      </c>
      <c r="C6" s="7">
        <f>'KOV 2022'!F96</f>
        <v>145348054.78000003</v>
      </c>
      <c r="D6" s="2">
        <f>'KOV 2023'!F97</f>
        <v>146981998.09</v>
      </c>
      <c r="E6" s="2"/>
      <c r="F6" s="7">
        <f>'Riigigümn 2022'!E29</f>
        <v>8677884.1599999983</v>
      </c>
      <c r="G6" s="2">
        <f>'Riigigümn 2023'!E31</f>
        <v>6424373.4400000004</v>
      </c>
      <c r="H6" s="2"/>
      <c r="I6" s="48" t="s">
        <v>268</v>
      </c>
    </row>
    <row r="7" spans="2:15" x14ac:dyDescent="0.25">
      <c r="B7" s="49" t="s">
        <v>258</v>
      </c>
      <c r="C7" s="8">
        <f>C4+C6</f>
        <v>619736083.93999994</v>
      </c>
      <c r="D7" s="9">
        <f>D4+D6</f>
        <v>725456935.43999982</v>
      </c>
      <c r="E7" s="2"/>
      <c r="F7" s="8">
        <f>F4+F6</f>
        <v>30445633.640000001</v>
      </c>
      <c r="G7" s="9">
        <f>G4+G6</f>
        <v>41123655.359999992</v>
      </c>
      <c r="H7" s="2"/>
      <c r="I7" s="50" t="s">
        <v>259</v>
      </c>
    </row>
    <row r="8" spans="2:15" x14ac:dyDescent="0.25">
      <c r="C8" s="7"/>
      <c r="D8" s="2"/>
      <c r="E8" s="2"/>
      <c r="F8" s="7"/>
      <c r="G8" s="2"/>
      <c r="H8" s="2"/>
      <c r="I8" s="59" t="s">
        <v>267</v>
      </c>
    </row>
    <row r="9" spans="2:15" x14ac:dyDescent="0.25">
      <c r="C9" s="7"/>
      <c r="D9" s="2"/>
      <c r="E9" s="2"/>
      <c r="F9" s="7"/>
      <c r="G9" s="2"/>
      <c r="H9" s="2"/>
      <c r="I9" s="2"/>
      <c r="J9" s="2"/>
      <c r="K9" s="2"/>
      <c r="L9" s="2"/>
      <c r="M9" s="2"/>
      <c r="N9" s="2"/>
      <c r="O9" s="2"/>
    </row>
    <row r="10" spans="2:15" x14ac:dyDescent="0.25">
      <c r="B10" t="s">
        <v>3</v>
      </c>
      <c r="C10" s="7">
        <f>'KOV 2022'!I96</f>
        <v>81479979.519999981</v>
      </c>
      <c r="D10" s="2">
        <f>'KOV 2023'!I97</f>
        <v>84936827.910000026</v>
      </c>
      <c r="E10" s="2"/>
      <c r="F10" s="7">
        <f>'Riigigümn 2022'!H29</f>
        <v>7398856.25</v>
      </c>
      <c r="G10" s="2">
        <f>'Riigigümn 2023'!H31</f>
        <v>66592011.439999998</v>
      </c>
      <c r="H10" s="2"/>
      <c r="I10" s="2"/>
    </row>
    <row r="11" spans="2:15" x14ac:dyDescent="0.25">
      <c r="B11" t="s">
        <v>4</v>
      </c>
      <c r="C11" s="7">
        <f>'KOV 2022'!H96</f>
        <v>41083385.479999997</v>
      </c>
      <c r="D11" s="2">
        <f>'KOV 2023'!H97</f>
        <v>41436517.820000008</v>
      </c>
      <c r="E11" s="2"/>
      <c r="F11" s="7">
        <f>'Riigigümn 2022'!G29</f>
        <v>2480428.4500000007</v>
      </c>
      <c r="G11" s="2">
        <f>'Riigigümn 2023'!G31</f>
        <v>3939736.33</v>
      </c>
      <c r="H11" s="2"/>
      <c r="I11" s="2"/>
    </row>
    <row r="12" spans="2:15" x14ac:dyDescent="0.25">
      <c r="B12" s="1" t="s">
        <v>251</v>
      </c>
      <c r="C12" s="8">
        <f>C7+C10+C11</f>
        <v>742299448.93999994</v>
      </c>
      <c r="D12" s="9">
        <f>D7+D10+D11</f>
        <v>851830281.16999996</v>
      </c>
      <c r="E12" s="2"/>
      <c r="F12" s="8">
        <f>F7+F10+F11</f>
        <v>40324918.340000004</v>
      </c>
      <c r="G12" s="9">
        <f>G7+G10+G11</f>
        <v>111655403.12999998</v>
      </c>
      <c r="H12" s="2"/>
      <c r="I12" s="2"/>
    </row>
    <row r="13" spans="2:15" x14ac:dyDescent="0.25">
      <c r="C13" s="7"/>
      <c r="D13" s="2"/>
      <c r="E13" s="2"/>
      <c r="F13" s="7"/>
      <c r="G13" s="2"/>
      <c r="H13" s="2"/>
      <c r="I13" s="2"/>
    </row>
    <row r="14" spans="2:15" x14ac:dyDescent="0.25">
      <c r="C14" s="7"/>
      <c r="D14" s="2"/>
      <c r="E14" s="2"/>
      <c r="F14" s="7"/>
      <c r="G14" s="2"/>
      <c r="H14" s="2"/>
      <c r="I14" s="2"/>
    </row>
    <row r="15" spans="2:15" ht="15.6" customHeight="1" x14ac:dyDescent="0.25">
      <c r="B15" s="51" t="s">
        <v>7</v>
      </c>
      <c r="C15" s="10">
        <f>C5/C4</f>
        <v>0.70633026325436055</v>
      </c>
      <c r="D15" s="11">
        <f>D5/D4</f>
        <v>0.72274623414842787</v>
      </c>
      <c r="E15" s="3"/>
      <c r="F15" s="10">
        <f t="shared" ref="F15:G15" si="0">F5/F4</f>
        <v>0.66437652553046556</v>
      </c>
      <c r="G15" s="11">
        <f t="shared" si="0"/>
        <v>0.67804458363730891</v>
      </c>
      <c r="H15" s="2"/>
      <c r="I15" s="52" t="s">
        <v>262</v>
      </c>
    </row>
    <row r="16" spans="2:15" x14ac:dyDescent="0.25">
      <c r="B16" s="53" t="s">
        <v>260</v>
      </c>
      <c r="C16" s="10">
        <f>C5/C7</f>
        <v>0.54067308682600512</v>
      </c>
      <c r="D16" s="11">
        <f>D5/D7</f>
        <v>0.57631344066671886</v>
      </c>
      <c r="E16" s="3"/>
      <c r="F16" s="10">
        <f t="shared" ref="F16:G16" si="1">F5/F7</f>
        <v>0.47501004377651052</v>
      </c>
      <c r="G16" s="11">
        <f t="shared" si="1"/>
        <v>0.57211986522104741</v>
      </c>
      <c r="H16" s="2"/>
      <c r="I16" s="54" t="s">
        <v>261</v>
      </c>
    </row>
    <row r="17" spans="2:9" ht="30" x14ac:dyDescent="0.25">
      <c r="B17" s="55" t="s">
        <v>8</v>
      </c>
      <c r="C17" s="10">
        <f>C5/(C7+C11)</f>
        <v>0.50705924541750325</v>
      </c>
      <c r="D17" s="11">
        <f>D5/(D7+D11)</f>
        <v>0.54517427517693884</v>
      </c>
      <c r="E17" s="3"/>
      <c r="F17" s="10">
        <f t="shared" ref="F17:G17" si="2">F5/(F7+F11)</f>
        <v>0.4392259763287108</v>
      </c>
      <c r="G17" s="11">
        <f t="shared" si="2"/>
        <v>0.52210140603289334</v>
      </c>
      <c r="H17" s="2"/>
      <c r="I17" s="56" t="s">
        <v>263</v>
      </c>
    </row>
    <row r="18" spans="2:9" ht="17.45" customHeight="1" x14ac:dyDescent="0.25">
      <c r="B18" s="57" t="s">
        <v>9</v>
      </c>
      <c r="C18" s="10">
        <f>C5/(C7+C10)</f>
        <v>0.47784789736268496</v>
      </c>
      <c r="D18" s="11">
        <f>D5/(D7+D10)</f>
        <v>0.51591041469847965</v>
      </c>
      <c r="E18" s="3"/>
      <c r="F18" s="10">
        <f t="shared" ref="F18:G18" si="3">F5/(F7+F10)</f>
        <v>0.38214233591668584</v>
      </c>
      <c r="G18" s="11">
        <f t="shared" si="3"/>
        <v>0.21842375265284997</v>
      </c>
      <c r="H18" s="2"/>
      <c r="I18" s="58" t="s">
        <v>264</v>
      </c>
    </row>
    <row r="19" spans="2:9" x14ac:dyDescent="0.25">
      <c r="C19" s="2"/>
      <c r="D19" s="2"/>
      <c r="E19" s="2"/>
      <c r="F19" s="2"/>
      <c r="G19" s="2"/>
      <c r="H19" s="2"/>
      <c r="I19" s="2"/>
    </row>
    <row r="24" spans="2:9" x14ac:dyDescent="0.25">
      <c r="B24" t="s">
        <v>255</v>
      </c>
    </row>
    <row r="25" spans="2:9" x14ac:dyDescent="0.25">
      <c r="B25" t="s">
        <v>256</v>
      </c>
    </row>
    <row r="26" spans="2:9" x14ac:dyDescent="0.25">
      <c r="B26" t="s">
        <v>254</v>
      </c>
    </row>
    <row r="27" spans="2:9" x14ac:dyDescent="0.25">
      <c r="B27" t="s">
        <v>274</v>
      </c>
    </row>
  </sheetData>
  <mergeCells count="2">
    <mergeCell ref="C2:D2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CB018-6797-4254-B5AD-A63FF97DC143}">
  <dimension ref="A1:T96"/>
  <sheetViews>
    <sheetView workbookViewId="0">
      <pane ySplit="1" topLeftCell="A65" activePane="bottomLeft" state="frozen"/>
      <selection pane="bottomLeft" activeCell="A82" sqref="A82:XFD82"/>
    </sheetView>
  </sheetViews>
  <sheetFormatPr defaultRowHeight="15" x14ac:dyDescent="0.25"/>
  <cols>
    <col min="1" max="1" width="10.42578125" customWidth="1"/>
    <col min="2" max="2" width="8.7109375" style="16"/>
    <col min="3" max="3" width="21.28515625" customWidth="1"/>
    <col min="4" max="5" width="13.5703125" customWidth="1"/>
    <col min="6" max="6" width="15.140625" customWidth="1"/>
    <col min="7" max="9" width="13.5703125" customWidth="1"/>
    <col min="11" max="18" width="11.140625" style="18" customWidth="1"/>
    <col min="20" max="20" width="10.5703125" bestFit="1" customWidth="1"/>
  </cols>
  <sheetData>
    <row r="1" spans="1:20" ht="42.6" customHeight="1" x14ac:dyDescent="0.25">
      <c r="A1" s="4" t="s">
        <v>187</v>
      </c>
      <c r="B1" s="41" t="s">
        <v>188</v>
      </c>
      <c r="C1" s="4" t="s">
        <v>189</v>
      </c>
      <c r="D1" s="26" t="s">
        <v>0</v>
      </c>
      <c r="E1" s="31" t="s">
        <v>89</v>
      </c>
      <c r="F1" s="27" t="s">
        <v>92</v>
      </c>
      <c r="G1" s="27" t="s">
        <v>258</v>
      </c>
      <c r="H1" s="27" t="s">
        <v>91</v>
      </c>
      <c r="I1" s="27" t="s">
        <v>3</v>
      </c>
      <c r="J1" s="28"/>
      <c r="K1" s="74" t="s">
        <v>190</v>
      </c>
      <c r="L1" s="75"/>
      <c r="M1" s="75" t="s">
        <v>269</v>
      </c>
      <c r="N1" s="75"/>
      <c r="O1" s="75" t="s">
        <v>272</v>
      </c>
      <c r="P1" s="75"/>
      <c r="Q1" s="75" t="s">
        <v>271</v>
      </c>
      <c r="R1" s="75"/>
    </row>
    <row r="2" spans="1:20" x14ac:dyDescent="0.25">
      <c r="A2" t="s">
        <v>94</v>
      </c>
      <c r="B2" s="15" t="s">
        <v>10</v>
      </c>
      <c r="C2" t="s">
        <v>93</v>
      </c>
      <c r="D2" s="7">
        <v>128060482.16999999</v>
      </c>
      <c r="E2" s="32">
        <v>95747299.246460006</v>
      </c>
      <c r="F2" s="2">
        <v>43341608.480000019</v>
      </c>
      <c r="G2" s="2">
        <v>171402090.65000001</v>
      </c>
      <c r="H2" s="2">
        <v>7854984.4000000004</v>
      </c>
      <c r="I2" s="2">
        <v>12449327.399999999</v>
      </c>
      <c r="K2" s="66">
        <f>E2/D2</f>
        <v>0.74767248743726966</v>
      </c>
      <c r="L2" s="67"/>
      <c r="M2" s="68">
        <f>E2/G2</f>
        <v>0.55861220177281423</v>
      </c>
      <c r="N2" s="68"/>
      <c r="O2" s="68">
        <f>E2/(G2+H2)</f>
        <v>0.53413400402607991</v>
      </c>
      <c r="P2" s="68"/>
      <c r="Q2" s="68">
        <f>E2/(G2+I2)</f>
        <v>0.52078629722845371</v>
      </c>
      <c r="R2" s="68"/>
      <c r="T2" s="2"/>
    </row>
    <row r="3" spans="1:20" x14ac:dyDescent="0.25">
      <c r="A3" t="s">
        <v>94</v>
      </c>
      <c r="B3" s="15" t="s">
        <v>11</v>
      </c>
      <c r="C3" t="s">
        <v>95</v>
      </c>
      <c r="D3" s="7">
        <v>2716842.4999999995</v>
      </c>
      <c r="E3" s="32">
        <v>1917240.8482199996</v>
      </c>
      <c r="F3" s="2">
        <v>646494.12999999989</v>
      </c>
      <c r="G3" s="2">
        <v>3363336.6299999994</v>
      </c>
      <c r="H3" s="2">
        <v>93858.859999999986</v>
      </c>
      <c r="I3" s="2">
        <v>27555</v>
      </c>
      <c r="K3" s="66">
        <f t="shared" ref="K3:K77" si="0">E3/D3</f>
        <v>0.70568715272232374</v>
      </c>
      <c r="L3" s="67"/>
      <c r="M3" s="68">
        <f t="shared" ref="M3:M77" si="1">E3/G3</f>
        <v>0.5700413188257043</v>
      </c>
      <c r="N3" s="68"/>
      <c r="O3" s="68">
        <f t="shared" ref="O3:O77" si="2">E3/(G3+H3)</f>
        <v>0.55456535615809222</v>
      </c>
      <c r="P3" s="68"/>
      <c r="Q3" s="68">
        <f t="shared" ref="Q3:Q77" si="3">E3/(G3+I3)</f>
        <v>0.56540905974632982</v>
      </c>
      <c r="R3" s="68"/>
      <c r="T3" s="2"/>
    </row>
    <row r="4" spans="1:20" x14ac:dyDescent="0.25">
      <c r="A4" t="s">
        <v>94</v>
      </c>
      <c r="B4" s="15" t="s">
        <v>12</v>
      </c>
      <c r="C4" t="s">
        <v>96</v>
      </c>
      <c r="D4" s="7">
        <v>6088261.7000000011</v>
      </c>
      <c r="E4" s="32">
        <v>3935013.4713600003</v>
      </c>
      <c r="F4" s="2">
        <v>2865513.7199999988</v>
      </c>
      <c r="G4" s="2">
        <v>8953775.4199999999</v>
      </c>
      <c r="H4" s="2">
        <v>594054.89</v>
      </c>
      <c r="I4" s="2">
        <v>973975.64</v>
      </c>
      <c r="K4" s="66">
        <f t="shared" si="0"/>
        <v>0.64632791185043825</v>
      </c>
      <c r="L4" s="67"/>
      <c r="M4" s="68">
        <f t="shared" si="1"/>
        <v>0.43948092137428219</v>
      </c>
      <c r="N4" s="68"/>
      <c r="O4" s="68">
        <f t="shared" si="2"/>
        <v>0.41213692991994533</v>
      </c>
      <c r="P4" s="68"/>
      <c r="Q4" s="68">
        <f t="shared" si="3"/>
        <v>0.39636504255375637</v>
      </c>
      <c r="R4" s="68"/>
      <c r="T4" s="2"/>
    </row>
    <row r="5" spans="1:20" x14ac:dyDescent="0.25">
      <c r="A5" t="s">
        <v>94</v>
      </c>
      <c r="B5" s="15" t="s">
        <v>13</v>
      </c>
      <c r="C5" t="s">
        <v>97</v>
      </c>
      <c r="D5" s="7">
        <v>3317624.25</v>
      </c>
      <c r="E5" s="32">
        <v>2260271.1305400003</v>
      </c>
      <c r="F5" s="2">
        <v>771900.73000000045</v>
      </c>
      <c r="G5" s="2">
        <v>4089524.9800000004</v>
      </c>
      <c r="H5" s="2">
        <v>635771.27</v>
      </c>
      <c r="I5" s="2">
        <v>245921.05</v>
      </c>
      <c r="K5" s="66">
        <f t="shared" si="0"/>
        <v>0.68129208138625108</v>
      </c>
      <c r="L5" s="67"/>
      <c r="M5" s="68">
        <f t="shared" si="1"/>
        <v>0.55269771956252978</v>
      </c>
      <c r="N5" s="68"/>
      <c r="O5" s="68">
        <f t="shared" si="2"/>
        <v>0.47833426963230091</v>
      </c>
      <c r="P5" s="68"/>
      <c r="Q5" s="68">
        <f t="shared" si="3"/>
        <v>0.52134684987417546</v>
      </c>
      <c r="R5" s="68"/>
      <c r="T5" s="2"/>
    </row>
    <row r="6" spans="1:20" x14ac:dyDescent="0.25">
      <c r="A6" t="s">
        <v>94</v>
      </c>
      <c r="B6" s="15" t="s">
        <v>14</v>
      </c>
      <c r="C6" t="s">
        <v>98</v>
      </c>
      <c r="D6" s="7">
        <v>5052214.91</v>
      </c>
      <c r="E6" s="32">
        <v>3883227.8569200002</v>
      </c>
      <c r="F6" s="2">
        <v>2475829.4900000002</v>
      </c>
      <c r="G6" s="2">
        <v>7528044.4000000004</v>
      </c>
      <c r="H6" s="2">
        <v>257178.8</v>
      </c>
      <c r="I6" s="2">
        <v>0</v>
      </c>
      <c r="K6" s="66">
        <f t="shared" si="0"/>
        <v>0.76861889806663031</v>
      </c>
      <c r="L6" s="67"/>
      <c r="M6" s="68">
        <f t="shared" si="1"/>
        <v>0.5158348769728297</v>
      </c>
      <c r="N6" s="68"/>
      <c r="O6" s="68">
        <f t="shared" si="2"/>
        <v>0.49879467256892518</v>
      </c>
      <c r="P6" s="68"/>
      <c r="Q6" s="68">
        <f t="shared" si="3"/>
        <v>0.5158348769728297</v>
      </c>
      <c r="R6" s="68"/>
      <c r="T6" s="2"/>
    </row>
    <row r="7" spans="1:20" x14ac:dyDescent="0.25">
      <c r="A7" t="s">
        <v>94</v>
      </c>
      <c r="B7" s="15" t="s">
        <v>15</v>
      </c>
      <c r="C7" t="s">
        <v>99</v>
      </c>
      <c r="D7" s="7">
        <v>2681737.0699999998</v>
      </c>
      <c r="E7" s="32">
        <v>1933321.0396600002</v>
      </c>
      <c r="F7" s="2">
        <v>485033.81000000006</v>
      </c>
      <c r="G7" s="2">
        <v>3166770.88</v>
      </c>
      <c r="H7" s="2">
        <v>1666.67</v>
      </c>
      <c r="I7" s="2">
        <v>0</v>
      </c>
      <c r="K7" s="66">
        <f t="shared" si="0"/>
        <v>0.72092117504271225</v>
      </c>
      <c r="L7" s="67"/>
      <c r="M7" s="68">
        <f t="shared" si="1"/>
        <v>0.61050234226607525</v>
      </c>
      <c r="N7" s="68"/>
      <c r="O7" s="68">
        <f t="shared" si="2"/>
        <v>0.61018120419005906</v>
      </c>
      <c r="P7" s="68"/>
      <c r="Q7" s="68">
        <f t="shared" si="3"/>
        <v>0.61050234226607525</v>
      </c>
      <c r="R7" s="68"/>
      <c r="T7" s="2"/>
    </row>
    <row r="8" spans="1:20" x14ac:dyDescent="0.25">
      <c r="A8" t="s">
        <v>94</v>
      </c>
      <c r="B8" s="15" t="s">
        <v>16</v>
      </c>
      <c r="C8" t="s">
        <v>100</v>
      </c>
      <c r="D8" s="7">
        <v>3917439.4400000004</v>
      </c>
      <c r="E8" s="32">
        <v>2536590.9568200004</v>
      </c>
      <c r="F8" s="2">
        <v>1178243.1799999997</v>
      </c>
      <c r="G8" s="2">
        <v>5095682.62</v>
      </c>
      <c r="H8" s="2">
        <v>308402.31</v>
      </c>
      <c r="I8" s="2">
        <v>717555.95</v>
      </c>
      <c r="K8" s="66">
        <f t="shared" si="0"/>
        <v>0.64751248760082947</v>
      </c>
      <c r="L8" s="67"/>
      <c r="M8" s="68">
        <f t="shared" si="1"/>
        <v>0.49779217937635223</v>
      </c>
      <c r="N8" s="68"/>
      <c r="O8" s="68">
        <f t="shared" si="2"/>
        <v>0.46938399186483559</v>
      </c>
      <c r="P8" s="68"/>
      <c r="Q8" s="68">
        <f t="shared" si="3"/>
        <v>0.43634730043773179</v>
      </c>
      <c r="R8" s="68"/>
      <c r="T8" s="2"/>
    </row>
    <row r="9" spans="1:20" x14ac:dyDescent="0.25">
      <c r="A9" t="s">
        <v>94</v>
      </c>
      <c r="B9" s="15" t="s">
        <v>17</v>
      </c>
      <c r="C9" t="s">
        <v>101</v>
      </c>
      <c r="D9" s="7">
        <v>3169513.4299999992</v>
      </c>
      <c r="E9" s="32">
        <v>1959013.5799800002</v>
      </c>
      <c r="F9" s="2">
        <v>1308941.2799999989</v>
      </c>
      <c r="G9" s="2">
        <v>4478454.7099999981</v>
      </c>
      <c r="H9" s="2">
        <v>148614.94</v>
      </c>
      <c r="I9" s="2">
        <v>944944.15</v>
      </c>
      <c r="K9" s="66">
        <f t="shared" si="0"/>
        <v>0.61808022690094755</v>
      </c>
      <c r="L9" s="67"/>
      <c r="M9" s="68">
        <f t="shared" si="1"/>
        <v>0.43743070028277697</v>
      </c>
      <c r="N9" s="68"/>
      <c r="O9" s="68">
        <f t="shared" si="2"/>
        <v>0.42338104419500167</v>
      </c>
      <c r="P9" s="68"/>
      <c r="Q9" s="68">
        <f t="shared" si="3"/>
        <v>0.36121510339735563</v>
      </c>
      <c r="R9" s="68"/>
      <c r="T9" s="2"/>
    </row>
    <row r="10" spans="1:20" x14ac:dyDescent="0.25">
      <c r="A10" t="s">
        <v>94</v>
      </c>
      <c r="B10" s="15" t="s">
        <v>18</v>
      </c>
      <c r="C10" t="s">
        <v>102</v>
      </c>
      <c r="D10" s="7">
        <v>1197033.1200000003</v>
      </c>
      <c r="E10" s="32">
        <v>772346.69183999998</v>
      </c>
      <c r="F10" s="2">
        <v>248301.51</v>
      </c>
      <c r="G10" s="2">
        <v>1445334.6300000004</v>
      </c>
      <c r="H10" s="2">
        <v>139442.35999999999</v>
      </c>
      <c r="I10" s="2">
        <v>28105</v>
      </c>
      <c r="K10" s="66">
        <f t="shared" si="0"/>
        <v>0.6452174788948194</v>
      </c>
      <c r="L10" s="67"/>
      <c r="M10" s="68">
        <f t="shared" si="1"/>
        <v>0.53437223173708903</v>
      </c>
      <c r="N10" s="68"/>
      <c r="O10" s="68">
        <f t="shared" si="2"/>
        <v>0.48735354987707125</v>
      </c>
      <c r="P10" s="68"/>
      <c r="Q10" s="68">
        <f t="shared" si="3"/>
        <v>0.52417939365456034</v>
      </c>
      <c r="R10" s="68"/>
      <c r="T10" s="2"/>
    </row>
    <row r="11" spans="1:20" x14ac:dyDescent="0.25">
      <c r="A11" t="s">
        <v>94</v>
      </c>
      <c r="B11" s="15" t="s">
        <v>19</v>
      </c>
      <c r="C11" t="s">
        <v>103</v>
      </c>
      <c r="D11" s="7">
        <v>5373879.0499999998</v>
      </c>
      <c r="E11" s="32">
        <v>3426012.3007800002</v>
      </c>
      <c r="F11" s="2">
        <v>1260223.2700000005</v>
      </c>
      <c r="G11" s="2">
        <v>6634102.3200000003</v>
      </c>
      <c r="H11" s="2">
        <v>270119.99</v>
      </c>
      <c r="I11" s="2">
        <v>193398</v>
      </c>
      <c r="K11" s="66">
        <f t="shared" si="0"/>
        <v>0.63753059361840314</v>
      </c>
      <c r="L11" s="67"/>
      <c r="M11" s="68">
        <f t="shared" si="1"/>
        <v>0.51642439858841371</v>
      </c>
      <c r="N11" s="68"/>
      <c r="O11" s="68">
        <f t="shared" si="2"/>
        <v>0.49621987053021183</v>
      </c>
      <c r="P11" s="68"/>
      <c r="Q11" s="68">
        <f t="shared" si="3"/>
        <v>0.50179599270674224</v>
      </c>
      <c r="R11" s="68"/>
      <c r="T11" s="2"/>
    </row>
    <row r="12" spans="1:20" x14ac:dyDescent="0.25">
      <c r="A12" t="s">
        <v>94</v>
      </c>
      <c r="B12" s="15" t="s">
        <v>20</v>
      </c>
      <c r="C12" t="s">
        <v>104</v>
      </c>
      <c r="D12" s="7">
        <v>2348504.4899999998</v>
      </c>
      <c r="E12" s="32">
        <v>1574484.5959200002</v>
      </c>
      <c r="F12" s="2">
        <v>482934.75</v>
      </c>
      <c r="G12" s="2">
        <v>2831439.2399999998</v>
      </c>
      <c r="H12" s="2">
        <v>265852.89999999997</v>
      </c>
      <c r="I12" s="2">
        <v>24750</v>
      </c>
      <c r="K12" s="66">
        <f t="shared" si="0"/>
        <v>0.67042009186024609</v>
      </c>
      <c r="L12" s="67"/>
      <c r="M12" s="68">
        <f t="shared" si="1"/>
        <v>0.55607218183498808</v>
      </c>
      <c r="N12" s="68"/>
      <c r="O12" s="68">
        <f t="shared" si="2"/>
        <v>0.50834229538321829</v>
      </c>
      <c r="P12" s="68"/>
      <c r="Q12" s="68">
        <f t="shared" si="3"/>
        <v>0.55125359828048381</v>
      </c>
      <c r="R12" s="68"/>
      <c r="T12" s="2"/>
    </row>
    <row r="13" spans="1:20" x14ac:dyDescent="0.25">
      <c r="A13" t="s">
        <v>94</v>
      </c>
      <c r="B13" s="15" t="s">
        <v>21</v>
      </c>
      <c r="C13" t="s">
        <v>105</v>
      </c>
      <c r="D13" s="7">
        <v>12912685.559999999</v>
      </c>
      <c r="E13" s="32">
        <v>8611017.8309600018</v>
      </c>
      <c r="F13" s="2">
        <v>4158455.0800000019</v>
      </c>
      <c r="G13" s="2">
        <v>17071140.640000001</v>
      </c>
      <c r="H13" s="2">
        <v>1121869.1800000002</v>
      </c>
      <c r="I13" s="2">
        <v>53945.240000000005</v>
      </c>
      <c r="K13" s="66">
        <f t="shared" si="0"/>
        <v>0.66686498257454685</v>
      </c>
      <c r="L13" s="67"/>
      <c r="M13" s="68">
        <f t="shared" si="1"/>
        <v>0.50441959401255343</v>
      </c>
      <c r="N13" s="68"/>
      <c r="O13" s="68">
        <f t="shared" si="2"/>
        <v>0.47331463656407796</v>
      </c>
      <c r="P13" s="68"/>
      <c r="Q13" s="68">
        <f t="shared" si="3"/>
        <v>0.50283063637167591</v>
      </c>
      <c r="R13" s="68"/>
      <c r="T13" s="2"/>
    </row>
    <row r="14" spans="1:20" x14ac:dyDescent="0.25">
      <c r="A14" t="s">
        <v>94</v>
      </c>
      <c r="B14" s="15" t="s">
        <v>22</v>
      </c>
      <c r="C14" t="s">
        <v>106</v>
      </c>
      <c r="D14" s="7">
        <v>5382920.2100000009</v>
      </c>
      <c r="E14" s="32">
        <v>4115395.89438</v>
      </c>
      <c r="F14" s="2">
        <v>2190346.290000001</v>
      </c>
      <c r="G14" s="2">
        <v>7573266.5000000019</v>
      </c>
      <c r="H14" s="2">
        <v>333214.00999999995</v>
      </c>
      <c r="I14" s="2">
        <v>710578.5</v>
      </c>
      <c r="K14" s="66">
        <f t="shared" si="0"/>
        <v>0.76452849639768283</v>
      </c>
      <c r="L14" s="67"/>
      <c r="M14" s="68">
        <f t="shared" si="1"/>
        <v>0.54341094353143371</v>
      </c>
      <c r="N14" s="68"/>
      <c r="O14" s="68">
        <f t="shared" si="2"/>
        <v>0.52050920623593611</v>
      </c>
      <c r="P14" s="68"/>
      <c r="Q14" s="68">
        <f t="shared" si="3"/>
        <v>0.496797790685364</v>
      </c>
      <c r="R14" s="68"/>
      <c r="T14" s="2"/>
    </row>
    <row r="15" spans="1:20" x14ac:dyDescent="0.25">
      <c r="A15" t="s">
        <v>94</v>
      </c>
      <c r="B15" s="15" t="s">
        <v>23</v>
      </c>
      <c r="C15" t="s">
        <v>107</v>
      </c>
      <c r="D15" s="7">
        <v>10131966.189999998</v>
      </c>
      <c r="E15" s="32">
        <v>7698505.2642600015</v>
      </c>
      <c r="F15" s="2">
        <v>3711615.4900000007</v>
      </c>
      <c r="G15" s="2">
        <v>13843581.679999998</v>
      </c>
      <c r="H15" s="2">
        <v>732948.33</v>
      </c>
      <c r="I15" s="2">
        <v>2433920.35</v>
      </c>
      <c r="K15" s="66">
        <f t="shared" si="0"/>
        <v>0.75982342616364407</v>
      </c>
      <c r="L15" s="67"/>
      <c r="M15" s="68">
        <f t="shared" si="1"/>
        <v>0.55610646451287471</v>
      </c>
      <c r="N15" s="68"/>
      <c r="O15" s="68">
        <f t="shared" si="2"/>
        <v>0.52814389014247998</v>
      </c>
      <c r="P15" s="68"/>
      <c r="Q15" s="68">
        <f t="shared" si="3"/>
        <v>0.47295372779382183</v>
      </c>
      <c r="R15" s="68"/>
      <c r="T15" s="2"/>
    </row>
    <row r="16" spans="1:20" x14ac:dyDescent="0.25">
      <c r="A16" t="s">
        <v>94</v>
      </c>
      <c r="B16" s="15" t="s">
        <v>24</v>
      </c>
      <c r="C16" t="s">
        <v>108</v>
      </c>
      <c r="D16" s="7">
        <v>9965092.9000000022</v>
      </c>
      <c r="E16" s="32">
        <v>6936164.7746200003</v>
      </c>
      <c r="F16" s="2">
        <v>3644785.8999999966</v>
      </c>
      <c r="G16" s="2">
        <v>13609878.799999999</v>
      </c>
      <c r="H16" s="2">
        <v>619014.67000000016</v>
      </c>
      <c r="I16" s="2">
        <v>136213.71</v>
      </c>
      <c r="K16" s="66">
        <f t="shared" si="0"/>
        <v>0.69604617279784708</v>
      </c>
      <c r="L16" s="67"/>
      <c r="M16" s="68">
        <f t="shared" si="1"/>
        <v>0.50964192088323379</v>
      </c>
      <c r="N16" s="68"/>
      <c r="O16" s="68">
        <f t="shared" si="2"/>
        <v>0.48747042693404891</v>
      </c>
      <c r="P16" s="68"/>
      <c r="Q16" s="68">
        <f t="shared" si="3"/>
        <v>0.50459174267698859</v>
      </c>
      <c r="R16" s="68"/>
      <c r="T16" s="2"/>
    </row>
    <row r="17" spans="1:20" x14ac:dyDescent="0.25">
      <c r="A17" t="s">
        <v>94</v>
      </c>
      <c r="B17" s="15" t="s">
        <v>25</v>
      </c>
      <c r="C17" t="s">
        <v>109</v>
      </c>
      <c r="D17" s="7">
        <v>5952134.4500000002</v>
      </c>
      <c r="E17" s="32">
        <v>3623191.9023599997</v>
      </c>
      <c r="F17" s="2">
        <v>1747512.9300000006</v>
      </c>
      <c r="G17" s="2">
        <v>7699647.3800000008</v>
      </c>
      <c r="H17" s="2">
        <v>443713.86000000004</v>
      </c>
      <c r="I17" s="2">
        <v>62722.23</v>
      </c>
      <c r="K17" s="66">
        <f t="shared" si="0"/>
        <v>0.60872144821258189</v>
      </c>
      <c r="L17" s="67"/>
      <c r="M17" s="68">
        <f t="shared" si="1"/>
        <v>0.47056595238001658</v>
      </c>
      <c r="N17" s="68"/>
      <c r="O17" s="68">
        <f t="shared" si="2"/>
        <v>0.4449258476417533</v>
      </c>
      <c r="P17" s="68"/>
      <c r="Q17" s="68">
        <f t="shared" si="3"/>
        <v>0.4667636410526449</v>
      </c>
      <c r="R17" s="68"/>
      <c r="T17" s="2"/>
    </row>
    <row r="18" spans="1:20" x14ac:dyDescent="0.25">
      <c r="B18" s="15"/>
      <c r="D18" s="7"/>
      <c r="E18" s="32"/>
      <c r="F18" s="2"/>
      <c r="G18" s="2"/>
      <c r="H18" s="2"/>
      <c r="I18" s="2"/>
      <c r="K18" s="20"/>
      <c r="L18" s="21"/>
      <c r="M18" s="19"/>
      <c r="N18" s="19"/>
      <c r="O18" s="19"/>
      <c r="P18" s="19"/>
      <c r="Q18" s="19"/>
      <c r="R18" s="19"/>
      <c r="T18" s="2"/>
    </row>
    <row r="19" spans="1:20" x14ac:dyDescent="0.25">
      <c r="A19" t="s">
        <v>111</v>
      </c>
      <c r="B19" s="15" t="s">
        <v>26</v>
      </c>
      <c r="C19" t="s">
        <v>110</v>
      </c>
      <c r="D19" s="7">
        <v>3006174.3800000004</v>
      </c>
      <c r="E19" s="32">
        <v>2162346.7773600002</v>
      </c>
      <c r="F19" s="2">
        <v>1954671.7399999998</v>
      </c>
      <c r="G19" s="2">
        <v>4960846.12</v>
      </c>
      <c r="H19" s="2">
        <v>613593.9</v>
      </c>
      <c r="I19" s="2">
        <v>5448676.1900000004</v>
      </c>
      <c r="K19" s="66">
        <f t="shared" si="0"/>
        <v>0.71930184481181025</v>
      </c>
      <c r="L19" s="67"/>
      <c r="M19" s="68">
        <f t="shared" si="1"/>
        <v>0.43588265490484518</v>
      </c>
      <c r="N19" s="68"/>
      <c r="O19" s="68">
        <f t="shared" si="2"/>
        <v>0.38790385574190822</v>
      </c>
      <c r="P19" s="68"/>
      <c r="Q19" s="68">
        <f t="shared" si="3"/>
        <v>0.20772776242409532</v>
      </c>
      <c r="R19" s="68"/>
    </row>
    <row r="20" spans="1:20" x14ac:dyDescent="0.25">
      <c r="B20" s="15"/>
      <c r="D20" s="7"/>
      <c r="E20" s="32"/>
      <c r="F20" s="2"/>
      <c r="G20" s="2"/>
      <c r="H20" s="2"/>
      <c r="I20" s="2"/>
      <c r="K20" s="20"/>
      <c r="L20" s="21"/>
      <c r="M20" s="19"/>
      <c r="N20" s="19"/>
      <c r="O20" s="19"/>
      <c r="P20" s="19"/>
      <c r="Q20" s="19"/>
      <c r="R20" s="19"/>
    </row>
    <row r="21" spans="1:20" x14ac:dyDescent="0.25">
      <c r="A21" t="s">
        <v>113</v>
      </c>
      <c r="B21" s="15" t="s">
        <v>27</v>
      </c>
      <c r="C21" t="s">
        <v>112</v>
      </c>
      <c r="D21" s="7">
        <v>3293959.7600000002</v>
      </c>
      <c r="E21" s="32">
        <v>2480524.8231000006</v>
      </c>
      <c r="F21" s="2">
        <v>1720501.5199999991</v>
      </c>
      <c r="G21" s="2">
        <v>5014461.2799999993</v>
      </c>
      <c r="H21" s="2">
        <v>292424.29000000004</v>
      </c>
      <c r="I21" s="2">
        <v>5610306.0700000003</v>
      </c>
      <c r="K21" s="66">
        <f t="shared" si="0"/>
        <v>0.75305255796446047</v>
      </c>
      <c r="L21" s="67"/>
      <c r="M21" s="68">
        <f t="shared" si="1"/>
        <v>0.49467424008108024</v>
      </c>
      <c r="N21" s="68"/>
      <c r="O21" s="68">
        <f t="shared" si="2"/>
        <v>0.46741630102644194</v>
      </c>
      <c r="P21" s="68"/>
      <c r="Q21" s="68">
        <f t="shared" si="3"/>
        <v>0.23346627190853272</v>
      </c>
      <c r="R21" s="68"/>
    </row>
    <row r="22" spans="1:20" x14ac:dyDescent="0.25">
      <c r="A22" t="s">
        <v>113</v>
      </c>
      <c r="B22" s="15" t="s">
        <v>28</v>
      </c>
      <c r="C22" t="s">
        <v>114</v>
      </c>
      <c r="D22" s="7">
        <v>9210714.8699999973</v>
      </c>
      <c r="E22" s="32">
        <v>6033572.8221999994</v>
      </c>
      <c r="F22" s="2">
        <v>2203295.129999999</v>
      </c>
      <c r="G22" s="2">
        <v>11414009.999999996</v>
      </c>
      <c r="H22" s="2">
        <v>458597.38000000006</v>
      </c>
      <c r="I22" s="2">
        <v>2801166.6399999997</v>
      </c>
      <c r="K22" s="66">
        <f t="shared" si="0"/>
        <v>0.65506021056539354</v>
      </c>
      <c r="L22" s="67"/>
      <c r="M22" s="68">
        <f t="shared" si="1"/>
        <v>0.52861113860948095</v>
      </c>
      <c r="N22" s="68"/>
      <c r="O22" s="68">
        <f t="shared" si="2"/>
        <v>0.50819273552024091</v>
      </c>
      <c r="P22" s="68"/>
      <c r="Q22" s="68">
        <f t="shared" si="3"/>
        <v>0.42444585635483179</v>
      </c>
      <c r="R22" s="68"/>
    </row>
    <row r="23" spans="1:20" x14ac:dyDescent="0.25">
      <c r="A23" t="s">
        <v>113</v>
      </c>
      <c r="B23" s="15" t="s">
        <v>29</v>
      </c>
      <c r="C23" t="s">
        <v>115</v>
      </c>
      <c r="D23" s="7">
        <v>3075768.05</v>
      </c>
      <c r="E23" s="32">
        <v>1922396.5607400001</v>
      </c>
      <c r="F23" s="2">
        <v>629734.16000000015</v>
      </c>
      <c r="G23" s="2">
        <v>3705502.21</v>
      </c>
      <c r="H23" s="2">
        <v>351326.70999999996</v>
      </c>
      <c r="I23" s="2">
        <v>5586.67</v>
      </c>
      <c r="K23" s="66">
        <f t="shared" si="0"/>
        <v>0.62501350215273876</v>
      </c>
      <c r="L23" s="67"/>
      <c r="M23" s="68">
        <f t="shared" si="1"/>
        <v>0.51879514618883471</v>
      </c>
      <c r="N23" s="68"/>
      <c r="O23" s="68">
        <f t="shared" si="2"/>
        <v>0.47386680549003779</v>
      </c>
      <c r="P23" s="68"/>
      <c r="Q23" s="68">
        <f t="shared" si="3"/>
        <v>0.51801415242310234</v>
      </c>
      <c r="R23" s="68"/>
    </row>
    <row r="24" spans="1:20" x14ac:dyDescent="0.25">
      <c r="A24" t="s">
        <v>113</v>
      </c>
      <c r="B24" s="15" t="s">
        <v>30</v>
      </c>
      <c r="C24" t="s">
        <v>116</v>
      </c>
      <c r="D24" s="7">
        <v>13788268.17</v>
      </c>
      <c r="E24" s="32">
        <v>10328851.500640001</v>
      </c>
      <c r="F24" s="2">
        <v>2396166.3899999987</v>
      </c>
      <c r="G24" s="2">
        <v>16184434.559999999</v>
      </c>
      <c r="H24" s="2">
        <v>2385521.8099999996</v>
      </c>
      <c r="I24" s="2">
        <v>1819596.9600000002</v>
      </c>
      <c r="K24" s="66">
        <f t="shared" si="0"/>
        <v>0.7491043380714868</v>
      </c>
      <c r="L24" s="67"/>
      <c r="M24" s="68">
        <f t="shared" si="1"/>
        <v>0.63819662419148504</v>
      </c>
      <c r="N24" s="68"/>
      <c r="O24" s="68">
        <f t="shared" si="2"/>
        <v>0.55621301928993183</v>
      </c>
      <c r="P24" s="68"/>
      <c r="Q24" s="68">
        <f t="shared" si="3"/>
        <v>0.57369659063116329</v>
      </c>
      <c r="R24" s="68"/>
    </row>
    <row r="25" spans="1:20" x14ac:dyDescent="0.25">
      <c r="A25" t="s">
        <v>113</v>
      </c>
      <c r="B25" s="15" t="s">
        <v>31</v>
      </c>
      <c r="C25" t="s">
        <v>117</v>
      </c>
      <c r="D25" s="7">
        <v>1224890.6000000001</v>
      </c>
      <c r="E25" s="32">
        <v>827397.45750000002</v>
      </c>
      <c r="F25" s="2">
        <v>303354.68000000017</v>
      </c>
      <c r="G25" s="2">
        <v>1528245.2800000003</v>
      </c>
      <c r="H25" s="2">
        <v>37426</v>
      </c>
      <c r="I25" s="2">
        <v>0</v>
      </c>
      <c r="K25" s="66">
        <f t="shared" si="0"/>
        <v>0.67548682102711866</v>
      </c>
      <c r="L25" s="67"/>
      <c r="M25" s="68">
        <f t="shared" si="1"/>
        <v>0.54140357462775868</v>
      </c>
      <c r="N25" s="68"/>
      <c r="O25" s="68">
        <f t="shared" si="2"/>
        <v>0.52846179659117198</v>
      </c>
      <c r="P25" s="68"/>
      <c r="Q25" s="68">
        <f t="shared" si="3"/>
        <v>0.54140357462775868</v>
      </c>
      <c r="R25" s="68"/>
    </row>
    <row r="26" spans="1:20" x14ac:dyDescent="0.25">
      <c r="A26" t="s">
        <v>113</v>
      </c>
      <c r="B26" s="15" t="s">
        <v>32</v>
      </c>
      <c r="C26" t="s">
        <v>118</v>
      </c>
      <c r="D26" s="7">
        <v>4172268.28</v>
      </c>
      <c r="E26" s="32">
        <v>2855262.7245599995</v>
      </c>
      <c r="F26" s="2">
        <v>1870748.3900000011</v>
      </c>
      <c r="G26" s="2">
        <v>6043016.6700000009</v>
      </c>
      <c r="H26" s="2">
        <v>418196.27</v>
      </c>
      <c r="I26" s="2">
        <v>5266545.1100000003</v>
      </c>
      <c r="K26" s="66">
        <f t="shared" si="0"/>
        <v>0.68434303188192869</v>
      </c>
      <c r="L26" s="67"/>
      <c r="M26" s="68">
        <f t="shared" si="1"/>
        <v>0.47248963232795438</v>
      </c>
      <c r="N26" s="68"/>
      <c r="O26" s="68">
        <f t="shared" si="2"/>
        <v>0.44190816044518089</v>
      </c>
      <c r="P26" s="68"/>
      <c r="Q26" s="68">
        <f t="shared" si="3"/>
        <v>0.25246448802369065</v>
      </c>
      <c r="R26" s="68"/>
    </row>
    <row r="27" spans="1:20" x14ac:dyDescent="0.25">
      <c r="A27" t="s">
        <v>113</v>
      </c>
      <c r="B27" s="15" t="s">
        <v>33</v>
      </c>
      <c r="C27" t="s">
        <v>119</v>
      </c>
      <c r="D27" s="7">
        <v>1556288.6099999999</v>
      </c>
      <c r="E27" s="32">
        <v>1017386.1118800001</v>
      </c>
      <c r="F27" s="2">
        <v>490024.69999999995</v>
      </c>
      <c r="G27" s="2">
        <v>2046313.3099999998</v>
      </c>
      <c r="H27" s="2">
        <v>122225.72</v>
      </c>
      <c r="I27" s="2">
        <v>49131.91</v>
      </c>
      <c r="K27" s="66">
        <f t="shared" si="0"/>
        <v>0.65372586122056131</v>
      </c>
      <c r="L27" s="67"/>
      <c r="M27" s="68">
        <f t="shared" si="1"/>
        <v>0.4971800295234361</v>
      </c>
      <c r="N27" s="68"/>
      <c r="O27" s="68">
        <f t="shared" si="2"/>
        <v>0.46915739020846686</v>
      </c>
      <c r="P27" s="68"/>
      <c r="Q27" s="68">
        <f t="shared" si="3"/>
        <v>0.48552264796499917</v>
      </c>
      <c r="R27" s="68"/>
    </row>
    <row r="28" spans="1:20" x14ac:dyDescent="0.25">
      <c r="A28" t="s">
        <v>113</v>
      </c>
      <c r="B28" s="15" t="s">
        <v>34</v>
      </c>
      <c r="C28" t="s">
        <v>120</v>
      </c>
      <c r="D28" s="7">
        <v>2535871.4200000004</v>
      </c>
      <c r="E28" s="32">
        <v>1558417.8517799999</v>
      </c>
      <c r="F28" s="2">
        <v>783272.98</v>
      </c>
      <c r="G28" s="2">
        <v>3319144.4000000004</v>
      </c>
      <c r="H28" s="2">
        <v>371500.55999999994</v>
      </c>
      <c r="I28" s="2">
        <v>0</v>
      </c>
      <c r="K28" s="66">
        <f t="shared" si="0"/>
        <v>0.61454923916449977</v>
      </c>
      <c r="L28" s="67"/>
      <c r="M28" s="68">
        <f t="shared" si="1"/>
        <v>0.46952396882160347</v>
      </c>
      <c r="N28" s="68"/>
      <c r="O28" s="68">
        <f t="shared" si="2"/>
        <v>0.4222616558001287</v>
      </c>
      <c r="P28" s="68"/>
      <c r="Q28" s="68">
        <f t="shared" si="3"/>
        <v>0.46952396882160347</v>
      </c>
      <c r="R28" s="68"/>
    </row>
    <row r="29" spans="1:20" x14ac:dyDescent="0.25">
      <c r="B29" s="15"/>
      <c r="D29" s="7"/>
      <c r="E29" s="32"/>
      <c r="F29" s="2"/>
      <c r="G29" s="2"/>
      <c r="H29" s="2"/>
      <c r="I29" s="2"/>
      <c r="K29" s="20"/>
      <c r="L29" s="21"/>
      <c r="M29" s="19"/>
      <c r="N29" s="19"/>
      <c r="O29" s="19"/>
      <c r="P29" s="19"/>
      <c r="Q29" s="19"/>
      <c r="R29" s="19"/>
    </row>
    <row r="30" spans="1:20" x14ac:dyDescent="0.25">
      <c r="A30" t="s">
        <v>122</v>
      </c>
      <c r="B30" s="15" t="s">
        <v>35</v>
      </c>
      <c r="C30" t="s">
        <v>121</v>
      </c>
      <c r="D30" s="7">
        <v>3346276.8400000012</v>
      </c>
      <c r="E30" s="32">
        <v>2523392.6839800002</v>
      </c>
      <c r="F30" s="2">
        <v>599718.12999999989</v>
      </c>
      <c r="G30" s="2">
        <v>3945994.9700000011</v>
      </c>
      <c r="H30" s="2">
        <v>432562.26</v>
      </c>
      <c r="I30" s="2">
        <v>120908.95</v>
      </c>
      <c r="K30" s="66">
        <f t="shared" si="0"/>
        <v>0.75408963592504175</v>
      </c>
      <c r="L30" s="67"/>
      <c r="M30" s="68">
        <f t="shared" si="1"/>
        <v>0.63948198189923178</v>
      </c>
      <c r="N30" s="68"/>
      <c r="O30" s="68">
        <f t="shared" si="2"/>
        <v>0.57630688636220007</v>
      </c>
      <c r="P30" s="68"/>
      <c r="Q30" s="68">
        <f t="shared" si="3"/>
        <v>0.6204701988582999</v>
      </c>
      <c r="R30" s="68"/>
    </row>
    <row r="31" spans="1:20" x14ac:dyDescent="0.25">
      <c r="A31" t="s">
        <v>122</v>
      </c>
      <c r="B31" s="15" t="s">
        <v>36</v>
      </c>
      <c r="C31" t="s">
        <v>123</v>
      </c>
      <c r="D31" s="7">
        <v>4621890.8</v>
      </c>
      <c r="E31" s="32">
        <v>3070706.8155599996</v>
      </c>
      <c r="F31" s="2">
        <v>825893.3200000003</v>
      </c>
      <c r="G31" s="2">
        <v>5447784.1200000001</v>
      </c>
      <c r="H31" s="2">
        <v>672407.29</v>
      </c>
      <c r="I31" s="2">
        <v>52112.5</v>
      </c>
      <c r="K31" s="66">
        <f t="shared" si="0"/>
        <v>0.66438324669202475</v>
      </c>
      <c r="L31" s="67"/>
      <c r="M31" s="68">
        <f t="shared" si="1"/>
        <v>0.56366161872801956</v>
      </c>
      <c r="N31" s="68"/>
      <c r="O31" s="68">
        <f t="shared" si="2"/>
        <v>0.50173378736858809</v>
      </c>
      <c r="P31" s="68"/>
      <c r="Q31" s="68">
        <f t="shared" si="3"/>
        <v>0.5583208245030612</v>
      </c>
      <c r="R31" s="68"/>
    </row>
    <row r="32" spans="1:20" x14ac:dyDescent="0.25">
      <c r="A32" t="s">
        <v>122</v>
      </c>
      <c r="B32" s="15" t="s">
        <v>37</v>
      </c>
      <c r="C32" t="s">
        <v>124</v>
      </c>
      <c r="D32" s="7">
        <v>4603165.3499999987</v>
      </c>
      <c r="E32" s="32">
        <v>3002504.9950800003</v>
      </c>
      <c r="F32" s="2">
        <v>1095765.6599999992</v>
      </c>
      <c r="G32" s="2">
        <v>5698931.0099999979</v>
      </c>
      <c r="H32" s="2">
        <v>447433.82</v>
      </c>
      <c r="I32" s="2">
        <v>317607.16000000003</v>
      </c>
      <c r="K32" s="66">
        <f t="shared" si="0"/>
        <v>0.65226963769181157</v>
      </c>
      <c r="L32" s="67"/>
      <c r="M32" s="68">
        <f t="shared" si="1"/>
        <v>0.52685406961611936</v>
      </c>
      <c r="N32" s="68"/>
      <c r="O32" s="68">
        <f t="shared" si="2"/>
        <v>0.48850093968144764</v>
      </c>
      <c r="P32" s="68"/>
      <c r="Q32" s="68">
        <f t="shared" si="3"/>
        <v>0.4990419590540055</v>
      </c>
      <c r="R32" s="68"/>
    </row>
    <row r="33" spans="1:18" x14ac:dyDescent="0.25">
      <c r="B33" s="15"/>
      <c r="D33" s="7"/>
      <c r="E33" s="32"/>
      <c r="F33" s="2"/>
      <c r="G33" s="2"/>
      <c r="H33" s="2"/>
      <c r="I33" s="2"/>
      <c r="K33" s="20"/>
      <c r="L33" s="21"/>
      <c r="M33" s="19"/>
      <c r="N33" s="19"/>
      <c r="O33" s="19"/>
      <c r="P33" s="19"/>
      <c r="Q33" s="19"/>
      <c r="R33" s="19"/>
    </row>
    <row r="34" spans="1:18" x14ac:dyDescent="0.25">
      <c r="A34" t="s">
        <v>126</v>
      </c>
      <c r="B34" s="15" t="s">
        <v>38</v>
      </c>
      <c r="C34" t="s">
        <v>125</v>
      </c>
      <c r="D34" s="7">
        <v>4841501.4099999992</v>
      </c>
      <c r="E34" s="32">
        <v>3014817.7260000003</v>
      </c>
      <c r="F34" s="2">
        <v>1771331.9600000009</v>
      </c>
      <c r="G34" s="2">
        <v>6612833.3700000001</v>
      </c>
      <c r="H34" s="2">
        <v>455134.45999999996</v>
      </c>
      <c r="I34" s="2">
        <v>236894.57</v>
      </c>
      <c r="K34" s="66">
        <f t="shared" si="0"/>
        <v>0.62270305648842117</v>
      </c>
      <c r="L34" s="67"/>
      <c r="M34" s="68">
        <f t="shared" si="1"/>
        <v>0.45590408185349457</v>
      </c>
      <c r="N34" s="68"/>
      <c r="O34" s="68">
        <f t="shared" si="2"/>
        <v>0.42654661120606718</v>
      </c>
      <c r="P34" s="68"/>
      <c r="Q34" s="68">
        <f t="shared" si="3"/>
        <v>0.44013685688077125</v>
      </c>
      <c r="R34" s="68"/>
    </row>
    <row r="35" spans="1:18" x14ac:dyDescent="0.25">
      <c r="A35" t="s">
        <v>126</v>
      </c>
      <c r="B35" s="15" t="s">
        <v>39</v>
      </c>
      <c r="C35" t="s">
        <v>127</v>
      </c>
      <c r="D35" s="7">
        <v>3432297.29</v>
      </c>
      <c r="E35" s="32">
        <v>2434031.1599599998</v>
      </c>
      <c r="F35" s="2">
        <v>910027.52000000048</v>
      </c>
      <c r="G35" s="2">
        <v>4342324.8100000005</v>
      </c>
      <c r="H35" s="2">
        <v>257988.19</v>
      </c>
      <c r="I35" s="2">
        <v>489904.87</v>
      </c>
      <c r="K35" s="66">
        <f t="shared" si="0"/>
        <v>0.70915510933494919</v>
      </c>
      <c r="L35" s="67"/>
      <c r="M35" s="68">
        <f t="shared" si="1"/>
        <v>0.56053640997896692</v>
      </c>
      <c r="N35" s="68"/>
      <c r="O35" s="68">
        <f t="shared" si="2"/>
        <v>0.52910120680049366</v>
      </c>
      <c r="P35" s="68"/>
      <c r="Q35" s="68">
        <f t="shared" si="3"/>
        <v>0.50370767143667716</v>
      </c>
      <c r="R35" s="68"/>
    </row>
    <row r="36" spans="1:18" x14ac:dyDescent="0.25">
      <c r="A36" t="s">
        <v>126</v>
      </c>
      <c r="B36" s="15" t="s">
        <v>40</v>
      </c>
      <c r="C36" t="s">
        <v>128</v>
      </c>
      <c r="D36" s="7">
        <v>2032885.73</v>
      </c>
      <c r="E36" s="32">
        <v>1424089.8234599999</v>
      </c>
      <c r="F36" s="2">
        <v>367728.79000000004</v>
      </c>
      <c r="G36" s="2">
        <v>2400614.52</v>
      </c>
      <c r="H36" s="2">
        <v>188102.9</v>
      </c>
      <c r="I36" s="2">
        <v>6973.34</v>
      </c>
      <c r="K36" s="66">
        <f t="shared" si="0"/>
        <v>0.70052625312097594</v>
      </c>
      <c r="L36" s="67"/>
      <c r="M36" s="68">
        <f t="shared" si="1"/>
        <v>0.59321886608433905</v>
      </c>
      <c r="N36" s="68"/>
      <c r="O36" s="68">
        <f t="shared" si="2"/>
        <v>0.55011404970574185</v>
      </c>
      <c r="P36" s="68"/>
      <c r="Q36" s="68">
        <f t="shared" si="3"/>
        <v>0.59150066633913001</v>
      </c>
      <c r="R36" s="68"/>
    </row>
    <row r="37" spans="1:18" x14ac:dyDescent="0.25">
      <c r="B37" s="15"/>
      <c r="D37" s="7"/>
      <c r="E37" s="32"/>
      <c r="F37" s="2"/>
      <c r="G37" s="2"/>
      <c r="H37" s="2"/>
      <c r="I37" s="2"/>
      <c r="K37" s="20"/>
      <c r="L37" s="21"/>
      <c r="M37" s="19"/>
      <c r="N37" s="19"/>
      <c r="O37" s="19"/>
      <c r="P37" s="19"/>
      <c r="Q37" s="19"/>
      <c r="R37" s="19"/>
    </row>
    <row r="38" spans="1:18" x14ac:dyDescent="0.25">
      <c r="A38" t="s">
        <v>130</v>
      </c>
      <c r="B38" s="15" t="s">
        <v>41</v>
      </c>
      <c r="C38" t="s">
        <v>129</v>
      </c>
      <c r="D38" s="7">
        <v>4432496.6400000006</v>
      </c>
      <c r="E38" s="32">
        <v>2857152.1009800006</v>
      </c>
      <c r="F38" s="2">
        <v>1502817.04</v>
      </c>
      <c r="G38" s="2">
        <v>5935313.6800000006</v>
      </c>
      <c r="H38" s="2">
        <v>506517.18</v>
      </c>
      <c r="I38" s="2">
        <v>1035620.25</v>
      </c>
      <c r="K38" s="66">
        <f t="shared" si="0"/>
        <v>0.64459205116960905</v>
      </c>
      <c r="L38" s="67"/>
      <c r="M38" s="68">
        <f t="shared" si="1"/>
        <v>0.48138181990408302</v>
      </c>
      <c r="N38" s="68"/>
      <c r="O38" s="68">
        <f t="shared" si="2"/>
        <v>0.44353106485940869</v>
      </c>
      <c r="P38" s="68"/>
      <c r="Q38" s="68">
        <f t="shared" si="3"/>
        <v>0.40986647265210852</v>
      </c>
      <c r="R38" s="68"/>
    </row>
    <row r="39" spans="1:18" x14ac:dyDescent="0.25">
      <c r="A39" t="s">
        <v>130</v>
      </c>
      <c r="B39" s="15" t="s">
        <v>42</v>
      </c>
      <c r="C39" t="s">
        <v>131</v>
      </c>
      <c r="D39" s="7">
        <v>200584.34000000003</v>
      </c>
      <c r="E39" s="32">
        <v>156814.32251999999</v>
      </c>
      <c r="F39" s="2">
        <v>43952.48000000001</v>
      </c>
      <c r="G39" s="2">
        <v>244536.82000000004</v>
      </c>
      <c r="H39" s="2">
        <v>48785.24</v>
      </c>
      <c r="I39" s="2">
        <v>0</v>
      </c>
      <c r="K39" s="66">
        <f t="shared" si="0"/>
        <v>0.78178746416594624</v>
      </c>
      <c r="L39" s="67"/>
      <c r="M39" s="68">
        <f t="shared" si="1"/>
        <v>0.64127080134598935</v>
      </c>
      <c r="N39" s="68"/>
      <c r="O39" s="68">
        <f t="shared" si="2"/>
        <v>0.53461482753803091</v>
      </c>
      <c r="P39" s="68"/>
      <c r="Q39" s="68">
        <f t="shared" si="3"/>
        <v>0.64127080134598935</v>
      </c>
      <c r="R39" s="68"/>
    </row>
    <row r="40" spans="1:18" x14ac:dyDescent="0.25">
      <c r="A40" t="s">
        <v>130</v>
      </c>
      <c r="B40" s="15" t="s">
        <v>43</v>
      </c>
      <c r="C40" t="s">
        <v>132</v>
      </c>
      <c r="D40" s="7">
        <v>3439389.4</v>
      </c>
      <c r="E40" s="32">
        <v>2397030.7557000001</v>
      </c>
      <c r="F40" s="2">
        <v>855201.67999999924</v>
      </c>
      <c r="G40" s="2">
        <v>4294591.0799999991</v>
      </c>
      <c r="H40" s="2">
        <v>274188.05</v>
      </c>
      <c r="I40" s="2">
        <v>283363.78000000003</v>
      </c>
      <c r="K40" s="66">
        <f t="shared" si="0"/>
        <v>0.69693497214941702</v>
      </c>
      <c r="L40" s="67"/>
      <c r="M40" s="68">
        <f t="shared" si="1"/>
        <v>0.55815110473800933</v>
      </c>
      <c r="N40" s="68"/>
      <c r="O40" s="68">
        <f t="shared" si="2"/>
        <v>0.52465454938724532</v>
      </c>
      <c r="P40" s="68"/>
      <c r="Q40" s="68">
        <f t="shared" si="3"/>
        <v>0.52360296879379897</v>
      </c>
      <c r="R40" s="68"/>
    </row>
    <row r="41" spans="1:18" x14ac:dyDescent="0.25">
      <c r="B41" s="15"/>
      <c r="D41" s="7"/>
      <c r="E41" s="32"/>
      <c r="F41" s="2"/>
      <c r="G41" s="2"/>
      <c r="H41" s="2"/>
      <c r="I41" s="2"/>
      <c r="K41" s="20"/>
      <c r="L41" s="21"/>
      <c r="M41" s="19"/>
      <c r="N41" s="19"/>
      <c r="O41" s="19"/>
      <c r="P41" s="19"/>
      <c r="Q41" s="19"/>
      <c r="R41" s="19"/>
    </row>
    <row r="42" spans="1:18" x14ac:dyDescent="0.25">
      <c r="A42" t="s">
        <v>134</v>
      </c>
      <c r="B42" s="15" t="s">
        <v>44</v>
      </c>
      <c r="C42" t="s">
        <v>133</v>
      </c>
      <c r="D42" s="7">
        <v>1279000.5699999998</v>
      </c>
      <c r="E42" s="32">
        <v>890201.89301999996</v>
      </c>
      <c r="F42" s="2">
        <v>941178.88000000035</v>
      </c>
      <c r="G42" s="2">
        <v>2220179.4500000002</v>
      </c>
      <c r="H42" s="2">
        <v>17711.22</v>
      </c>
      <c r="I42" s="2">
        <v>3674028.51</v>
      </c>
      <c r="K42" s="66">
        <f t="shared" si="0"/>
        <v>0.69601367966552197</v>
      </c>
      <c r="L42" s="67"/>
      <c r="M42" s="68">
        <f t="shared" si="1"/>
        <v>0.40095943281521673</v>
      </c>
      <c r="N42" s="68"/>
      <c r="O42" s="68">
        <f t="shared" si="2"/>
        <v>0.39778614074118279</v>
      </c>
      <c r="P42" s="68"/>
      <c r="Q42" s="68">
        <f t="shared" si="3"/>
        <v>0.15102994313420864</v>
      </c>
      <c r="R42" s="68"/>
    </row>
    <row r="43" spans="1:18" x14ac:dyDescent="0.25">
      <c r="A43" t="s">
        <v>134</v>
      </c>
      <c r="B43" s="15" t="s">
        <v>45</v>
      </c>
      <c r="C43" t="s">
        <v>135</v>
      </c>
      <c r="D43" s="7">
        <v>2040812.3900000006</v>
      </c>
      <c r="E43" s="32">
        <v>1454283.8471400002</v>
      </c>
      <c r="F43" s="2">
        <v>586346.52</v>
      </c>
      <c r="G43" s="2">
        <v>2627158.9100000006</v>
      </c>
      <c r="H43" s="2">
        <v>216281.62999999998</v>
      </c>
      <c r="I43" s="2">
        <v>106747.44</v>
      </c>
      <c r="K43" s="66">
        <f t="shared" si="0"/>
        <v>0.7126004596336265</v>
      </c>
      <c r="L43" s="67"/>
      <c r="M43" s="68">
        <f t="shared" si="1"/>
        <v>0.55355762516093854</v>
      </c>
      <c r="N43" s="68"/>
      <c r="O43" s="68">
        <f t="shared" si="2"/>
        <v>0.51145217446326485</v>
      </c>
      <c r="P43" s="68"/>
      <c r="Q43" s="68">
        <f t="shared" si="3"/>
        <v>0.53194354925142184</v>
      </c>
      <c r="R43" s="68"/>
    </row>
    <row r="44" spans="1:18" x14ac:dyDescent="0.25">
      <c r="A44" t="s">
        <v>134</v>
      </c>
      <c r="B44" s="15" t="s">
        <v>46</v>
      </c>
      <c r="C44" t="s">
        <v>136</v>
      </c>
      <c r="D44" s="7">
        <v>5664680.1400000006</v>
      </c>
      <c r="E44" s="32">
        <v>3925232.7716399999</v>
      </c>
      <c r="F44" s="2">
        <v>1345069.9100000001</v>
      </c>
      <c r="G44" s="2">
        <v>7009750.0500000007</v>
      </c>
      <c r="H44" s="2">
        <v>279584.92000000004</v>
      </c>
      <c r="I44" s="2">
        <v>603989.58000000007</v>
      </c>
      <c r="K44" s="66">
        <f t="shared" si="0"/>
        <v>0.69293105252717757</v>
      </c>
      <c r="L44" s="67"/>
      <c r="M44" s="68">
        <f t="shared" si="1"/>
        <v>0.55996757996242674</v>
      </c>
      <c r="N44" s="68"/>
      <c r="O44" s="68">
        <f t="shared" si="2"/>
        <v>0.53848983313219856</v>
      </c>
      <c r="P44" s="68"/>
      <c r="Q44" s="68">
        <f t="shared" si="3"/>
        <v>0.51554596852427426</v>
      </c>
      <c r="R44" s="68"/>
    </row>
    <row r="45" spans="1:18" x14ac:dyDescent="0.25">
      <c r="A45" t="s">
        <v>134</v>
      </c>
      <c r="B45" s="15" t="s">
        <v>47</v>
      </c>
      <c r="C45" t="s">
        <v>137</v>
      </c>
      <c r="D45" s="7">
        <v>2369079.5500000003</v>
      </c>
      <c r="E45" s="32">
        <v>1488663.8844000001</v>
      </c>
      <c r="F45" s="2">
        <v>722974.69999999972</v>
      </c>
      <c r="G45" s="2">
        <v>3092054.25</v>
      </c>
      <c r="H45" s="2">
        <v>216271.18</v>
      </c>
      <c r="I45" s="2">
        <v>328851.05</v>
      </c>
      <c r="K45" s="66">
        <f t="shared" si="0"/>
        <v>0.62837226567592463</v>
      </c>
      <c r="L45" s="67"/>
      <c r="M45" s="68">
        <f t="shared" si="1"/>
        <v>0.48144817782546995</v>
      </c>
      <c r="N45" s="68"/>
      <c r="O45" s="68">
        <f t="shared" si="2"/>
        <v>0.44997504504869706</v>
      </c>
      <c r="P45" s="68"/>
      <c r="Q45" s="68">
        <f t="shared" si="3"/>
        <v>0.43516664562447849</v>
      </c>
      <c r="R45" s="68"/>
    </row>
    <row r="46" spans="1:18" x14ac:dyDescent="0.25">
      <c r="A46" t="s">
        <v>134</v>
      </c>
      <c r="B46" s="15" t="s">
        <v>48</v>
      </c>
      <c r="C46" t="s">
        <v>138</v>
      </c>
      <c r="D46" s="7">
        <v>4476695.97</v>
      </c>
      <c r="E46" s="32">
        <v>3103850.2382400003</v>
      </c>
      <c r="F46" s="2">
        <v>977967.83999999985</v>
      </c>
      <c r="G46" s="2">
        <v>5454663.8099999996</v>
      </c>
      <c r="H46" s="2">
        <v>287988.93</v>
      </c>
      <c r="I46" s="2">
        <v>18322.46</v>
      </c>
      <c r="K46" s="66">
        <f t="shared" si="0"/>
        <v>0.69333505313741473</v>
      </c>
      <c r="L46" s="67"/>
      <c r="M46" s="68">
        <f t="shared" si="1"/>
        <v>0.5690268633146065</v>
      </c>
      <c r="N46" s="68"/>
      <c r="O46" s="68">
        <f t="shared" si="2"/>
        <v>0.54049067195381217</v>
      </c>
      <c r="P46" s="68"/>
      <c r="Q46" s="68">
        <f t="shared" si="3"/>
        <v>0.56712187553870852</v>
      </c>
      <c r="R46" s="68"/>
    </row>
    <row r="47" spans="1:18" x14ac:dyDescent="0.25">
      <c r="A47" t="s">
        <v>134</v>
      </c>
      <c r="B47" s="15" t="s">
        <v>49</v>
      </c>
      <c r="C47" t="s">
        <v>139</v>
      </c>
      <c r="D47" s="7">
        <v>2547535.4599999995</v>
      </c>
      <c r="E47" s="32">
        <v>1783012.95294</v>
      </c>
      <c r="F47" s="2">
        <v>765403.00000000047</v>
      </c>
      <c r="G47" s="2">
        <v>3312938.46</v>
      </c>
      <c r="H47" s="2">
        <v>141047.40000000002</v>
      </c>
      <c r="I47" s="2">
        <v>264242</v>
      </c>
      <c r="K47" s="66">
        <f t="shared" si="0"/>
        <v>0.69989720690286306</v>
      </c>
      <c r="L47" s="67"/>
      <c r="M47" s="68">
        <f t="shared" si="1"/>
        <v>0.53819682269015046</v>
      </c>
      <c r="N47" s="68"/>
      <c r="O47" s="68">
        <f t="shared" si="2"/>
        <v>0.51621894970351734</v>
      </c>
      <c r="P47" s="68"/>
      <c r="Q47" s="68">
        <f t="shared" si="3"/>
        <v>0.49844087344142546</v>
      </c>
      <c r="R47" s="68"/>
    </row>
    <row r="48" spans="1:18" x14ac:dyDescent="0.25">
      <c r="A48" t="s">
        <v>134</v>
      </c>
      <c r="B48" s="15" t="s">
        <v>50</v>
      </c>
      <c r="C48" t="s">
        <v>140</v>
      </c>
      <c r="D48" s="7">
        <v>2111551.1999999997</v>
      </c>
      <c r="E48" s="32">
        <v>1534661.7365000001</v>
      </c>
      <c r="F48" s="2">
        <v>411290.93000000017</v>
      </c>
      <c r="G48" s="2">
        <v>2522842.13</v>
      </c>
      <c r="H48" s="2">
        <v>320991.76</v>
      </c>
      <c r="I48" s="2">
        <v>28499.66</v>
      </c>
      <c r="K48" s="66">
        <f t="shared" si="0"/>
        <v>0.72679352340592085</v>
      </c>
      <c r="L48" s="67"/>
      <c r="M48" s="68">
        <f t="shared" si="1"/>
        <v>0.60830668643542918</v>
      </c>
      <c r="N48" s="68"/>
      <c r="O48" s="68">
        <f t="shared" si="2"/>
        <v>0.53964535055878393</v>
      </c>
      <c r="P48" s="68"/>
      <c r="Q48" s="68">
        <f t="shared" si="3"/>
        <v>0.60151162126341373</v>
      </c>
      <c r="R48" s="68"/>
    </row>
    <row r="49" spans="1:18" x14ac:dyDescent="0.25">
      <c r="A49" t="s">
        <v>134</v>
      </c>
      <c r="B49" s="15" t="s">
        <v>51</v>
      </c>
      <c r="C49" t="s">
        <v>141</v>
      </c>
      <c r="D49" s="7">
        <v>2478391.9099999997</v>
      </c>
      <c r="E49" s="32">
        <v>1699663.8485399999</v>
      </c>
      <c r="F49" s="2">
        <v>645901.71999999974</v>
      </c>
      <c r="G49" s="2">
        <v>3124293.6299999994</v>
      </c>
      <c r="H49" s="2">
        <v>255219.24999999997</v>
      </c>
      <c r="I49" s="2">
        <v>38343.599999999999</v>
      </c>
      <c r="K49" s="66">
        <f t="shared" si="0"/>
        <v>0.68579301025074768</v>
      </c>
      <c r="L49" s="67"/>
      <c r="M49" s="68">
        <f t="shared" si="1"/>
        <v>0.54401539990336956</v>
      </c>
      <c r="N49" s="68"/>
      <c r="O49" s="68">
        <f t="shared" si="2"/>
        <v>0.50293160845713369</v>
      </c>
      <c r="P49" s="68"/>
      <c r="Q49" s="68">
        <f t="shared" si="3"/>
        <v>0.53741979396732775</v>
      </c>
      <c r="R49" s="68"/>
    </row>
    <row r="50" spans="1:18" x14ac:dyDescent="0.25">
      <c r="B50" s="15"/>
      <c r="D50" s="7"/>
      <c r="E50" s="32"/>
      <c r="F50" s="2"/>
      <c r="G50" s="2"/>
      <c r="H50" s="2"/>
      <c r="I50" s="2"/>
      <c r="K50" s="20"/>
      <c r="L50" s="21"/>
      <c r="M50" s="19"/>
      <c r="N50" s="19"/>
      <c r="O50" s="19"/>
      <c r="P50" s="19"/>
      <c r="Q50" s="19"/>
      <c r="R50" s="19"/>
    </row>
    <row r="51" spans="1:18" x14ac:dyDescent="0.25">
      <c r="A51" t="s">
        <v>143</v>
      </c>
      <c r="B51" s="15" t="s">
        <v>52</v>
      </c>
      <c r="C51" t="s">
        <v>142</v>
      </c>
      <c r="D51" s="7">
        <v>1980039.24</v>
      </c>
      <c r="E51" s="32">
        <v>1316640.6693600002</v>
      </c>
      <c r="F51" s="2">
        <v>512245.69999999949</v>
      </c>
      <c r="G51" s="2">
        <v>2492284.9399999995</v>
      </c>
      <c r="H51" s="2">
        <v>140211.38</v>
      </c>
      <c r="I51" s="2">
        <v>48400</v>
      </c>
      <c r="K51" s="66">
        <f t="shared" si="0"/>
        <v>0.66495685679441396</v>
      </c>
      <c r="L51" s="67"/>
      <c r="M51" s="68">
        <f t="shared" si="1"/>
        <v>0.52828657278649704</v>
      </c>
      <c r="N51" s="68"/>
      <c r="O51" s="68">
        <f t="shared" si="2"/>
        <v>0.5001491015797509</v>
      </c>
      <c r="P51" s="68"/>
      <c r="Q51" s="68">
        <f t="shared" si="3"/>
        <v>0.51822272357783983</v>
      </c>
      <c r="R51" s="68"/>
    </row>
    <row r="52" spans="1:18" x14ac:dyDescent="0.25">
      <c r="A52" t="s">
        <v>143</v>
      </c>
      <c r="B52" s="15" t="s">
        <v>53</v>
      </c>
      <c r="C52" t="s">
        <v>144</v>
      </c>
      <c r="D52" s="7">
        <v>252125.89</v>
      </c>
      <c r="E52" s="32">
        <v>193410.53586</v>
      </c>
      <c r="F52" s="2">
        <v>70913.609999999986</v>
      </c>
      <c r="G52" s="2">
        <v>323039.5</v>
      </c>
      <c r="H52" s="2">
        <v>34280.25</v>
      </c>
      <c r="I52" s="2">
        <v>12500</v>
      </c>
      <c r="K52" s="66">
        <f t="shared" si="0"/>
        <v>0.76711890183114473</v>
      </c>
      <c r="L52" s="67"/>
      <c r="M52" s="68">
        <f t="shared" si="1"/>
        <v>0.59872101046466453</v>
      </c>
      <c r="N52" s="68"/>
      <c r="O52" s="68">
        <f t="shared" si="2"/>
        <v>0.54128140372873312</v>
      </c>
      <c r="P52" s="68"/>
      <c r="Q52" s="68">
        <f t="shared" si="3"/>
        <v>0.57641659435029258</v>
      </c>
      <c r="R52" s="68"/>
    </row>
    <row r="53" spans="1:18" x14ac:dyDescent="0.25">
      <c r="A53" t="s">
        <v>143</v>
      </c>
      <c r="B53" s="15" t="s">
        <v>54</v>
      </c>
      <c r="C53" t="s">
        <v>145</v>
      </c>
      <c r="D53" s="7">
        <v>1911121.2400000007</v>
      </c>
      <c r="E53" s="32">
        <v>1150596.83632</v>
      </c>
      <c r="F53" s="2">
        <v>356296.58999999985</v>
      </c>
      <c r="G53" s="2">
        <v>2267417.8300000005</v>
      </c>
      <c r="H53" s="2">
        <v>110329.73999999999</v>
      </c>
      <c r="I53" s="2">
        <v>80821.399999999994</v>
      </c>
      <c r="K53" s="66">
        <f t="shared" si="0"/>
        <v>0.6020532932384759</v>
      </c>
      <c r="L53" s="67"/>
      <c r="M53" s="68">
        <f t="shared" si="1"/>
        <v>0.50744808526093299</v>
      </c>
      <c r="N53" s="68"/>
      <c r="O53" s="68">
        <f t="shared" si="2"/>
        <v>0.48390201333272725</v>
      </c>
      <c r="P53" s="68"/>
      <c r="Q53" s="68">
        <f t="shared" si="3"/>
        <v>0.48998280142010903</v>
      </c>
      <c r="R53" s="68"/>
    </row>
    <row r="54" spans="1:18" x14ac:dyDescent="0.25">
      <c r="A54" t="s">
        <v>143</v>
      </c>
      <c r="B54" s="15" t="s">
        <v>55</v>
      </c>
      <c r="C54" t="s">
        <v>146</v>
      </c>
      <c r="D54" s="7">
        <v>18785200.620000005</v>
      </c>
      <c r="E54" s="32">
        <v>13779751.798080001</v>
      </c>
      <c r="F54" s="2">
        <v>5757880.6399999969</v>
      </c>
      <c r="G54" s="2">
        <v>24543081.260000002</v>
      </c>
      <c r="H54" s="2">
        <v>2321294.6999999997</v>
      </c>
      <c r="I54" s="2">
        <v>6787081.1000000006</v>
      </c>
      <c r="K54" s="66">
        <f t="shared" si="0"/>
        <v>0.73354296697843824</v>
      </c>
      <c r="L54" s="67"/>
      <c r="M54" s="68">
        <f t="shared" si="1"/>
        <v>0.56145158189807498</v>
      </c>
      <c r="N54" s="68"/>
      <c r="O54" s="68">
        <f t="shared" si="2"/>
        <v>0.51293772163542939</v>
      </c>
      <c r="P54" s="68"/>
      <c r="Q54" s="68">
        <f t="shared" si="3"/>
        <v>0.43982382343708992</v>
      </c>
      <c r="R54" s="68"/>
    </row>
    <row r="55" spans="1:18" x14ac:dyDescent="0.25">
      <c r="A55" t="s">
        <v>143</v>
      </c>
      <c r="B55" s="15" t="s">
        <v>56</v>
      </c>
      <c r="C55" t="s">
        <v>147</v>
      </c>
      <c r="D55" s="7">
        <v>3806957.7399999998</v>
      </c>
      <c r="E55" s="32">
        <v>2655341.0966000007</v>
      </c>
      <c r="F55" s="2">
        <v>1188907.9499999988</v>
      </c>
      <c r="G55" s="2">
        <v>4995865.6899999985</v>
      </c>
      <c r="H55" s="2">
        <v>268746.32</v>
      </c>
      <c r="I55" s="2">
        <v>189376.19</v>
      </c>
      <c r="K55" s="66">
        <f t="shared" si="0"/>
        <v>0.69749686703903391</v>
      </c>
      <c r="L55" s="67"/>
      <c r="M55" s="68">
        <f t="shared" si="1"/>
        <v>0.53150770284218785</v>
      </c>
      <c r="N55" s="68"/>
      <c r="O55" s="68">
        <f t="shared" si="2"/>
        <v>0.50437545854400034</v>
      </c>
      <c r="P55" s="68"/>
      <c r="Q55" s="68">
        <f t="shared" si="3"/>
        <v>0.51209589794488064</v>
      </c>
      <c r="R55" s="68"/>
    </row>
    <row r="56" spans="1:18" x14ac:dyDescent="0.25">
      <c r="A56" t="s">
        <v>143</v>
      </c>
      <c r="B56" s="15" t="s">
        <v>57</v>
      </c>
      <c r="C56" t="s">
        <v>148</v>
      </c>
      <c r="D56" s="7">
        <v>3419058.0900000003</v>
      </c>
      <c r="E56" s="32">
        <v>2182256.8633800005</v>
      </c>
      <c r="F56" s="2">
        <v>882717.62999999942</v>
      </c>
      <c r="G56" s="2">
        <v>4301775.72</v>
      </c>
      <c r="H56" s="2">
        <v>137022.18</v>
      </c>
      <c r="I56" s="2">
        <v>344155.79</v>
      </c>
      <c r="K56" s="66">
        <f t="shared" si="0"/>
        <v>0.63826258751280829</v>
      </c>
      <c r="L56" s="67"/>
      <c r="M56" s="68">
        <f t="shared" si="1"/>
        <v>0.5072921057307006</v>
      </c>
      <c r="N56" s="68"/>
      <c r="O56" s="68">
        <f t="shared" si="2"/>
        <v>0.49163239970443368</v>
      </c>
      <c r="P56" s="68"/>
      <c r="Q56" s="68">
        <f t="shared" si="3"/>
        <v>0.46971352433475727</v>
      </c>
      <c r="R56" s="68"/>
    </row>
    <row r="57" spans="1:18" x14ac:dyDescent="0.25">
      <c r="A57" t="s">
        <v>143</v>
      </c>
      <c r="B57" s="15" t="s">
        <v>58</v>
      </c>
      <c r="C57" t="s">
        <v>149</v>
      </c>
      <c r="D57" s="7">
        <v>1923446.6400000004</v>
      </c>
      <c r="E57" s="32">
        <v>1408511.9654000001</v>
      </c>
      <c r="F57" s="2">
        <v>557012.13000000012</v>
      </c>
      <c r="G57" s="2">
        <v>2480458.7700000005</v>
      </c>
      <c r="H57" s="2">
        <v>130557.61000000002</v>
      </c>
      <c r="I57" s="2">
        <v>96200</v>
      </c>
      <c r="K57" s="66">
        <f t="shared" si="0"/>
        <v>0.73228543808212943</v>
      </c>
      <c r="L57" s="67"/>
      <c r="M57" s="68">
        <f t="shared" si="1"/>
        <v>0.56784332899836909</v>
      </c>
      <c r="N57" s="68"/>
      <c r="O57" s="68">
        <f t="shared" si="2"/>
        <v>0.53944968564310569</v>
      </c>
      <c r="P57" s="68"/>
      <c r="Q57" s="68">
        <f t="shared" si="3"/>
        <v>0.54664280028045775</v>
      </c>
      <c r="R57" s="68"/>
    </row>
    <row r="58" spans="1:18" x14ac:dyDescent="0.25">
      <c r="B58" s="15"/>
      <c r="D58" s="7"/>
      <c r="E58" s="32"/>
      <c r="F58" s="2"/>
      <c r="G58" s="2"/>
      <c r="H58" s="2"/>
      <c r="I58" s="2"/>
      <c r="K58" s="20"/>
      <c r="L58" s="21"/>
      <c r="M58" s="19"/>
      <c r="N58" s="19"/>
      <c r="O58" s="19"/>
      <c r="P58" s="19"/>
      <c r="Q58" s="19"/>
      <c r="R58" s="19"/>
    </row>
    <row r="59" spans="1:18" x14ac:dyDescent="0.25">
      <c r="A59" t="s">
        <v>151</v>
      </c>
      <c r="B59" s="15" t="s">
        <v>59</v>
      </c>
      <c r="C59" t="s">
        <v>150</v>
      </c>
      <c r="D59" s="7">
        <v>1693335.9800000004</v>
      </c>
      <c r="E59" s="32">
        <v>1125575.9355600001</v>
      </c>
      <c r="F59" s="2">
        <v>639256.88000000035</v>
      </c>
      <c r="G59" s="2">
        <v>2332592.8600000008</v>
      </c>
      <c r="H59" s="2">
        <v>128777.98</v>
      </c>
      <c r="I59" s="2">
        <v>112942.8</v>
      </c>
      <c r="K59" s="66">
        <f t="shared" si="0"/>
        <v>0.66470915923017226</v>
      </c>
      <c r="L59" s="67"/>
      <c r="M59" s="68">
        <f t="shared" si="1"/>
        <v>0.48254281956431938</v>
      </c>
      <c r="N59" s="68"/>
      <c r="O59" s="68">
        <f t="shared" si="2"/>
        <v>0.45729636398877616</v>
      </c>
      <c r="P59" s="68"/>
      <c r="Q59" s="68">
        <f t="shared" si="3"/>
        <v>0.46025742088749583</v>
      </c>
      <c r="R59" s="68"/>
    </row>
    <row r="60" spans="1:18" x14ac:dyDescent="0.25">
      <c r="A60" t="s">
        <v>151</v>
      </c>
      <c r="B60" s="15" t="s">
        <v>60</v>
      </c>
      <c r="C60" t="s">
        <v>152</v>
      </c>
      <c r="D60" s="7">
        <v>5327246.1800000006</v>
      </c>
      <c r="E60" s="32">
        <v>3565051.6946999999</v>
      </c>
      <c r="F60" s="2">
        <v>1190619.4500000002</v>
      </c>
      <c r="G60" s="2">
        <v>6517865.6300000008</v>
      </c>
      <c r="H60" s="2">
        <v>506993.75</v>
      </c>
      <c r="I60" s="2">
        <v>258037.8</v>
      </c>
      <c r="K60" s="66">
        <f t="shared" si="0"/>
        <v>0.66921099086507763</v>
      </c>
      <c r="L60" s="67"/>
      <c r="M60" s="68">
        <f t="shared" si="1"/>
        <v>0.54696612312641357</v>
      </c>
      <c r="N60" s="68"/>
      <c r="O60" s="68">
        <f t="shared" si="2"/>
        <v>0.50749082677011526</v>
      </c>
      <c r="P60" s="68"/>
      <c r="Q60" s="68">
        <f t="shared" si="3"/>
        <v>0.52613673313523002</v>
      </c>
      <c r="R60" s="68"/>
    </row>
    <row r="61" spans="1:18" x14ac:dyDescent="0.25">
      <c r="A61" t="s">
        <v>151</v>
      </c>
      <c r="B61" s="15" t="s">
        <v>61</v>
      </c>
      <c r="C61" t="s">
        <v>153</v>
      </c>
      <c r="D61" s="7">
        <v>2200097.1500000004</v>
      </c>
      <c r="E61" s="32">
        <v>1519780.7870399999</v>
      </c>
      <c r="F61" s="2">
        <v>739230.31999999983</v>
      </c>
      <c r="G61" s="2">
        <v>2939327.47</v>
      </c>
      <c r="H61" s="2">
        <v>194513</v>
      </c>
      <c r="I61" s="2">
        <v>0</v>
      </c>
      <c r="K61" s="66">
        <f t="shared" si="0"/>
        <v>0.69077894448433774</v>
      </c>
      <c r="L61" s="67"/>
      <c r="M61" s="68">
        <f t="shared" si="1"/>
        <v>0.51705051667482282</v>
      </c>
      <c r="N61" s="68"/>
      <c r="O61" s="68">
        <f t="shared" si="2"/>
        <v>0.48495792992296116</v>
      </c>
      <c r="P61" s="68"/>
      <c r="Q61" s="68">
        <f t="shared" si="3"/>
        <v>0.51705051667482282</v>
      </c>
      <c r="R61" s="68"/>
    </row>
    <row r="62" spans="1:18" x14ac:dyDescent="0.25">
      <c r="B62" s="15"/>
      <c r="D62" s="7"/>
      <c r="E62" s="32"/>
      <c r="F62" s="2"/>
      <c r="G62" s="2"/>
      <c r="H62" s="2"/>
      <c r="I62" s="2"/>
      <c r="K62" s="20"/>
      <c r="L62" s="21"/>
      <c r="M62" s="19"/>
      <c r="N62" s="19"/>
      <c r="O62" s="19"/>
      <c r="P62" s="19"/>
      <c r="Q62" s="19"/>
      <c r="R62" s="19"/>
    </row>
    <row r="63" spans="1:18" x14ac:dyDescent="0.25">
      <c r="A63" t="s">
        <v>155</v>
      </c>
      <c r="B63" s="15" t="s">
        <v>62</v>
      </c>
      <c r="C63" t="s">
        <v>154</v>
      </c>
      <c r="D63" s="7">
        <v>2226334.34</v>
      </c>
      <c r="E63" s="32">
        <v>1436084.4060800001</v>
      </c>
      <c r="F63" s="2">
        <v>485518.82999999961</v>
      </c>
      <c r="G63" s="2">
        <v>2711853.1699999995</v>
      </c>
      <c r="H63" s="2">
        <v>123699.95000000001</v>
      </c>
      <c r="I63" s="2">
        <v>213161.15</v>
      </c>
      <c r="K63" s="66">
        <f t="shared" si="0"/>
        <v>0.64504435846774033</v>
      </c>
      <c r="L63" s="67"/>
      <c r="M63" s="68">
        <f t="shared" si="1"/>
        <v>0.52955831899999228</v>
      </c>
      <c r="N63" s="68"/>
      <c r="O63" s="68">
        <f t="shared" si="2"/>
        <v>0.5064565343357067</v>
      </c>
      <c r="P63" s="68"/>
      <c r="Q63" s="68">
        <f t="shared" si="3"/>
        <v>0.49096662408134822</v>
      </c>
      <c r="R63" s="68"/>
    </row>
    <row r="64" spans="1:18" x14ac:dyDescent="0.25">
      <c r="A64" t="s">
        <v>155</v>
      </c>
      <c r="B64" s="15" t="s">
        <v>63</v>
      </c>
      <c r="C64" t="s">
        <v>156</v>
      </c>
      <c r="D64" s="7">
        <v>3307978.1099999989</v>
      </c>
      <c r="E64" s="32">
        <v>2386675.5320600001</v>
      </c>
      <c r="F64" s="2">
        <v>719143.23999999976</v>
      </c>
      <c r="G64" s="2">
        <v>4027121.3499999987</v>
      </c>
      <c r="H64" s="2">
        <v>221649.38</v>
      </c>
      <c r="I64" s="2">
        <v>144174.35</v>
      </c>
      <c r="K64" s="66">
        <f t="shared" si="0"/>
        <v>0.72149072717412899</v>
      </c>
      <c r="L64" s="67"/>
      <c r="M64" s="68">
        <f t="shared" si="1"/>
        <v>0.59265051252056278</v>
      </c>
      <c r="N64" s="68"/>
      <c r="O64" s="68">
        <f t="shared" si="2"/>
        <v>0.56173318913350756</v>
      </c>
      <c r="P64" s="68"/>
      <c r="Q64" s="68">
        <f t="shared" si="3"/>
        <v>0.57216646905660529</v>
      </c>
      <c r="R64" s="68"/>
    </row>
    <row r="65" spans="1:18" x14ac:dyDescent="0.25">
      <c r="A65" t="s">
        <v>155</v>
      </c>
      <c r="B65" s="15" t="s">
        <v>64</v>
      </c>
      <c r="C65" t="s">
        <v>157</v>
      </c>
      <c r="D65" s="7">
        <v>3058166.77</v>
      </c>
      <c r="E65" s="32">
        <v>2014017.91704</v>
      </c>
      <c r="F65" s="2">
        <v>661814.89999999991</v>
      </c>
      <c r="G65" s="2">
        <v>3719981.67</v>
      </c>
      <c r="H65" s="2">
        <v>227171.75000000003</v>
      </c>
      <c r="I65" s="2">
        <v>49879.270000000004</v>
      </c>
      <c r="K65" s="66">
        <f t="shared" si="0"/>
        <v>0.65857033592710179</v>
      </c>
      <c r="L65" s="67"/>
      <c r="M65" s="68">
        <f t="shared" si="1"/>
        <v>0.54140533360208731</v>
      </c>
      <c r="N65" s="68"/>
      <c r="O65" s="68">
        <f t="shared" si="2"/>
        <v>0.51024566383335568</v>
      </c>
      <c r="P65" s="68"/>
      <c r="Q65" s="68">
        <f t="shared" si="3"/>
        <v>0.53424196517975542</v>
      </c>
      <c r="R65" s="68"/>
    </row>
    <row r="66" spans="1:18" x14ac:dyDescent="0.25">
      <c r="A66" t="s">
        <v>155</v>
      </c>
      <c r="B66" s="15" t="s">
        <v>65</v>
      </c>
      <c r="C66" t="s">
        <v>158</v>
      </c>
      <c r="D66" s="7">
        <v>5884828.9499999993</v>
      </c>
      <c r="E66" s="32">
        <v>4071561.5494200001</v>
      </c>
      <c r="F66" s="2">
        <v>1571070.370000001</v>
      </c>
      <c r="G66" s="2">
        <v>7455899.3200000003</v>
      </c>
      <c r="H66" s="2">
        <v>342361.01999999996</v>
      </c>
      <c r="I66" s="2">
        <v>1327215.94</v>
      </c>
      <c r="K66" s="66">
        <f t="shared" si="0"/>
        <v>0.6918742386590524</v>
      </c>
      <c r="L66" s="67"/>
      <c r="M66" s="68">
        <f t="shared" si="1"/>
        <v>0.54608590790627787</v>
      </c>
      <c r="N66" s="68"/>
      <c r="O66" s="68">
        <f t="shared" si="2"/>
        <v>0.52211151871085137</v>
      </c>
      <c r="P66" s="68"/>
      <c r="Q66" s="68">
        <f t="shared" si="3"/>
        <v>0.46356690409867174</v>
      </c>
      <c r="R66" s="68"/>
    </row>
    <row r="67" spans="1:18" x14ac:dyDescent="0.25">
      <c r="B67" s="15"/>
      <c r="D67" s="7"/>
      <c r="E67" s="32"/>
      <c r="F67" s="2"/>
      <c r="G67" s="2"/>
      <c r="H67" s="2"/>
      <c r="I67" s="2"/>
      <c r="K67" s="20"/>
      <c r="L67" s="21"/>
      <c r="M67" s="19"/>
      <c r="N67" s="19"/>
      <c r="O67" s="19"/>
      <c r="P67" s="19"/>
      <c r="Q67" s="19"/>
      <c r="R67" s="19"/>
    </row>
    <row r="68" spans="1:18" x14ac:dyDescent="0.25">
      <c r="A68" t="s">
        <v>160</v>
      </c>
      <c r="B68" s="15" t="s">
        <v>66</v>
      </c>
      <c r="C68" t="s">
        <v>159</v>
      </c>
      <c r="D68" s="7">
        <v>621312.55000000005</v>
      </c>
      <c r="E68" s="32">
        <v>392893.54669999995</v>
      </c>
      <c r="F68" s="2">
        <v>123948.62</v>
      </c>
      <c r="G68" s="2">
        <v>745261.17</v>
      </c>
      <c r="H68" s="2">
        <v>74184.75</v>
      </c>
      <c r="I68" s="2">
        <v>56361.75</v>
      </c>
      <c r="K68" s="66">
        <f t="shared" si="0"/>
        <v>0.63236055138432323</v>
      </c>
      <c r="L68" s="67"/>
      <c r="M68" s="68">
        <f t="shared" si="1"/>
        <v>0.52718907480447419</v>
      </c>
      <c r="N68" s="68"/>
      <c r="O68" s="68">
        <f t="shared" si="2"/>
        <v>0.47946244786965309</v>
      </c>
      <c r="P68" s="68"/>
      <c r="Q68" s="68">
        <f t="shared" si="3"/>
        <v>0.49012264606905193</v>
      </c>
      <c r="R68" s="68"/>
    </row>
    <row r="69" spans="1:18" x14ac:dyDescent="0.25">
      <c r="A69" t="s">
        <v>160</v>
      </c>
      <c r="B69" s="15" t="s">
        <v>67</v>
      </c>
      <c r="C69" t="s">
        <v>161</v>
      </c>
      <c r="D69" s="7">
        <v>146952.54999999999</v>
      </c>
      <c r="E69" s="32">
        <v>113876.65818000001</v>
      </c>
      <c r="F69" s="2">
        <v>17361.619999999995</v>
      </c>
      <c r="G69" s="2">
        <v>164314.16999999998</v>
      </c>
      <c r="H69" s="2">
        <v>16368.48</v>
      </c>
      <c r="I69" s="2">
        <v>0</v>
      </c>
      <c r="K69" s="66">
        <f t="shared" si="0"/>
        <v>0.77492128023637574</v>
      </c>
      <c r="L69" s="67"/>
      <c r="M69" s="68">
        <f t="shared" si="1"/>
        <v>0.6930422262425695</v>
      </c>
      <c r="N69" s="68"/>
      <c r="O69" s="68">
        <f t="shared" si="2"/>
        <v>0.63025784811103902</v>
      </c>
      <c r="P69" s="68"/>
      <c r="Q69" s="68">
        <f t="shared" si="3"/>
        <v>0.6930422262425695</v>
      </c>
      <c r="R69" s="68"/>
    </row>
    <row r="70" spans="1:18" x14ac:dyDescent="0.25">
      <c r="A70" t="s">
        <v>160</v>
      </c>
      <c r="B70" s="15" t="s">
        <v>68</v>
      </c>
      <c r="C70" t="s">
        <v>162</v>
      </c>
      <c r="D70" s="7">
        <v>12519041.879999999</v>
      </c>
      <c r="E70" s="32">
        <v>8429015.6309799999</v>
      </c>
      <c r="F70" s="2">
        <v>4380848.7899999954</v>
      </c>
      <c r="G70" s="2">
        <v>16899890.669999994</v>
      </c>
      <c r="H70" s="2">
        <v>2481332.2800000003</v>
      </c>
      <c r="I70" s="2">
        <v>4573464.82</v>
      </c>
      <c r="K70" s="66">
        <f t="shared" si="0"/>
        <v>0.67329558537909462</v>
      </c>
      <c r="L70" s="67"/>
      <c r="M70" s="68">
        <f t="shared" si="1"/>
        <v>0.49876154796331607</v>
      </c>
      <c r="N70" s="68"/>
      <c r="O70" s="68">
        <f t="shared" si="2"/>
        <v>0.43490628288655037</v>
      </c>
      <c r="P70" s="68"/>
      <c r="Q70" s="68">
        <f t="shared" si="3"/>
        <v>0.39253369762845586</v>
      </c>
      <c r="R70" s="68"/>
    </row>
    <row r="71" spans="1:18" x14ac:dyDescent="0.25">
      <c r="B71" s="15"/>
      <c r="D71" s="7"/>
      <c r="E71" s="32"/>
      <c r="F71" s="2"/>
      <c r="G71" s="2"/>
      <c r="H71" s="2"/>
      <c r="I71" s="2"/>
      <c r="K71" s="20"/>
      <c r="L71" s="21"/>
      <c r="M71" s="19"/>
      <c r="N71" s="19"/>
      <c r="O71" s="19"/>
      <c r="P71" s="19"/>
      <c r="Q71" s="19"/>
      <c r="R71" s="19"/>
    </row>
    <row r="72" spans="1:18" x14ac:dyDescent="0.25">
      <c r="A72" t="s">
        <v>164</v>
      </c>
      <c r="B72" s="15" t="s">
        <v>69</v>
      </c>
      <c r="C72" t="s">
        <v>163</v>
      </c>
      <c r="D72" s="7">
        <v>4096923.4499999997</v>
      </c>
      <c r="E72" s="32">
        <v>2984382.7350600003</v>
      </c>
      <c r="F72" s="2">
        <v>2601216.2200000011</v>
      </c>
      <c r="G72" s="2">
        <v>6698139.6700000009</v>
      </c>
      <c r="H72" s="2">
        <v>535097.71000000008</v>
      </c>
      <c r="I72" s="2">
        <v>5829822.7999999998</v>
      </c>
      <c r="K72" s="66">
        <f t="shared" si="0"/>
        <v>0.72844483707890628</v>
      </c>
      <c r="L72" s="67"/>
      <c r="M72" s="68">
        <f t="shared" si="1"/>
        <v>0.44555397201205271</v>
      </c>
      <c r="N72" s="68"/>
      <c r="O72" s="68">
        <f t="shared" si="2"/>
        <v>0.41259294811917263</v>
      </c>
      <c r="P72" s="68"/>
      <c r="Q72" s="68">
        <f t="shared" si="3"/>
        <v>0.23821772632273858</v>
      </c>
      <c r="R72" s="68"/>
    </row>
    <row r="73" spans="1:18" x14ac:dyDescent="0.25">
      <c r="A73" t="s">
        <v>164</v>
      </c>
      <c r="B73" s="15" t="s">
        <v>70</v>
      </c>
      <c r="C73" t="s">
        <v>165</v>
      </c>
      <c r="D73" s="7">
        <v>1525163.68</v>
      </c>
      <c r="E73" s="32">
        <v>983784.85098000022</v>
      </c>
      <c r="F73" s="2">
        <v>531644.17999999993</v>
      </c>
      <c r="G73" s="2">
        <v>2056807.8599999999</v>
      </c>
      <c r="H73" s="2">
        <v>138968.07</v>
      </c>
      <c r="I73" s="2">
        <v>238735.02000000002</v>
      </c>
      <c r="K73" s="66">
        <f t="shared" si="0"/>
        <v>0.64503558790489968</v>
      </c>
      <c r="L73" s="67"/>
      <c r="M73" s="68">
        <f t="shared" si="1"/>
        <v>0.47830663724709815</v>
      </c>
      <c r="N73" s="68"/>
      <c r="O73" s="68">
        <f t="shared" si="2"/>
        <v>0.44803517405348386</v>
      </c>
      <c r="P73" s="68"/>
      <c r="Q73" s="68">
        <f t="shared" si="3"/>
        <v>0.4285630469163792</v>
      </c>
      <c r="R73" s="68"/>
    </row>
    <row r="74" spans="1:18" x14ac:dyDescent="0.25">
      <c r="A74" t="s">
        <v>164</v>
      </c>
      <c r="B74" s="15" t="s">
        <v>71</v>
      </c>
      <c r="C74" t="s">
        <v>166</v>
      </c>
      <c r="D74" s="7">
        <v>1430417.1000000003</v>
      </c>
      <c r="E74" s="32">
        <v>975122.23034000013</v>
      </c>
      <c r="F74" s="2">
        <v>406920.65999999992</v>
      </c>
      <c r="G74" s="2">
        <v>1837337.7600000002</v>
      </c>
      <c r="H74" s="2">
        <v>154209.19</v>
      </c>
      <c r="I74" s="2">
        <v>9584</v>
      </c>
      <c r="K74" s="66">
        <f t="shared" si="0"/>
        <v>0.68170481906291525</v>
      </c>
      <c r="L74" s="67"/>
      <c r="M74" s="68">
        <f t="shared" si="1"/>
        <v>0.53072562463419903</v>
      </c>
      <c r="N74" s="68"/>
      <c r="O74" s="68">
        <f t="shared" si="2"/>
        <v>0.48963055093428753</v>
      </c>
      <c r="P74" s="68"/>
      <c r="Q74" s="68">
        <f t="shared" si="3"/>
        <v>0.52797159655534076</v>
      </c>
      <c r="R74" s="68"/>
    </row>
    <row r="75" spans="1:18" x14ac:dyDescent="0.25">
      <c r="A75" t="s">
        <v>164</v>
      </c>
      <c r="B75" s="15" t="s">
        <v>72</v>
      </c>
      <c r="C75" t="s">
        <v>167</v>
      </c>
      <c r="D75" s="7">
        <v>1904229.1199999999</v>
      </c>
      <c r="E75" s="32">
        <v>1188320.9505</v>
      </c>
      <c r="F75" s="2">
        <v>507608.65000000014</v>
      </c>
      <c r="G75" s="2">
        <v>2411837.77</v>
      </c>
      <c r="H75" s="2">
        <v>323897.29000000004</v>
      </c>
      <c r="I75" s="2">
        <v>57149.41</v>
      </c>
      <c r="K75" s="66">
        <f t="shared" si="0"/>
        <v>0.62404305134247717</v>
      </c>
      <c r="L75" s="67"/>
      <c r="M75" s="68">
        <f t="shared" si="1"/>
        <v>0.49270351649729743</v>
      </c>
      <c r="N75" s="68"/>
      <c r="O75" s="68">
        <f t="shared" si="2"/>
        <v>0.4343698949049547</v>
      </c>
      <c r="P75" s="68"/>
      <c r="Q75" s="68">
        <f t="shared" si="3"/>
        <v>0.48129895534735012</v>
      </c>
      <c r="R75" s="68"/>
    </row>
    <row r="76" spans="1:18" x14ac:dyDescent="0.25">
      <c r="A76" t="s">
        <v>164</v>
      </c>
      <c r="B76" s="15" t="s">
        <v>73</v>
      </c>
      <c r="C76" t="s">
        <v>168</v>
      </c>
      <c r="D76" s="7">
        <v>38369989.209999993</v>
      </c>
      <c r="E76" s="32">
        <v>28003147.075739995</v>
      </c>
      <c r="F76" s="2">
        <v>9263327.0600000098</v>
      </c>
      <c r="G76" s="2">
        <v>47633316.270000003</v>
      </c>
      <c r="H76" s="2">
        <v>3808374.2600000002</v>
      </c>
      <c r="I76" s="2">
        <v>7333587.21</v>
      </c>
      <c r="K76" s="66">
        <f t="shared" si="0"/>
        <v>0.72981899792772964</v>
      </c>
      <c r="L76" s="67"/>
      <c r="M76" s="68">
        <f t="shared" si="1"/>
        <v>0.5878899322694584</v>
      </c>
      <c r="N76" s="68"/>
      <c r="O76" s="68">
        <f t="shared" si="2"/>
        <v>0.54436677308279735</v>
      </c>
      <c r="P76" s="68"/>
      <c r="Q76" s="68">
        <f t="shared" si="3"/>
        <v>0.50945469551380285</v>
      </c>
      <c r="R76" s="68"/>
    </row>
    <row r="77" spans="1:18" x14ac:dyDescent="0.25">
      <c r="A77" t="s">
        <v>164</v>
      </c>
      <c r="B77" s="15" t="s">
        <v>74</v>
      </c>
      <c r="C77" t="s">
        <v>169</v>
      </c>
      <c r="D77" s="7">
        <v>4733900.6799999988</v>
      </c>
      <c r="E77" s="32">
        <v>3255363.8342999998</v>
      </c>
      <c r="F77" s="2">
        <v>1190322.4100000001</v>
      </c>
      <c r="G77" s="2">
        <v>5924223.0899999989</v>
      </c>
      <c r="H77" s="2">
        <v>697642.97000000009</v>
      </c>
      <c r="I77" s="2">
        <v>255750</v>
      </c>
      <c r="K77" s="66">
        <f t="shared" si="0"/>
        <v>0.68767049719767259</v>
      </c>
      <c r="L77" s="67"/>
      <c r="M77" s="68">
        <f t="shared" si="1"/>
        <v>0.54950054797818226</v>
      </c>
      <c r="N77" s="68"/>
      <c r="O77" s="68">
        <f t="shared" si="2"/>
        <v>0.49160822716791713</v>
      </c>
      <c r="P77" s="68"/>
      <c r="Q77" s="68">
        <f t="shared" si="3"/>
        <v>0.52676019569852206</v>
      </c>
      <c r="R77" s="68"/>
    </row>
    <row r="78" spans="1:18" x14ac:dyDescent="0.25">
      <c r="A78" t="s">
        <v>164</v>
      </c>
      <c r="B78" s="15" t="s">
        <v>75</v>
      </c>
      <c r="C78" t="s">
        <v>170</v>
      </c>
      <c r="D78" s="7">
        <v>5642848.3199999984</v>
      </c>
      <c r="E78" s="32">
        <v>4034661.4226000006</v>
      </c>
      <c r="F78" s="2">
        <v>1725389.0199999996</v>
      </c>
      <c r="G78" s="2">
        <v>7368237.339999998</v>
      </c>
      <c r="H78" s="2">
        <v>553175.03</v>
      </c>
      <c r="I78" s="2">
        <v>116515</v>
      </c>
      <c r="K78" s="66">
        <f t="shared" ref="K78:K96" si="4">E78/D78</f>
        <v>0.71500440802208232</v>
      </c>
      <c r="L78" s="67"/>
      <c r="M78" s="68">
        <f t="shared" ref="M78:M96" si="5">E78/G78</f>
        <v>0.5475748454378645</v>
      </c>
      <c r="N78" s="68"/>
      <c r="O78" s="68">
        <f t="shared" ref="O78:O96" si="6">E78/(G78+H78)</f>
        <v>0.50933611761964126</v>
      </c>
      <c r="P78" s="68"/>
      <c r="Q78" s="68">
        <f t="shared" ref="Q78:Q96" si="7">E78/(G78+I78)</f>
        <v>0.53905075803750668</v>
      </c>
      <c r="R78" s="68"/>
    </row>
    <row r="79" spans="1:18" x14ac:dyDescent="0.25">
      <c r="A79" t="s">
        <v>164</v>
      </c>
      <c r="B79" s="15" t="s">
        <v>76</v>
      </c>
      <c r="C79" t="s">
        <v>171</v>
      </c>
      <c r="D79" s="7">
        <v>2158133.85</v>
      </c>
      <c r="E79" s="32">
        <v>1516942.0193400003</v>
      </c>
      <c r="F79" s="2">
        <v>893700.98999999976</v>
      </c>
      <c r="G79" s="2">
        <v>3051834.84</v>
      </c>
      <c r="H79" s="2">
        <v>281792.09999999998</v>
      </c>
      <c r="I79" s="2">
        <v>1028806.28</v>
      </c>
      <c r="K79" s="66">
        <f t="shared" si="4"/>
        <v>0.70289524412028492</v>
      </c>
      <c r="L79" s="67"/>
      <c r="M79" s="68">
        <f t="shared" si="5"/>
        <v>0.49705901494328586</v>
      </c>
      <c r="N79" s="68"/>
      <c r="O79" s="68">
        <f t="shared" si="6"/>
        <v>0.45504252474633539</v>
      </c>
      <c r="P79" s="68"/>
      <c r="Q79" s="68">
        <f t="shared" si="7"/>
        <v>0.37174110016810308</v>
      </c>
      <c r="R79" s="68"/>
    </row>
    <row r="80" spans="1:18" x14ac:dyDescent="0.25">
      <c r="B80" s="15"/>
      <c r="D80" s="7"/>
      <c r="E80" s="32"/>
      <c r="F80" s="2"/>
      <c r="G80" s="2"/>
      <c r="H80" s="2"/>
      <c r="I80" s="2"/>
      <c r="K80" s="20"/>
      <c r="L80" s="21"/>
      <c r="M80" s="19"/>
      <c r="N80" s="19"/>
      <c r="O80" s="19"/>
      <c r="P80" s="19"/>
      <c r="Q80" s="19"/>
      <c r="R80" s="19"/>
    </row>
    <row r="81" spans="1:18" x14ac:dyDescent="0.25">
      <c r="A81" t="s">
        <v>173</v>
      </c>
      <c r="B81" s="15" t="s">
        <v>77</v>
      </c>
      <c r="C81" t="s">
        <v>172</v>
      </c>
      <c r="D81" s="7">
        <v>2845655.63</v>
      </c>
      <c r="E81" s="32">
        <v>1809701.0497600001</v>
      </c>
      <c r="F81" s="2">
        <v>919178.98999999976</v>
      </c>
      <c r="G81" s="2">
        <v>3764834.6199999996</v>
      </c>
      <c r="H81" s="2">
        <v>281212.18</v>
      </c>
      <c r="I81" s="2">
        <v>121478.2</v>
      </c>
      <c r="K81" s="66">
        <f t="shared" si="4"/>
        <v>0.63595223212585295</v>
      </c>
      <c r="L81" s="67"/>
      <c r="M81" s="68">
        <f t="shared" si="5"/>
        <v>0.48068540385447267</v>
      </c>
      <c r="N81" s="68"/>
      <c r="O81" s="68">
        <f t="shared" si="6"/>
        <v>0.44727635126711834</v>
      </c>
      <c r="P81" s="68"/>
      <c r="Q81" s="68">
        <f t="shared" si="7"/>
        <v>0.46566016004856764</v>
      </c>
      <c r="R81" s="68"/>
    </row>
    <row r="82" spans="1:18" x14ac:dyDescent="0.25">
      <c r="A82" t="s">
        <v>173</v>
      </c>
      <c r="B82" s="15" t="s">
        <v>78</v>
      </c>
      <c r="C82" t="s">
        <v>174</v>
      </c>
      <c r="D82" s="7">
        <v>6015149.6499999994</v>
      </c>
      <c r="E82" s="32">
        <v>4549515.28156</v>
      </c>
      <c r="F82" s="2">
        <v>1796637.1499999994</v>
      </c>
      <c r="G82" s="2">
        <v>7811786.7999999989</v>
      </c>
      <c r="H82" s="2">
        <v>472451.84000000003</v>
      </c>
      <c r="I82" s="2">
        <v>251247</v>
      </c>
      <c r="K82" s="66">
        <f t="shared" si="4"/>
        <v>0.75634282541249831</v>
      </c>
      <c r="L82" s="67"/>
      <c r="M82" s="68">
        <f t="shared" si="5"/>
        <v>0.58239112229227774</v>
      </c>
      <c r="N82" s="68"/>
      <c r="O82" s="68">
        <f t="shared" si="6"/>
        <v>0.54917723634769666</v>
      </c>
      <c r="P82" s="68"/>
      <c r="Q82" s="68">
        <f t="shared" si="7"/>
        <v>0.56424360785390737</v>
      </c>
      <c r="R82" s="68"/>
    </row>
    <row r="83" spans="1:18" x14ac:dyDescent="0.25">
      <c r="A83" t="s">
        <v>173</v>
      </c>
      <c r="B83" s="15" t="s">
        <v>79</v>
      </c>
      <c r="C83" t="s">
        <v>175</v>
      </c>
      <c r="D83" s="7">
        <v>4677802.6899999985</v>
      </c>
      <c r="E83" s="32">
        <v>2913334.7075999998</v>
      </c>
      <c r="F83" s="2">
        <v>1450006.4100000001</v>
      </c>
      <c r="G83" s="2">
        <v>6127809.0999999987</v>
      </c>
      <c r="H83" s="2">
        <v>355173.50000000006</v>
      </c>
      <c r="I83" s="2">
        <v>631785.31999999995</v>
      </c>
      <c r="K83" s="66">
        <f t="shared" si="4"/>
        <v>0.62279982732662043</v>
      </c>
      <c r="L83" s="67"/>
      <c r="M83" s="68">
        <f t="shared" si="5"/>
        <v>0.47542843780822097</v>
      </c>
      <c r="N83" s="68"/>
      <c r="O83" s="68">
        <f t="shared" si="6"/>
        <v>0.44938184896562894</v>
      </c>
      <c r="P83" s="68"/>
      <c r="Q83" s="68">
        <f t="shared" si="7"/>
        <v>0.43099253099862761</v>
      </c>
      <c r="R83" s="68"/>
    </row>
    <row r="84" spans="1:18" x14ac:dyDescent="0.25">
      <c r="A84" t="s">
        <v>173</v>
      </c>
      <c r="B84" s="15" t="s">
        <v>80</v>
      </c>
      <c r="C84" t="s">
        <v>176</v>
      </c>
      <c r="D84" s="7">
        <v>4142925.86</v>
      </c>
      <c r="E84" s="32">
        <v>2476037.2915200004</v>
      </c>
      <c r="F84" s="2">
        <v>1040549.6499999999</v>
      </c>
      <c r="G84" s="2">
        <v>5183475.51</v>
      </c>
      <c r="H84" s="2">
        <v>370074.1</v>
      </c>
      <c r="I84" s="2">
        <v>0</v>
      </c>
      <c r="K84" s="66">
        <f t="shared" si="4"/>
        <v>0.59765426058577853</v>
      </c>
      <c r="L84" s="67"/>
      <c r="M84" s="68">
        <f t="shared" si="5"/>
        <v>0.4776789794305405</v>
      </c>
      <c r="N84" s="68"/>
      <c r="O84" s="68">
        <f t="shared" si="6"/>
        <v>0.44584769478992747</v>
      </c>
      <c r="P84" s="68"/>
      <c r="Q84" s="68">
        <f t="shared" si="7"/>
        <v>0.4776789794305405</v>
      </c>
      <c r="R84" s="68"/>
    </row>
    <row r="85" spans="1:18" x14ac:dyDescent="0.25">
      <c r="B85" s="15"/>
      <c r="D85" s="7"/>
      <c r="E85" s="32"/>
      <c r="F85" s="2"/>
      <c r="G85" s="2"/>
      <c r="H85" s="2"/>
      <c r="I85" s="2"/>
      <c r="K85" s="20"/>
      <c r="L85" s="21"/>
      <c r="M85" s="19"/>
      <c r="N85" s="19"/>
      <c r="O85" s="19"/>
      <c r="P85" s="19"/>
      <c r="Q85" s="19"/>
      <c r="R85" s="19"/>
    </row>
    <row r="86" spans="1:18" x14ac:dyDescent="0.25">
      <c r="A86" t="s">
        <v>178</v>
      </c>
      <c r="B86" s="15" t="s">
        <v>81</v>
      </c>
      <c r="C86" t="s">
        <v>177</v>
      </c>
      <c r="D86" s="7">
        <v>2881999.51</v>
      </c>
      <c r="E86" s="32">
        <v>1939014.6193599999</v>
      </c>
      <c r="F86" s="2">
        <v>734574.89000000013</v>
      </c>
      <c r="G86" s="2">
        <v>3616574.4</v>
      </c>
      <c r="H86" s="2">
        <v>245842.39</v>
      </c>
      <c r="I86" s="2">
        <v>117830.68</v>
      </c>
      <c r="K86" s="66">
        <f t="shared" si="4"/>
        <v>0.67280185601419484</v>
      </c>
      <c r="L86" s="67"/>
      <c r="M86" s="68">
        <f t="shared" si="5"/>
        <v>0.5361467523964113</v>
      </c>
      <c r="N86" s="68"/>
      <c r="O86" s="68">
        <f t="shared" si="6"/>
        <v>0.50202107250056771</v>
      </c>
      <c r="P86" s="68"/>
      <c r="Q86" s="68">
        <f t="shared" si="7"/>
        <v>0.51922985798851795</v>
      </c>
      <c r="R86" s="68"/>
    </row>
    <row r="87" spans="1:18" x14ac:dyDescent="0.25">
      <c r="A87" t="s">
        <v>178</v>
      </c>
      <c r="B87" s="15" t="s">
        <v>82</v>
      </c>
      <c r="C87" t="s">
        <v>179</v>
      </c>
      <c r="D87" s="7">
        <v>4990771.71</v>
      </c>
      <c r="E87" s="32">
        <v>3552725.5435000001</v>
      </c>
      <c r="F87" s="2">
        <v>1123392.9399999995</v>
      </c>
      <c r="G87" s="2">
        <v>6114164.6499999994</v>
      </c>
      <c r="H87" s="2">
        <v>383148.62999999995</v>
      </c>
      <c r="I87" s="2">
        <v>345065.89</v>
      </c>
      <c r="K87" s="66">
        <f t="shared" si="4"/>
        <v>0.71185895687863476</v>
      </c>
      <c r="L87" s="67"/>
      <c r="M87" s="68">
        <f t="shared" si="5"/>
        <v>0.58106474831357391</v>
      </c>
      <c r="N87" s="68"/>
      <c r="O87" s="68">
        <f t="shared" si="6"/>
        <v>0.54679917535083067</v>
      </c>
      <c r="P87" s="68"/>
      <c r="Q87" s="68">
        <f t="shared" si="7"/>
        <v>0.55002302851695406</v>
      </c>
      <c r="R87" s="68"/>
    </row>
    <row r="88" spans="1:18" x14ac:dyDescent="0.25">
      <c r="A88" t="s">
        <v>178</v>
      </c>
      <c r="B88" s="15" t="s">
        <v>83</v>
      </c>
      <c r="C88" t="s">
        <v>180</v>
      </c>
      <c r="D88" s="7">
        <v>2302590.6999999997</v>
      </c>
      <c r="E88" s="32">
        <v>1523260.15912</v>
      </c>
      <c r="F88" s="2">
        <v>517158.20999999996</v>
      </c>
      <c r="G88" s="2">
        <v>2819748.9099999997</v>
      </c>
      <c r="H88" s="2">
        <v>199710.12</v>
      </c>
      <c r="I88" s="2">
        <v>58164</v>
      </c>
      <c r="K88" s="66">
        <f t="shared" si="4"/>
        <v>0.66154187069373649</v>
      </c>
      <c r="L88" s="67"/>
      <c r="M88" s="68">
        <f t="shared" si="5"/>
        <v>0.54021127686862025</v>
      </c>
      <c r="N88" s="68"/>
      <c r="O88" s="68">
        <f t="shared" si="6"/>
        <v>0.50448114843936132</v>
      </c>
      <c r="P88" s="68"/>
      <c r="Q88" s="68">
        <f t="shared" si="7"/>
        <v>0.52929334790745985</v>
      </c>
      <c r="R88" s="68"/>
    </row>
    <row r="89" spans="1:18" x14ac:dyDescent="0.25">
      <c r="B89" s="15"/>
      <c r="D89" s="7"/>
      <c r="E89" s="32"/>
      <c r="F89" s="2"/>
      <c r="G89" s="2"/>
      <c r="H89" s="2"/>
      <c r="I89" s="2"/>
      <c r="K89" s="20"/>
      <c r="L89" s="21"/>
      <c r="M89" s="19"/>
      <c r="N89" s="19"/>
      <c r="O89" s="19"/>
      <c r="P89" s="19"/>
      <c r="Q89" s="19"/>
      <c r="R89" s="19"/>
    </row>
    <row r="90" spans="1:18" x14ac:dyDescent="0.25">
      <c r="A90" t="s">
        <v>182</v>
      </c>
      <c r="B90" s="15" t="s">
        <v>84</v>
      </c>
      <c r="C90" t="s">
        <v>181</v>
      </c>
      <c r="D90" s="7">
        <v>1991729.3900000006</v>
      </c>
      <c r="E90" s="32">
        <v>1222673.8462800002</v>
      </c>
      <c r="F90" s="2">
        <v>427103.95999999996</v>
      </c>
      <c r="G90" s="2">
        <v>2418833.3500000006</v>
      </c>
      <c r="H90" s="2">
        <v>155519.16999999998</v>
      </c>
      <c r="I90" s="2">
        <v>212990</v>
      </c>
      <c r="K90" s="66">
        <f t="shared" si="4"/>
        <v>0.61387548550458448</v>
      </c>
      <c r="L90" s="67"/>
      <c r="M90" s="68">
        <f t="shared" si="5"/>
        <v>0.50548081217749041</v>
      </c>
      <c r="N90" s="68"/>
      <c r="O90" s="68">
        <f t="shared" si="6"/>
        <v>0.47494421870397141</v>
      </c>
      <c r="P90" s="68"/>
      <c r="Q90" s="68">
        <f t="shared" si="7"/>
        <v>0.46457291530603673</v>
      </c>
      <c r="R90" s="68"/>
    </row>
    <row r="91" spans="1:18" x14ac:dyDescent="0.25">
      <c r="A91" t="s">
        <v>182</v>
      </c>
      <c r="B91" s="15" t="s">
        <v>85</v>
      </c>
      <c r="C91" t="s">
        <v>183</v>
      </c>
      <c r="D91" s="7">
        <v>1783514.2900000003</v>
      </c>
      <c r="E91" s="32">
        <v>1155946.7961599999</v>
      </c>
      <c r="F91" s="2">
        <v>618083.4600000002</v>
      </c>
      <c r="G91" s="2">
        <v>2401597.7500000005</v>
      </c>
      <c r="H91" s="2">
        <v>151628</v>
      </c>
      <c r="I91" s="2">
        <v>784907.62</v>
      </c>
      <c r="K91" s="66">
        <f t="shared" si="4"/>
        <v>0.64812869885107549</v>
      </c>
      <c r="L91" s="67"/>
      <c r="M91" s="68">
        <f t="shared" si="5"/>
        <v>0.48132406693002594</v>
      </c>
      <c r="N91" s="68"/>
      <c r="O91" s="68">
        <f t="shared" si="6"/>
        <v>0.45273975329443539</v>
      </c>
      <c r="P91" s="68"/>
      <c r="Q91" s="68">
        <f t="shared" si="7"/>
        <v>0.36276317217064652</v>
      </c>
      <c r="R91" s="68"/>
    </row>
    <row r="92" spans="1:18" x14ac:dyDescent="0.25">
      <c r="A92" t="s">
        <v>182</v>
      </c>
      <c r="B92" s="15" t="s">
        <v>86</v>
      </c>
      <c r="C92" t="s">
        <v>184</v>
      </c>
      <c r="D92" s="7">
        <v>4021280.2900000005</v>
      </c>
      <c r="E92" s="32">
        <v>2847702.3020400004</v>
      </c>
      <c r="F92" s="2">
        <v>749771.44999999972</v>
      </c>
      <c r="G92" s="2">
        <v>4771051.74</v>
      </c>
      <c r="H92" s="2">
        <v>167407.81999999998</v>
      </c>
      <c r="I92" s="2">
        <v>433436.58</v>
      </c>
      <c r="K92" s="66">
        <f t="shared" si="4"/>
        <v>0.7081581229544186</v>
      </c>
      <c r="L92" s="67"/>
      <c r="M92" s="68">
        <f t="shared" si="5"/>
        <v>0.59687097462497862</v>
      </c>
      <c r="N92" s="68"/>
      <c r="O92" s="68">
        <f t="shared" si="6"/>
        <v>0.5766377688106451</v>
      </c>
      <c r="P92" s="68"/>
      <c r="Q92" s="68">
        <f t="shared" si="7"/>
        <v>0.54716278084374681</v>
      </c>
      <c r="R92" s="68"/>
    </row>
    <row r="93" spans="1:18" x14ac:dyDescent="0.25">
      <c r="A93" t="s">
        <v>182</v>
      </c>
      <c r="B93" s="15" t="s">
        <v>87</v>
      </c>
      <c r="C93" t="s">
        <v>185</v>
      </c>
      <c r="D93" s="7">
        <v>4657854.57</v>
      </c>
      <c r="E93" s="32">
        <v>2844539.5043400005</v>
      </c>
      <c r="F93" s="2">
        <v>1390923.4100000001</v>
      </c>
      <c r="G93" s="2">
        <v>6048777.9800000004</v>
      </c>
      <c r="H93" s="2">
        <v>374259.73</v>
      </c>
      <c r="I93" s="2">
        <v>1688481.6600000001</v>
      </c>
      <c r="K93" s="66">
        <f t="shared" si="4"/>
        <v>0.61069736325838109</v>
      </c>
      <c r="L93" s="67"/>
      <c r="M93" s="68">
        <f t="shared" si="5"/>
        <v>0.4702668065756978</v>
      </c>
      <c r="N93" s="68"/>
      <c r="O93" s="68">
        <f t="shared" si="6"/>
        <v>0.44286514150638545</v>
      </c>
      <c r="P93" s="68"/>
      <c r="Q93" s="68">
        <f t="shared" si="7"/>
        <v>0.36764172803951556</v>
      </c>
      <c r="R93" s="68"/>
    </row>
    <row r="94" spans="1:18" x14ac:dyDescent="0.25">
      <c r="A94" s="28" t="s">
        <v>182</v>
      </c>
      <c r="B94" s="42" t="s">
        <v>88</v>
      </c>
      <c r="C94" s="28" t="s">
        <v>186</v>
      </c>
      <c r="D94" s="30">
        <v>1101134.9699999997</v>
      </c>
      <c r="E94" s="33">
        <v>682036.30794000009</v>
      </c>
      <c r="F94" s="14">
        <v>367677.99000000022</v>
      </c>
      <c r="G94" s="14">
        <v>1468812.96</v>
      </c>
      <c r="H94" s="14">
        <v>84571.1</v>
      </c>
      <c r="I94" s="14">
        <v>60539</v>
      </c>
      <c r="J94" s="28"/>
      <c r="K94" s="72">
        <f t="shared" si="4"/>
        <v>0.6193939222001098</v>
      </c>
      <c r="L94" s="73"/>
      <c r="M94" s="73">
        <f t="shared" si="5"/>
        <v>0.46434524103055308</v>
      </c>
      <c r="N94" s="73"/>
      <c r="O94" s="73">
        <f t="shared" si="6"/>
        <v>0.4390648298142058</v>
      </c>
      <c r="P94" s="73"/>
      <c r="Q94" s="73">
        <f t="shared" si="7"/>
        <v>0.44596425530458017</v>
      </c>
      <c r="R94" s="73"/>
    </row>
    <row r="95" spans="1:18" x14ac:dyDescent="0.25">
      <c r="D95" s="22"/>
      <c r="E95" s="34"/>
      <c r="K95" s="66"/>
      <c r="L95" s="67"/>
      <c r="M95" s="68"/>
      <c r="N95" s="68"/>
      <c r="O95" s="68"/>
      <c r="P95" s="68"/>
      <c r="Q95" s="68"/>
      <c r="R95" s="68"/>
    </row>
    <row r="96" spans="1:18" x14ac:dyDescent="0.25">
      <c r="C96" s="23" t="s">
        <v>194</v>
      </c>
      <c r="D96" s="8">
        <f t="shared" ref="D96:I96" si="8">SUM(D2:D95)</f>
        <v>474388029.15999991</v>
      </c>
      <c r="E96" s="35">
        <f t="shared" si="8"/>
        <v>335074621.52130002</v>
      </c>
      <c r="F96" s="9">
        <f t="shared" si="8"/>
        <v>145348054.78000003</v>
      </c>
      <c r="G96" s="9">
        <f t="shared" si="8"/>
        <v>619736083.94000018</v>
      </c>
      <c r="H96" s="9">
        <f t="shared" si="8"/>
        <v>41083385.479999997</v>
      </c>
      <c r="I96" s="9">
        <f t="shared" si="8"/>
        <v>81479979.519999981</v>
      </c>
      <c r="K96" s="69">
        <f t="shared" si="4"/>
        <v>0.70633026325436055</v>
      </c>
      <c r="L96" s="70"/>
      <c r="M96" s="71">
        <f t="shared" si="5"/>
        <v>0.54067308682600501</v>
      </c>
      <c r="N96" s="71"/>
      <c r="O96" s="71">
        <f t="shared" si="6"/>
        <v>0.50705924541750302</v>
      </c>
      <c r="P96" s="71"/>
      <c r="Q96" s="71">
        <f t="shared" si="7"/>
        <v>0.47784789736268479</v>
      </c>
      <c r="R96" s="71"/>
    </row>
  </sheetData>
  <autoFilter ref="A1:I17" xr:uid="{EDDCB018-6797-4254-B5AD-A63FF97DC143}"/>
  <mergeCells count="328">
    <mergeCell ref="K1:L1"/>
    <mergeCell ref="M1:N1"/>
    <mergeCell ref="O1:P1"/>
    <mergeCell ref="Q1:R1"/>
    <mergeCell ref="K2:L2"/>
    <mergeCell ref="M2:N2"/>
    <mergeCell ref="O2:P2"/>
    <mergeCell ref="Q2:R2"/>
    <mergeCell ref="K5:L5"/>
    <mergeCell ref="M5:N5"/>
    <mergeCell ref="O5:P5"/>
    <mergeCell ref="Q5:R5"/>
    <mergeCell ref="K6:L6"/>
    <mergeCell ref="M6:N6"/>
    <mergeCell ref="O6:P6"/>
    <mergeCell ref="Q6:R6"/>
    <mergeCell ref="K3:L3"/>
    <mergeCell ref="M3:N3"/>
    <mergeCell ref="O3:P3"/>
    <mergeCell ref="Q3:R3"/>
    <mergeCell ref="K4:L4"/>
    <mergeCell ref="M4:N4"/>
    <mergeCell ref="O4:P4"/>
    <mergeCell ref="Q4:R4"/>
    <mergeCell ref="K9:L9"/>
    <mergeCell ref="M9:N9"/>
    <mergeCell ref="O9:P9"/>
    <mergeCell ref="Q9:R9"/>
    <mergeCell ref="K10:L10"/>
    <mergeCell ref="M10:N10"/>
    <mergeCell ref="O10:P10"/>
    <mergeCell ref="Q10:R10"/>
    <mergeCell ref="K7:L7"/>
    <mergeCell ref="M7:N7"/>
    <mergeCell ref="O7:P7"/>
    <mergeCell ref="Q7:R7"/>
    <mergeCell ref="K8:L8"/>
    <mergeCell ref="M8:N8"/>
    <mergeCell ref="O8:P8"/>
    <mergeCell ref="Q8:R8"/>
    <mergeCell ref="K13:L13"/>
    <mergeCell ref="M13:N13"/>
    <mergeCell ref="O13:P13"/>
    <mergeCell ref="Q13:R13"/>
    <mergeCell ref="K14:L14"/>
    <mergeCell ref="M14:N14"/>
    <mergeCell ref="O14:P14"/>
    <mergeCell ref="Q14:R14"/>
    <mergeCell ref="K11:L11"/>
    <mergeCell ref="M11:N11"/>
    <mergeCell ref="O11:P11"/>
    <mergeCell ref="Q11:R11"/>
    <mergeCell ref="K12:L12"/>
    <mergeCell ref="M12:N12"/>
    <mergeCell ref="O12:P12"/>
    <mergeCell ref="Q12:R12"/>
    <mergeCell ref="K17:L17"/>
    <mergeCell ref="M17:N17"/>
    <mergeCell ref="O17:P17"/>
    <mergeCell ref="Q17:R17"/>
    <mergeCell ref="K19:L19"/>
    <mergeCell ref="M19:N19"/>
    <mergeCell ref="O19:P19"/>
    <mergeCell ref="Q19:R19"/>
    <mergeCell ref="K15:L15"/>
    <mergeCell ref="M15:N15"/>
    <mergeCell ref="O15:P15"/>
    <mergeCell ref="Q15:R15"/>
    <mergeCell ref="K16:L16"/>
    <mergeCell ref="M16:N16"/>
    <mergeCell ref="O16:P16"/>
    <mergeCell ref="Q16:R16"/>
    <mergeCell ref="K23:L23"/>
    <mergeCell ref="M23:N23"/>
    <mergeCell ref="O23:P23"/>
    <mergeCell ref="Q23:R23"/>
    <mergeCell ref="K24:L24"/>
    <mergeCell ref="M24:N24"/>
    <mergeCell ref="O24:P24"/>
    <mergeCell ref="Q24:R24"/>
    <mergeCell ref="K21:L21"/>
    <mergeCell ref="M21:N21"/>
    <mergeCell ref="O21:P21"/>
    <mergeCell ref="Q21:R21"/>
    <mergeCell ref="K22:L22"/>
    <mergeCell ref="M22:N22"/>
    <mergeCell ref="O22:P22"/>
    <mergeCell ref="Q22:R22"/>
    <mergeCell ref="K27:L27"/>
    <mergeCell ref="M27:N27"/>
    <mergeCell ref="O27:P27"/>
    <mergeCell ref="Q27:R27"/>
    <mergeCell ref="K28:L28"/>
    <mergeCell ref="M28:N28"/>
    <mergeCell ref="O28:P28"/>
    <mergeCell ref="Q28:R28"/>
    <mergeCell ref="K25:L25"/>
    <mergeCell ref="M25:N25"/>
    <mergeCell ref="O25:P25"/>
    <mergeCell ref="Q25:R25"/>
    <mergeCell ref="K26:L26"/>
    <mergeCell ref="M26:N26"/>
    <mergeCell ref="O26:P26"/>
    <mergeCell ref="Q26:R26"/>
    <mergeCell ref="K32:L32"/>
    <mergeCell ref="M32:N32"/>
    <mergeCell ref="O32:P32"/>
    <mergeCell ref="Q32:R32"/>
    <mergeCell ref="K34:L34"/>
    <mergeCell ref="M34:N34"/>
    <mergeCell ref="O34:P34"/>
    <mergeCell ref="Q34:R34"/>
    <mergeCell ref="K30:L30"/>
    <mergeCell ref="M30:N30"/>
    <mergeCell ref="O30:P30"/>
    <mergeCell ref="Q30:R30"/>
    <mergeCell ref="K31:L31"/>
    <mergeCell ref="M31:N31"/>
    <mergeCell ref="O31:P31"/>
    <mergeCell ref="Q31:R31"/>
    <mergeCell ref="K38:L38"/>
    <mergeCell ref="M38:N38"/>
    <mergeCell ref="O38:P38"/>
    <mergeCell ref="Q38:R38"/>
    <mergeCell ref="K39:L39"/>
    <mergeCell ref="M39:N39"/>
    <mergeCell ref="O39:P39"/>
    <mergeCell ref="Q39:R39"/>
    <mergeCell ref="K35:L35"/>
    <mergeCell ref="M35:N35"/>
    <mergeCell ref="O35:P35"/>
    <mergeCell ref="Q35:R35"/>
    <mergeCell ref="K36:L36"/>
    <mergeCell ref="M36:N36"/>
    <mergeCell ref="O36:P36"/>
    <mergeCell ref="Q36:R36"/>
    <mergeCell ref="K43:L43"/>
    <mergeCell ref="M43:N43"/>
    <mergeCell ref="O43:P43"/>
    <mergeCell ref="Q43:R43"/>
    <mergeCell ref="K44:L44"/>
    <mergeCell ref="M44:N44"/>
    <mergeCell ref="O44:P44"/>
    <mergeCell ref="Q44:R44"/>
    <mergeCell ref="K40:L40"/>
    <mergeCell ref="M40:N40"/>
    <mergeCell ref="O40:P40"/>
    <mergeCell ref="Q40:R40"/>
    <mergeCell ref="K42:L42"/>
    <mergeCell ref="M42:N42"/>
    <mergeCell ref="O42:P42"/>
    <mergeCell ref="Q42:R42"/>
    <mergeCell ref="K47:L47"/>
    <mergeCell ref="M47:N47"/>
    <mergeCell ref="O47:P47"/>
    <mergeCell ref="Q47:R47"/>
    <mergeCell ref="K48:L48"/>
    <mergeCell ref="M48:N48"/>
    <mergeCell ref="O48:P48"/>
    <mergeCell ref="Q48:R48"/>
    <mergeCell ref="K45:L45"/>
    <mergeCell ref="M45:N45"/>
    <mergeCell ref="O45:P45"/>
    <mergeCell ref="Q45:R45"/>
    <mergeCell ref="K46:L46"/>
    <mergeCell ref="M46:N46"/>
    <mergeCell ref="O46:P46"/>
    <mergeCell ref="Q46:R46"/>
    <mergeCell ref="K52:L52"/>
    <mergeCell ref="M52:N52"/>
    <mergeCell ref="O52:P52"/>
    <mergeCell ref="Q52:R52"/>
    <mergeCell ref="K53:L53"/>
    <mergeCell ref="M53:N53"/>
    <mergeCell ref="O53:P53"/>
    <mergeCell ref="Q53:R53"/>
    <mergeCell ref="K49:L49"/>
    <mergeCell ref="M49:N49"/>
    <mergeCell ref="O49:P49"/>
    <mergeCell ref="Q49:R49"/>
    <mergeCell ref="K51:L51"/>
    <mergeCell ref="M51:N51"/>
    <mergeCell ref="O51:P51"/>
    <mergeCell ref="Q51:R51"/>
    <mergeCell ref="K56:L56"/>
    <mergeCell ref="M56:N56"/>
    <mergeCell ref="O56:P56"/>
    <mergeCell ref="Q56:R56"/>
    <mergeCell ref="K57:L57"/>
    <mergeCell ref="M57:N57"/>
    <mergeCell ref="O57:P57"/>
    <mergeCell ref="Q57:R57"/>
    <mergeCell ref="K54:L54"/>
    <mergeCell ref="M54:N54"/>
    <mergeCell ref="O54:P54"/>
    <mergeCell ref="Q54:R54"/>
    <mergeCell ref="K55:L55"/>
    <mergeCell ref="M55:N55"/>
    <mergeCell ref="O55:P55"/>
    <mergeCell ref="Q55:R55"/>
    <mergeCell ref="K61:L61"/>
    <mergeCell ref="M61:N61"/>
    <mergeCell ref="O61:P61"/>
    <mergeCell ref="Q61:R61"/>
    <mergeCell ref="K63:L63"/>
    <mergeCell ref="M63:N63"/>
    <mergeCell ref="O63:P63"/>
    <mergeCell ref="Q63:R63"/>
    <mergeCell ref="K59:L59"/>
    <mergeCell ref="M59:N59"/>
    <mergeCell ref="O59:P59"/>
    <mergeCell ref="Q59:R59"/>
    <mergeCell ref="K60:L60"/>
    <mergeCell ref="M60:N60"/>
    <mergeCell ref="O60:P60"/>
    <mergeCell ref="Q60:R60"/>
    <mergeCell ref="K66:L66"/>
    <mergeCell ref="M66:N66"/>
    <mergeCell ref="O66:P66"/>
    <mergeCell ref="Q66:R66"/>
    <mergeCell ref="K68:L68"/>
    <mergeCell ref="M68:N68"/>
    <mergeCell ref="O68:P68"/>
    <mergeCell ref="Q68:R68"/>
    <mergeCell ref="K64:L64"/>
    <mergeCell ref="M64:N64"/>
    <mergeCell ref="O64:P64"/>
    <mergeCell ref="Q64:R64"/>
    <mergeCell ref="K65:L65"/>
    <mergeCell ref="M65:N65"/>
    <mergeCell ref="O65:P65"/>
    <mergeCell ref="Q65:R65"/>
    <mergeCell ref="K72:L72"/>
    <mergeCell ref="M72:N72"/>
    <mergeCell ref="O72:P72"/>
    <mergeCell ref="Q72:R72"/>
    <mergeCell ref="K73:L73"/>
    <mergeCell ref="M73:N73"/>
    <mergeCell ref="O73:P73"/>
    <mergeCell ref="Q73:R73"/>
    <mergeCell ref="K69:L69"/>
    <mergeCell ref="M69:N69"/>
    <mergeCell ref="O69:P69"/>
    <mergeCell ref="Q69:R69"/>
    <mergeCell ref="K70:L70"/>
    <mergeCell ref="M70:N70"/>
    <mergeCell ref="O70:P70"/>
    <mergeCell ref="Q70:R70"/>
    <mergeCell ref="K76:L76"/>
    <mergeCell ref="M76:N76"/>
    <mergeCell ref="O76:P76"/>
    <mergeCell ref="Q76:R76"/>
    <mergeCell ref="K77:L77"/>
    <mergeCell ref="M77:N77"/>
    <mergeCell ref="O77:P77"/>
    <mergeCell ref="Q77:R77"/>
    <mergeCell ref="K74:L74"/>
    <mergeCell ref="M74:N74"/>
    <mergeCell ref="O74:P74"/>
    <mergeCell ref="Q74:R74"/>
    <mergeCell ref="K75:L75"/>
    <mergeCell ref="M75:N75"/>
    <mergeCell ref="O75:P75"/>
    <mergeCell ref="Q75:R75"/>
    <mergeCell ref="K81:L81"/>
    <mergeCell ref="M81:N81"/>
    <mergeCell ref="O81:P81"/>
    <mergeCell ref="Q81:R81"/>
    <mergeCell ref="K82:L82"/>
    <mergeCell ref="M82:N82"/>
    <mergeCell ref="O82:P82"/>
    <mergeCell ref="Q82:R82"/>
    <mergeCell ref="K78:L78"/>
    <mergeCell ref="M78:N78"/>
    <mergeCell ref="O78:P78"/>
    <mergeCell ref="Q78:R78"/>
    <mergeCell ref="K79:L79"/>
    <mergeCell ref="M79:N79"/>
    <mergeCell ref="O79:P79"/>
    <mergeCell ref="Q79:R79"/>
    <mergeCell ref="K86:L86"/>
    <mergeCell ref="M86:N86"/>
    <mergeCell ref="O86:P86"/>
    <mergeCell ref="Q86:R86"/>
    <mergeCell ref="K87:L87"/>
    <mergeCell ref="M87:N87"/>
    <mergeCell ref="O87:P87"/>
    <mergeCell ref="Q87:R87"/>
    <mergeCell ref="K83:L83"/>
    <mergeCell ref="M83:N83"/>
    <mergeCell ref="O83:P83"/>
    <mergeCell ref="Q83:R83"/>
    <mergeCell ref="K84:L84"/>
    <mergeCell ref="M84:N84"/>
    <mergeCell ref="O84:P84"/>
    <mergeCell ref="Q84:R84"/>
    <mergeCell ref="K91:L91"/>
    <mergeCell ref="M91:N91"/>
    <mergeCell ref="O91:P91"/>
    <mergeCell ref="Q91:R91"/>
    <mergeCell ref="K92:L92"/>
    <mergeCell ref="M92:N92"/>
    <mergeCell ref="O92:P92"/>
    <mergeCell ref="Q92:R92"/>
    <mergeCell ref="K88:L88"/>
    <mergeCell ref="M88:N88"/>
    <mergeCell ref="O88:P88"/>
    <mergeCell ref="Q88:R88"/>
    <mergeCell ref="K90:L90"/>
    <mergeCell ref="M90:N90"/>
    <mergeCell ref="O90:P90"/>
    <mergeCell ref="Q90:R90"/>
    <mergeCell ref="K95:L95"/>
    <mergeCell ref="M95:N95"/>
    <mergeCell ref="O95:P95"/>
    <mergeCell ref="Q95:R95"/>
    <mergeCell ref="K96:L96"/>
    <mergeCell ref="M96:N96"/>
    <mergeCell ref="O96:P96"/>
    <mergeCell ref="Q96:R96"/>
    <mergeCell ref="K93:L93"/>
    <mergeCell ref="M93:N93"/>
    <mergeCell ref="O93:P93"/>
    <mergeCell ref="Q93:R93"/>
    <mergeCell ref="K94:L94"/>
    <mergeCell ref="M94:N94"/>
    <mergeCell ref="O94:P94"/>
    <mergeCell ref="Q94:R9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737BB-3B61-4972-9BF5-048FD0386F4B}">
  <dimension ref="A1:R97"/>
  <sheetViews>
    <sheetView tabSelected="1" workbookViewId="0">
      <pane ySplit="1" topLeftCell="A2" activePane="bottomLeft" state="frozen"/>
      <selection pane="bottomLeft" activeCell="M14" sqref="M14:N14"/>
    </sheetView>
  </sheetViews>
  <sheetFormatPr defaultRowHeight="15" x14ac:dyDescent="0.25"/>
  <cols>
    <col min="2" max="2" width="0" style="16" hidden="1" customWidth="1"/>
    <col min="3" max="3" width="23.42578125" customWidth="1"/>
    <col min="4" max="7" width="12.7109375" customWidth="1"/>
    <col min="8" max="9" width="12.7109375" hidden="1" customWidth="1"/>
    <col min="10" max="10" width="0" hidden="1" customWidth="1"/>
    <col min="11" max="12" width="11" hidden="1" customWidth="1"/>
    <col min="13" max="14" width="11" style="1" customWidth="1"/>
    <col min="15" max="18" width="11" hidden="1" customWidth="1"/>
  </cols>
  <sheetData>
    <row r="1" spans="1:18" ht="40.5" x14ac:dyDescent="0.25">
      <c r="A1" s="4" t="s">
        <v>187</v>
      </c>
      <c r="B1" s="41" t="s">
        <v>188</v>
      </c>
      <c r="C1" s="4" t="s">
        <v>189</v>
      </c>
      <c r="D1" s="26" t="s">
        <v>0</v>
      </c>
      <c r="E1" s="36" t="s">
        <v>89</v>
      </c>
      <c r="F1" s="27" t="s">
        <v>90</v>
      </c>
      <c r="G1" s="27" t="s">
        <v>258</v>
      </c>
      <c r="H1" s="27" t="s">
        <v>91</v>
      </c>
      <c r="I1" s="27" t="s">
        <v>3</v>
      </c>
      <c r="J1" s="28"/>
      <c r="K1" s="75" t="s">
        <v>190</v>
      </c>
      <c r="L1" s="75"/>
      <c r="M1" s="77" t="s">
        <v>269</v>
      </c>
      <c r="N1" s="77"/>
      <c r="O1" s="75" t="s">
        <v>270</v>
      </c>
      <c r="P1" s="75"/>
      <c r="Q1" s="75" t="s">
        <v>271</v>
      </c>
      <c r="R1" s="75"/>
    </row>
    <row r="2" spans="1:18" x14ac:dyDescent="0.25">
      <c r="A2" t="s">
        <v>94</v>
      </c>
      <c r="B2" s="15" t="s">
        <v>10</v>
      </c>
      <c r="C2" t="s">
        <v>93</v>
      </c>
      <c r="D2" s="7">
        <v>160737478.81</v>
      </c>
      <c r="E2" s="32">
        <v>120689944.92527999</v>
      </c>
      <c r="F2" s="2">
        <v>43365117.279999971</v>
      </c>
      <c r="G2" s="2">
        <v>204102596.08999997</v>
      </c>
      <c r="H2" s="2">
        <v>8369048.0499999998</v>
      </c>
      <c r="I2" s="2">
        <v>8837357.629999999</v>
      </c>
      <c r="K2" s="66">
        <f>E2/D2</f>
        <v>0.75085130001287215</v>
      </c>
      <c r="L2" s="67"/>
      <c r="M2" s="71">
        <f>E2/G2</f>
        <v>0.59131998924727647</v>
      </c>
      <c r="N2" s="71"/>
      <c r="O2" s="68">
        <f>E2/(G2+H2)</f>
        <v>0.56802847934737122</v>
      </c>
      <c r="P2" s="68"/>
      <c r="Q2" s="68">
        <f>E2/(G2+I2)</f>
        <v>0.56677923901485483</v>
      </c>
      <c r="R2" s="68"/>
    </row>
    <row r="3" spans="1:18" x14ac:dyDescent="0.25">
      <c r="A3" t="s">
        <v>94</v>
      </c>
      <c r="B3" s="15" t="s">
        <v>11</v>
      </c>
      <c r="C3" t="s">
        <v>95</v>
      </c>
      <c r="D3" s="7">
        <v>3409228.6799999992</v>
      </c>
      <c r="E3" s="32">
        <v>2447199.5514600002</v>
      </c>
      <c r="F3" s="2">
        <v>558196.08000000007</v>
      </c>
      <c r="G3" s="2">
        <v>3967424.7599999993</v>
      </c>
      <c r="H3" s="2">
        <v>98107.079999999987</v>
      </c>
      <c r="I3" s="2">
        <v>0</v>
      </c>
      <c r="K3" s="66">
        <f t="shared" ref="K3:K78" si="0">E3/D3</f>
        <v>0.71781619279936382</v>
      </c>
      <c r="L3" s="67"/>
      <c r="M3" s="71">
        <f>E3/G3</f>
        <v>0.61682317863540292</v>
      </c>
      <c r="N3" s="71"/>
      <c r="O3" s="68">
        <f t="shared" ref="O3:O78" si="1">E3/(G3+H3)</f>
        <v>0.60193835585850453</v>
      </c>
      <c r="P3" s="68"/>
      <c r="Q3" s="68">
        <f t="shared" ref="Q3:Q78" si="2">E3/(G3+I3)</f>
        <v>0.61682317863540292</v>
      </c>
      <c r="R3" s="68"/>
    </row>
    <row r="4" spans="1:18" x14ac:dyDescent="0.25">
      <c r="A4" t="s">
        <v>94</v>
      </c>
      <c r="B4" s="15" t="s">
        <v>12</v>
      </c>
      <c r="C4" t="s">
        <v>96</v>
      </c>
      <c r="D4" s="7">
        <v>7302192.2199999997</v>
      </c>
      <c r="E4" s="32">
        <v>4992648.5098200003</v>
      </c>
      <c r="F4" s="2">
        <v>2878914.6700000009</v>
      </c>
      <c r="G4" s="2">
        <v>10181106.890000001</v>
      </c>
      <c r="H4" s="2">
        <v>804002.53</v>
      </c>
      <c r="I4" s="2">
        <v>1724965.22</v>
      </c>
      <c r="K4" s="66">
        <f t="shared" si="0"/>
        <v>0.68371912973553584</v>
      </c>
      <c r="L4" s="67"/>
      <c r="M4" s="71">
        <f t="shared" ref="M4:M78" si="3">E4/G4</f>
        <v>0.49038366493566987</v>
      </c>
      <c r="N4" s="71"/>
      <c r="O4" s="68">
        <f t="shared" si="1"/>
        <v>0.45449237863121805</v>
      </c>
      <c r="P4" s="68"/>
      <c r="Q4" s="68">
        <f t="shared" si="2"/>
        <v>0.41933632382644787</v>
      </c>
      <c r="R4" s="68"/>
    </row>
    <row r="5" spans="1:18" x14ac:dyDescent="0.25">
      <c r="A5" t="s">
        <v>94</v>
      </c>
      <c r="B5" s="15" t="s">
        <v>13</v>
      </c>
      <c r="C5" t="s">
        <v>97</v>
      </c>
      <c r="D5" s="7">
        <v>4101068.7600000016</v>
      </c>
      <c r="E5" s="32">
        <v>2846436.8751600008</v>
      </c>
      <c r="F5" s="2">
        <v>811753.27000000048</v>
      </c>
      <c r="G5" s="2">
        <v>4912822.0300000021</v>
      </c>
      <c r="H5" s="2">
        <v>708042.14</v>
      </c>
      <c r="I5" s="2">
        <v>65898</v>
      </c>
      <c r="K5" s="66">
        <f t="shared" si="0"/>
        <v>0.6940719704392373</v>
      </c>
      <c r="L5" s="67"/>
      <c r="M5" s="71">
        <f t="shared" si="3"/>
        <v>0.57938937290590176</v>
      </c>
      <c r="N5" s="71"/>
      <c r="O5" s="68">
        <f t="shared" si="1"/>
        <v>0.50640556132848158</v>
      </c>
      <c r="P5" s="68"/>
      <c r="Q5" s="68">
        <f t="shared" si="2"/>
        <v>0.57172061453714629</v>
      </c>
      <c r="R5" s="68"/>
    </row>
    <row r="6" spans="1:18" x14ac:dyDescent="0.25">
      <c r="A6" t="s">
        <v>94</v>
      </c>
      <c r="B6" s="15" t="s">
        <v>14</v>
      </c>
      <c r="C6" t="s">
        <v>98</v>
      </c>
      <c r="D6" s="7">
        <v>6238647.6799999988</v>
      </c>
      <c r="E6" s="32">
        <v>4837720.4328000005</v>
      </c>
      <c r="F6" s="2">
        <v>2327981.2999999998</v>
      </c>
      <c r="G6" s="2">
        <v>8566628.9799999986</v>
      </c>
      <c r="H6" s="2">
        <v>305577.07999999996</v>
      </c>
      <c r="I6" s="2">
        <v>51891.37</v>
      </c>
      <c r="K6" s="66">
        <f t="shared" si="0"/>
        <v>0.77544376296627182</v>
      </c>
      <c r="L6" s="67"/>
      <c r="M6" s="71">
        <f t="shared" si="3"/>
        <v>0.56471693172359161</v>
      </c>
      <c r="N6" s="71"/>
      <c r="O6" s="68">
        <f t="shared" si="1"/>
        <v>0.54526691558829743</v>
      </c>
      <c r="P6" s="68"/>
      <c r="Q6" s="68">
        <f t="shared" si="2"/>
        <v>0.56131681963250246</v>
      </c>
      <c r="R6" s="68"/>
    </row>
    <row r="7" spans="1:18" x14ac:dyDescent="0.25">
      <c r="A7" t="s">
        <v>94</v>
      </c>
      <c r="B7" s="15" t="s">
        <v>15</v>
      </c>
      <c r="C7" t="s">
        <v>99</v>
      </c>
      <c r="D7" s="7">
        <v>3353976.4299999992</v>
      </c>
      <c r="E7" s="32">
        <v>2385109.0593600003</v>
      </c>
      <c r="F7" s="2">
        <v>510466.81000000006</v>
      </c>
      <c r="G7" s="2">
        <v>3864443.2399999993</v>
      </c>
      <c r="H7" s="2">
        <v>1666.67</v>
      </c>
      <c r="I7" s="2">
        <v>0</v>
      </c>
      <c r="K7" s="66">
        <f t="shared" si="0"/>
        <v>0.71112874796201264</v>
      </c>
      <c r="L7" s="67"/>
      <c r="M7" s="71">
        <f t="shared" si="3"/>
        <v>0.61719345096656164</v>
      </c>
      <c r="N7" s="71"/>
      <c r="O7" s="68">
        <f t="shared" si="1"/>
        <v>0.61692738046342832</v>
      </c>
      <c r="P7" s="68"/>
      <c r="Q7" s="68">
        <f t="shared" si="2"/>
        <v>0.61719345096656164</v>
      </c>
      <c r="R7" s="68"/>
    </row>
    <row r="8" spans="1:18" x14ac:dyDescent="0.25">
      <c r="A8" t="s">
        <v>94</v>
      </c>
      <c r="B8" s="15" t="s">
        <v>16</v>
      </c>
      <c r="C8" t="s">
        <v>100</v>
      </c>
      <c r="D8" s="7">
        <v>4808233.3399999989</v>
      </c>
      <c r="E8" s="32">
        <v>3256771.0490399995</v>
      </c>
      <c r="F8" s="2">
        <v>1549609.38</v>
      </c>
      <c r="G8" s="2">
        <v>6357842.7199999988</v>
      </c>
      <c r="H8" s="2">
        <v>376823.27</v>
      </c>
      <c r="I8" s="2">
        <v>2201793.87</v>
      </c>
      <c r="K8" s="66">
        <f t="shared" si="0"/>
        <v>0.67733215481593079</v>
      </c>
      <c r="L8" s="67"/>
      <c r="M8" s="71">
        <f t="shared" si="3"/>
        <v>0.51224467047527089</v>
      </c>
      <c r="N8" s="71"/>
      <c r="O8" s="68">
        <f t="shared" si="1"/>
        <v>0.48358315822578757</v>
      </c>
      <c r="P8" s="68"/>
      <c r="Q8" s="68">
        <f t="shared" si="2"/>
        <v>0.38048006066575307</v>
      </c>
      <c r="R8" s="68"/>
    </row>
    <row r="9" spans="1:18" x14ac:dyDescent="0.25">
      <c r="A9" t="s">
        <v>94</v>
      </c>
      <c r="B9" s="15" t="s">
        <v>17</v>
      </c>
      <c r="C9" t="s">
        <v>101</v>
      </c>
      <c r="D9" s="7">
        <v>3782281.9099999997</v>
      </c>
      <c r="E9" s="32">
        <v>2401605.7697999999</v>
      </c>
      <c r="F9" s="2">
        <v>948444.73</v>
      </c>
      <c r="G9" s="2">
        <v>4730726.6399999997</v>
      </c>
      <c r="H9" s="2">
        <v>140248.80000000002</v>
      </c>
      <c r="I9" s="2">
        <v>259847.48</v>
      </c>
      <c r="K9" s="66">
        <f t="shared" si="0"/>
        <v>0.63496212787586748</v>
      </c>
      <c r="L9" s="67"/>
      <c r="M9" s="71">
        <f t="shared" si="3"/>
        <v>0.50766107462087473</v>
      </c>
      <c r="N9" s="71"/>
      <c r="O9" s="68">
        <f t="shared" si="1"/>
        <v>0.49304411393213682</v>
      </c>
      <c r="P9" s="68"/>
      <c r="Q9" s="68">
        <f t="shared" si="2"/>
        <v>0.4812283541036757</v>
      </c>
      <c r="R9" s="68"/>
    </row>
    <row r="10" spans="1:18" x14ac:dyDescent="0.25">
      <c r="A10" t="s">
        <v>94</v>
      </c>
      <c r="B10" s="15" t="s">
        <v>18</v>
      </c>
      <c r="C10" t="s">
        <v>102</v>
      </c>
      <c r="D10" s="7">
        <v>1309815.81</v>
      </c>
      <c r="E10" s="32">
        <v>892952.94143999985</v>
      </c>
      <c r="F10" s="2">
        <v>256693.31999999983</v>
      </c>
      <c r="G10" s="2">
        <v>1566509.13</v>
      </c>
      <c r="H10" s="2">
        <v>142390.20000000001</v>
      </c>
      <c r="I10" s="2">
        <v>292241.67</v>
      </c>
      <c r="K10" s="66">
        <f t="shared" si="0"/>
        <v>0.68173932137832405</v>
      </c>
      <c r="L10" s="67"/>
      <c r="M10" s="71">
        <f t="shared" si="3"/>
        <v>0.57002728189653129</v>
      </c>
      <c r="N10" s="71"/>
      <c r="O10" s="68">
        <f t="shared" si="1"/>
        <v>0.52253103840821324</v>
      </c>
      <c r="P10" s="68"/>
      <c r="Q10" s="68">
        <f t="shared" si="2"/>
        <v>0.48040487269191756</v>
      </c>
      <c r="R10" s="68"/>
    </row>
    <row r="11" spans="1:18" x14ac:dyDescent="0.25">
      <c r="A11" t="s">
        <v>94</v>
      </c>
      <c r="B11" s="15" t="s">
        <v>19</v>
      </c>
      <c r="C11" t="s">
        <v>103</v>
      </c>
      <c r="D11" s="7">
        <v>6792128.1799999978</v>
      </c>
      <c r="E11" s="32">
        <v>4719724.1662800014</v>
      </c>
      <c r="F11" s="2">
        <v>1426875.1500000004</v>
      </c>
      <c r="G11" s="2">
        <v>8219003.3299999982</v>
      </c>
      <c r="H11" s="2">
        <v>296877.38</v>
      </c>
      <c r="I11" s="2">
        <v>791488.8</v>
      </c>
      <c r="K11" s="66">
        <f t="shared" si="0"/>
        <v>0.69488149239845509</v>
      </c>
      <c r="L11" s="67"/>
      <c r="M11" s="71">
        <f t="shared" si="3"/>
        <v>0.57424531622376196</v>
      </c>
      <c r="N11" s="71"/>
      <c r="O11" s="68">
        <f t="shared" si="1"/>
        <v>0.55422619538784046</v>
      </c>
      <c r="P11" s="68"/>
      <c r="Q11" s="68">
        <f t="shared" si="2"/>
        <v>0.52380315061437177</v>
      </c>
      <c r="R11" s="68"/>
    </row>
    <row r="12" spans="1:18" x14ac:dyDescent="0.25">
      <c r="A12" t="s">
        <v>94</v>
      </c>
      <c r="B12" s="15" t="s">
        <v>20</v>
      </c>
      <c r="C12" t="s">
        <v>104</v>
      </c>
      <c r="D12" s="7">
        <v>2982287.59</v>
      </c>
      <c r="E12" s="32">
        <v>2004248.2825800001</v>
      </c>
      <c r="F12" s="2">
        <v>610011.71</v>
      </c>
      <c r="G12" s="2">
        <v>3592299.3</v>
      </c>
      <c r="H12" s="2">
        <v>261691.24</v>
      </c>
      <c r="I12" s="2">
        <v>45898.28</v>
      </c>
      <c r="K12" s="66">
        <f t="shared" si="0"/>
        <v>0.67205063968361289</v>
      </c>
      <c r="L12" s="67"/>
      <c r="M12" s="71">
        <f t="shared" si="3"/>
        <v>0.55792909086946074</v>
      </c>
      <c r="N12" s="71"/>
      <c r="O12" s="68">
        <f t="shared" si="1"/>
        <v>0.52004494089391307</v>
      </c>
      <c r="P12" s="68"/>
      <c r="Q12" s="68">
        <f t="shared" si="2"/>
        <v>0.55089044465254144</v>
      </c>
      <c r="R12" s="68"/>
    </row>
    <row r="13" spans="1:18" x14ac:dyDescent="0.25">
      <c r="A13" t="s">
        <v>94</v>
      </c>
      <c r="B13" s="15" t="s">
        <v>21</v>
      </c>
      <c r="C13" t="s">
        <v>105</v>
      </c>
      <c r="D13" s="7">
        <v>16393957.979999995</v>
      </c>
      <c r="E13" s="32">
        <v>11203112.36046</v>
      </c>
      <c r="F13" s="2">
        <v>3988536.5900000017</v>
      </c>
      <c r="G13" s="2">
        <v>20382494.569999997</v>
      </c>
      <c r="H13" s="2">
        <v>1294558.56</v>
      </c>
      <c r="I13" s="2">
        <v>376606.47</v>
      </c>
      <c r="K13" s="66">
        <f t="shared" si="0"/>
        <v>0.68336837108691939</v>
      </c>
      <c r="L13" s="67"/>
      <c r="M13" s="71">
        <f t="shared" si="3"/>
        <v>0.54964382902126796</v>
      </c>
      <c r="N13" s="71"/>
      <c r="O13" s="68">
        <f t="shared" si="1"/>
        <v>0.5168189741139414</v>
      </c>
      <c r="P13" s="68"/>
      <c r="Q13" s="68">
        <f t="shared" si="2"/>
        <v>0.53967232679647881</v>
      </c>
      <c r="R13" s="68"/>
    </row>
    <row r="14" spans="1:18" x14ac:dyDescent="0.25">
      <c r="A14" t="s">
        <v>94</v>
      </c>
      <c r="B14" s="15" t="s">
        <v>22</v>
      </c>
      <c r="C14" t="s">
        <v>106</v>
      </c>
      <c r="D14" s="7">
        <v>6886495.1000000006</v>
      </c>
      <c r="E14" s="32">
        <v>5217432.8844600003</v>
      </c>
      <c r="F14" s="2">
        <v>3114190.7600000007</v>
      </c>
      <c r="G14" s="2">
        <v>10000685.860000001</v>
      </c>
      <c r="H14" s="2">
        <v>360189.63</v>
      </c>
      <c r="I14" s="2">
        <v>4316694.84</v>
      </c>
      <c r="K14" s="66">
        <f t="shared" si="0"/>
        <v>0.75763255599499368</v>
      </c>
      <c r="L14" s="67"/>
      <c r="M14" s="71">
        <f t="shared" si="3"/>
        <v>0.52170750661495124</v>
      </c>
      <c r="N14" s="71"/>
      <c r="O14" s="68">
        <f t="shared" si="1"/>
        <v>0.50357065766263731</v>
      </c>
      <c r="P14" s="68"/>
      <c r="Q14" s="68">
        <f t="shared" si="2"/>
        <v>0.36441252724808804</v>
      </c>
      <c r="R14" s="68"/>
    </row>
    <row r="15" spans="1:18" x14ac:dyDescent="0.25">
      <c r="A15" t="s">
        <v>94</v>
      </c>
      <c r="B15" s="15" t="s">
        <v>23</v>
      </c>
      <c r="C15" t="s">
        <v>107</v>
      </c>
      <c r="D15" s="7">
        <v>12009929.370000001</v>
      </c>
      <c r="E15" s="32">
        <v>9200961.152040001</v>
      </c>
      <c r="F15" s="2">
        <v>3177015.8599999994</v>
      </c>
      <c r="G15" s="2">
        <v>15186945.23</v>
      </c>
      <c r="H15" s="2">
        <v>1096693.4099999999</v>
      </c>
      <c r="I15" s="2">
        <v>469071.37</v>
      </c>
      <c r="K15" s="66">
        <f t="shared" si="0"/>
        <v>0.76611284451209061</v>
      </c>
      <c r="L15" s="67"/>
      <c r="M15" s="71">
        <f t="shared" si="3"/>
        <v>0.60584673301281144</v>
      </c>
      <c r="N15" s="71"/>
      <c r="O15" s="68">
        <f t="shared" si="1"/>
        <v>0.56504331467036295</v>
      </c>
      <c r="P15" s="68"/>
      <c r="Q15" s="68">
        <f t="shared" si="2"/>
        <v>0.58769490267658508</v>
      </c>
      <c r="R15" s="68"/>
    </row>
    <row r="16" spans="1:18" x14ac:dyDescent="0.25">
      <c r="A16" t="s">
        <v>94</v>
      </c>
      <c r="B16" s="15" t="s">
        <v>24</v>
      </c>
      <c r="C16" t="s">
        <v>108</v>
      </c>
      <c r="D16" s="7">
        <v>12342131.99</v>
      </c>
      <c r="E16" s="32">
        <v>8696110.7652000003</v>
      </c>
      <c r="F16" s="2">
        <v>3908937.6900000013</v>
      </c>
      <c r="G16" s="2">
        <v>16251069.680000002</v>
      </c>
      <c r="H16" s="2">
        <v>624238.12000000011</v>
      </c>
      <c r="I16" s="2">
        <v>590804.6</v>
      </c>
      <c r="K16" s="66">
        <f t="shared" si="0"/>
        <v>0.70458740615040205</v>
      </c>
      <c r="L16" s="67"/>
      <c r="M16" s="71">
        <f t="shared" si="3"/>
        <v>0.53511005345710871</v>
      </c>
      <c r="N16" s="71"/>
      <c r="O16" s="68">
        <f t="shared" si="1"/>
        <v>0.51531568302416386</v>
      </c>
      <c r="P16" s="68"/>
      <c r="Q16" s="68">
        <f t="shared" si="2"/>
        <v>0.51633865807481849</v>
      </c>
      <c r="R16" s="68"/>
    </row>
    <row r="17" spans="1:18" x14ac:dyDescent="0.25">
      <c r="A17" t="s">
        <v>94</v>
      </c>
      <c r="B17" s="15" t="s">
        <v>25</v>
      </c>
      <c r="C17" t="s">
        <v>109</v>
      </c>
      <c r="D17" s="7">
        <v>7185314.8099999987</v>
      </c>
      <c r="E17" s="32">
        <v>4583803.1553000007</v>
      </c>
      <c r="F17" s="2">
        <v>1750747.2599999998</v>
      </c>
      <c r="G17" s="2">
        <v>8936062.0699999984</v>
      </c>
      <c r="H17" s="2">
        <v>461522.12</v>
      </c>
      <c r="I17" s="2">
        <v>155824.18</v>
      </c>
      <c r="K17" s="66">
        <f t="shared" si="0"/>
        <v>0.63794047672352461</v>
      </c>
      <c r="L17" s="67"/>
      <c r="M17" s="71">
        <f t="shared" si="3"/>
        <v>0.51295560834214315</v>
      </c>
      <c r="N17" s="71"/>
      <c r="O17" s="68">
        <f t="shared" si="1"/>
        <v>0.48776398940672877</v>
      </c>
      <c r="P17" s="68"/>
      <c r="Q17" s="68">
        <f t="shared" si="2"/>
        <v>0.5041641557383103</v>
      </c>
      <c r="R17" s="68"/>
    </row>
    <row r="18" spans="1:18" x14ac:dyDescent="0.25">
      <c r="B18" s="15"/>
      <c r="D18" s="7"/>
      <c r="E18" s="32"/>
      <c r="F18" s="2"/>
      <c r="G18" s="2"/>
      <c r="H18" s="2"/>
      <c r="I18" s="2"/>
      <c r="K18" s="20"/>
      <c r="L18" s="21"/>
      <c r="M18" s="60"/>
      <c r="N18" s="60"/>
      <c r="O18" s="19"/>
      <c r="P18" s="19"/>
      <c r="Q18" s="19"/>
      <c r="R18" s="19"/>
    </row>
    <row r="19" spans="1:18" x14ac:dyDescent="0.25">
      <c r="A19" t="s">
        <v>111</v>
      </c>
      <c r="B19" s="15" t="s">
        <v>26</v>
      </c>
      <c r="C19" t="s">
        <v>110</v>
      </c>
      <c r="D19" s="7">
        <v>3639793.9799999995</v>
      </c>
      <c r="E19" s="32">
        <v>2726874.6535800002</v>
      </c>
      <c r="F19" s="2">
        <v>1199848.67</v>
      </c>
      <c r="G19" s="2">
        <v>4839642.6499999994</v>
      </c>
      <c r="H19" s="2">
        <v>474688.98000000004</v>
      </c>
      <c r="I19" s="2">
        <v>1264482.44</v>
      </c>
      <c r="K19" s="66">
        <f t="shared" si="0"/>
        <v>0.74918379132546409</v>
      </c>
      <c r="L19" s="67"/>
      <c r="M19" s="71">
        <f t="shared" si="3"/>
        <v>0.56344545471347984</v>
      </c>
      <c r="N19" s="71"/>
      <c r="O19" s="68">
        <f t="shared" si="1"/>
        <v>0.51311714123869989</v>
      </c>
      <c r="P19" s="68"/>
      <c r="Q19" s="68">
        <f t="shared" si="2"/>
        <v>0.44672653547799429</v>
      </c>
      <c r="R19" s="68"/>
    </row>
    <row r="20" spans="1:18" x14ac:dyDescent="0.25">
      <c r="B20" s="15"/>
      <c r="D20" s="7"/>
      <c r="E20" s="32"/>
      <c r="F20" s="2"/>
      <c r="G20" s="2"/>
      <c r="H20" s="2"/>
      <c r="I20" s="2"/>
      <c r="K20" s="20"/>
      <c r="L20" s="21"/>
      <c r="M20" s="60"/>
      <c r="N20" s="60"/>
      <c r="O20" s="19"/>
      <c r="P20" s="19"/>
      <c r="Q20" s="19"/>
      <c r="R20" s="19"/>
    </row>
    <row r="21" spans="1:18" x14ac:dyDescent="0.25">
      <c r="A21" t="s">
        <v>113</v>
      </c>
      <c r="B21" s="15" t="s">
        <v>27</v>
      </c>
      <c r="C21" t="s">
        <v>112</v>
      </c>
      <c r="D21" s="7">
        <v>4480773.66</v>
      </c>
      <c r="E21" s="32">
        <v>3516626.0494200001</v>
      </c>
      <c r="F21" s="2">
        <v>928199.1799999997</v>
      </c>
      <c r="G21" s="2">
        <v>5408972.8399999999</v>
      </c>
      <c r="H21" s="2">
        <v>771439.44</v>
      </c>
      <c r="I21" s="2">
        <v>483824.14</v>
      </c>
      <c r="K21" s="66">
        <f t="shared" si="0"/>
        <v>0.78482563866437294</v>
      </c>
      <c r="L21" s="67"/>
      <c r="M21" s="71">
        <f t="shared" si="3"/>
        <v>0.65014673828903902</v>
      </c>
      <c r="N21" s="71"/>
      <c r="O21" s="68">
        <f t="shared" si="1"/>
        <v>0.56899538252486948</v>
      </c>
      <c r="P21" s="68"/>
      <c r="Q21" s="68">
        <f t="shared" si="2"/>
        <v>0.59676687680830309</v>
      </c>
      <c r="R21" s="68"/>
    </row>
    <row r="22" spans="1:18" x14ac:dyDescent="0.25">
      <c r="A22" t="s">
        <v>113</v>
      </c>
      <c r="B22" s="15" t="s">
        <v>28</v>
      </c>
      <c r="C22" t="s">
        <v>114</v>
      </c>
      <c r="D22" s="7">
        <v>10196630.49</v>
      </c>
      <c r="E22" s="32">
        <v>7272416.2806000011</v>
      </c>
      <c r="F22" s="2">
        <v>3253356.1799999997</v>
      </c>
      <c r="G22" s="2">
        <v>13449986.67</v>
      </c>
      <c r="H22" s="2">
        <v>462353.22</v>
      </c>
      <c r="I22" s="2">
        <v>5385588.6299999999</v>
      </c>
      <c r="K22" s="66">
        <f t="shared" si="0"/>
        <v>0.71321759553140396</v>
      </c>
      <c r="L22" s="67"/>
      <c r="M22" s="71">
        <f t="shared" si="3"/>
        <v>0.54070063108843225</v>
      </c>
      <c r="N22" s="71"/>
      <c r="O22" s="68">
        <f t="shared" si="1"/>
        <v>0.52273135490510225</v>
      </c>
      <c r="P22" s="68"/>
      <c r="Q22" s="68">
        <f t="shared" si="2"/>
        <v>0.38610003489513806</v>
      </c>
      <c r="R22" s="68"/>
    </row>
    <row r="23" spans="1:18" x14ac:dyDescent="0.25">
      <c r="A23" t="s">
        <v>113</v>
      </c>
      <c r="B23" s="15" t="s">
        <v>29</v>
      </c>
      <c r="C23" t="s">
        <v>115</v>
      </c>
      <c r="D23" s="7">
        <v>2478979.8400000008</v>
      </c>
      <c r="E23" s="32">
        <v>1605833.9091599998</v>
      </c>
      <c r="F23" s="2">
        <v>588990.89000000013</v>
      </c>
      <c r="G23" s="2">
        <v>3067970.7300000009</v>
      </c>
      <c r="H23" s="2">
        <v>333595.38</v>
      </c>
      <c r="I23" s="2">
        <v>0</v>
      </c>
      <c r="K23" s="66">
        <f t="shared" si="0"/>
        <v>0.64778014054361943</v>
      </c>
      <c r="L23" s="67"/>
      <c r="M23" s="71">
        <f t="shared" si="3"/>
        <v>0.52341891448227718</v>
      </c>
      <c r="N23" s="71"/>
      <c r="O23" s="68">
        <f t="shared" si="1"/>
        <v>0.47208663810446988</v>
      </c>
      <c r="P23" s="68"/>
      <c r="Q23" s="68">
        <f t="shared" si="2"/>
        <v>0.52341891448227718</v>
      </c>
      <c r="R23" s="68"/>
    </row>
    <row r="24" spans="1:18" x14ac:dyDescent="0.25">
      <c r="A24" t="s">
        <v>113</v>
      </c>
      <c r="B24" s="15" t="s">
        <v>30</v>
      </c>
      <c r="C24" t="s">
        <v>116</v>
      </c>
      <c r="D24" s="7">
        <v>16671423.390000002</v>
      </c>
      <c r="E24" s="32">
        <v>12657040.948680002</v>
      </c>
      <c r="F24" s="2">
        <v>4909307.7000000011</v>
      </c>
      <c r="G24" s="2">
        <v>21580731.090000004</v>
      </c>
      <c r="H24" s="2">
        <v>470100.60000000003</v>
      </c>
      <c r="I24" s="2">
        <v>14401621.25</v>
      </c>
      <c r="K24" s="66">
        <f t="shared" si="0"/>
        <v>0.75920577701074154</v>
      </c>
      <c r="L24" s="67"/>
      <c r="M24" s="71">
        <f t="shared" si="3"/>
        <v>0.58649732003495347</v>
      </c>
      <c r="N24" s="71"/>
      <c r="O24" s="68">
        <f t="shared" si="1"/>
        <v>0.57399381241569847</v>
      </c>
      <c r="P24" s="68"/>
      <c r="Q24" s="68">
        <f t="shared" si="2"/>
        <v>0.35175690652691777</v>
      </c>
      <c r="R24" s="68"/>
    </row>
    <row r="25" spans="1:18" x14ac:dyDescent="0.25">
      <c r="A25" t="s">
        <v>113</v>
      </c>
      <c r="B25" s="15" t="s">
        <v>31</v>
      </c>
      <c r="C25" t="s">
        <v>117</v>
      </c>
      <c r="D25" s="7">
        <v>1588707.8399999999</v>
      </c>
      <c r="E25" s="32">
        <v>1110103.0894800001</v>
      </c>
      <c r="F25" s="2">
        <v>314618.35000000009</v>
      </c>
      <c r="G25" s="2">
        <v>1903326.19</v>
      </c>
      <c r="H25" s="2">
        <v>37426</v>
      </c>
      <c r="I25" s="2">
        <v>0</v>
      </c>
      <c r="K25" s="66">
        <f t="shared" si="0"/>
        <v>0.6987458999887608</v>
      </c>
      <c r="L25" s="67"/>
      <c r="M25" s="71">
        <f t="shared" si="3"/>
        <v>0.5832437420934139</v>
      </c>
      <c r="N25" s="71"/>
      <c r="O25" s="68">
        <f t="shared" si="1"/>
        <v>0.57199630905994248</v>
      </c>
      <c r="P25" s="68"/>
      <c r="Q25" s="68">
        <f t="shared" si="2"/>
        <v>0.5832437420934139</v>
      </c>
      <c r="R25" s="68"/>
    </row>
    <row r="26" spans="1:18" x14ac:dyDescent="0.25">
      <c r="A26" t="s">
        <v>113</v>
      </c>
      <c r="B26" s="15" t="s">
        <v>32</v>
      </c>
      <c r="C26" t="s">
        <v>118</v>
      </c>
      <c r="D26" s="7">
        <v>4201669.7699999996</v>
      </c>
      <c r="E26" s="32">
        <v>2980887.5044200001</v>
      </c>
      <c r="F26" s="2">
        <v>722925.96999999974</v>
      </c>
      <c r="G26" s="2">
        <v>4924595.7399999993</v>
      </c>
      <c r="H26" s="2">
        <v>712556.25</v>
      </c>
      <c r="I26" s="2">
        <v>361073.27</v>
      </c>
      <c r="K26" s="66">
        <f t="shared" si="0"/>
        <v>0.70945306689821086</v>
      </c>
      <c r="L26" s="67"/>
      <c r="M26" s="71">
        <f t="shared" si="3"/>
        <v>0.60530603156067397</v>
      </c>
      <c r="N26" s="71"/>
      <c r="O26" s="68">
        <f t="shared" si="1"/>
        <v>0.52879317600588605</v>
      </c>
      <c r="P26" s="68"/>
      <c r="Q26" s="68">
        <f t="shared" si="2"/>
        <v>0.56395652069405688</v>
      </c>
      <c r="R26" s="68"/>
    </row>
    <row r="27" spans="1:18" x14ac:dyDescent="0.25">
      <c r="A27" t="s">
        <v>113</v>
      </c>
      <c r="B27" s="15" t="s">
        <v>33</v>
      </c>
      <c r="C27" t="s">
        <v>119</v>
      </c>
      <c r="D27" s="7">
        <v>2073806.44</v>
      </c>
      <c r="E27" s="32">
        <v>1452009.92298</v>
      </c>
      <c r="F27" s="2">
        <v>462219.70999999996</v>
      </c>
      <c r="G27" s="2">
        <v>2536026.15</v>
      </c>
      <c r="H27" s="2">
        <v>161776.84</v>
      </c>
      <c r="I27" s="2">
        <v>15347.52</v>
      </c>
      <c r="K27" s="66">
        <f t="shared" si="0"/>
        <v>0.70016656085801343</v>
      </c>
      <c r="L27" s="67"/>
      <c r="M27" s="71">
        <f t="shared" si="3"/>
        <v>0.57255321400372783</v>
      </c>
      <c r="N27" s="71"/>
      <c r="O27" s="68">
        <f t="shared" si="1"/>
        <v>0.53821940607308771</v>
      </c>
      <c r="P27" s="68"/>
      <c r="Q27" s="68">
        <f t="shared" si="2"/>
        <v>0.5691090803567006</v>
      </c>
      <c r="R27" s="68"/>
    </row>
    <row r="28" spans="1:18" x14ac:dyDescent="0.25">
      <c r="A28" t="s">
        <v>113</v>
      </c>
      <c r="B28" s="15" t="s">
        <v>34</v>
      </c>
      <c r="C28" t="s">
        <v>120</v>
      </c>
      <c r="D28" s="7">
        <v>3284416.3700000006</v>
      </c>
      <c r="E28" s="32">
        <v>2140578.5342399999</v>
      </c>
      <c r="F28" s="2">
        <v>757795.5700000003</v>
      </c>
      <c r="G28" s="2">
        <v>4042211.9400000009</v>
      </c>
      <c r="H28" s="2">
        <v>337042.93999999994</v>
      </c>
      <c r="I28" s="2">
        <v>0</v>
      </c>
      <c r="K28" s="66">
        <f t="shared" si="0"/>
        <v>0.65173787154154261</v>
      </c>
      <c r="L28" s="67"/>
      <c r="M28" s="71">
        <f t="shared" si="3"/>
        <v>0.52955623456003142</v>
      </c>
      <c r="N28" s="71"/>
      <c r="O28" s="68">
        <f t="shared" si="1"/>
        <v>0.48879971431121622</v>
      </c>
      <c r="P28" s="68"/>
      <c r="Q28" s="68">
        <f t="shared" si="2"/>
        <v>0.52955623456003142</v>
      </c>
      <c r="R28" s="68"/>
    </row>
    <row r="29" spans="1:18" x14ac:dyDescent="0.25">
      <c r="B29" s="15"/>
      <c r="D29" s="7"/>
      <c r="E29" s="32"/>
      <c r="F29" s="2"/>
      <c r="G29" s="2"/>
      <c r="H29" s="2"/>
      <c r="I29" s="2"/>
      <c r="K29" s="20"/>
      <c r="L29" s="21"/>
      <c r="M29" s="60"/>
      <c r="N29" s="60"/>
      <c r="O29" s="19"/>
      <c r="P29" s="19"/>
      <c r="Q29" s="19"/>
      <c r="R29" s="19"/>
    </row>
    <row r="30" spans="1:18" x14ac:dyDescent="0.25">
      <c r="A30" t="s">
        <v>122</v>
      </c>
      <c r="B30" s="15" t="s">
        <v>35</v>
      </c>
      <c r="C30" t="s">
        <v>121</v>
      </c>
      <c r="D30" s="7">
        <v>3975387.17</v>
      </c>
      <c r="E30" s="32">
        <v>2975062.9228199995</v>
      </c>
      <c r="F30" s="2">
        <v>604501.25</v>
      </c>
      <c r="G30" s="2">
        <v>4579888.42</v>
      </c>
      <c r="H30" s="2">
        <v>442040.55</v>
      </c>
      <c r="I30" s="2">
        <v>67400.58</v>
      </c>
      <c r="K30" s="66">
        <f t="shared" si="0"/>
        <v>0.7483706103574308</v>
      </c>
      <c r="L30" s="67"/>
      <c r="M30" s="71">
        <f t="shared" si="3"/>
        <v>0.64959288305543472</v>
      </c>
      <c r="N30" s="71"/>
      <c r="O30" s="68">
        <f t="shared" si="1"/>
        <v>0.59241437714321155</v>
      </c>
      <c r="P30" s="68"/>
      <c r="Q30" s="68">
        <f t="shared" si="2"/>
        <v>0.64017170501339593</v>
      </c>
      <c r="R30" s="68"/>
    </row>
    <row r="31" spans="1:18" x14ac:dyDescent="0.25">
      <c r="A31" t="s">
        <v>122</v>
      </c>
      <c r="B31" s="15" t="s">
        <v>36</v>
      </c>
      <c r="C31" t="s">
        <v>123</v>
      </c>
      <c r="D31" s="7">
        <v>5453216.8200000012</v>
      </c>
      <c r="E31" s="32">
        <v>3569695.5046799993</v>
      </c>
      <c r="F31" s="2">
        <v>950613.86000000034</v>
      </c>
      <c r="G31" s="2">
        <v>6403830.6800000016</v>
      </c>
      <c r="H31" s="2">
        <v>696275.88</v>
      </c>
      <c r="I31" s="2">
        <v>6540</v>
      </c>
      <c r="K31" s="66">
        <f t="shared" si="0"/>
        <v>0.65460362617307388</v>
      </c>
      <c r="L31" s="67"/>
      <c r="M31" s="71">
        <f t="shared" si="3"/>
        <v>0.55743127560018468</v>
      </c>
      <c r="N31" s="71"/>
      <c r="O31" s="68">
        <f t="shared" si="1"/>
        <v>0.50276646899789612</v>
      </c>
      <c r="P31" s="68"/>
      <c r="Q31" s="68">
        <f t="shared" si="2"/>
        <v>0.55686257205332135</v>
      </c>
      <c r="R31" s="68"/>
    </row>
    <row r="32" spans="1:18" x14ac:dyDescent="0.25">
      <c r="A32" t="s">
        <v>122</v>
      </c>
      <c r="B32" s="15" t="s">
        <v>37</v>
      </c>
      <c r="C32" t="s">
        <v>124</v>
      </c>
      <c r="D32" s="7">
        <v>4766022.9899999993</v>
      </c>
      <c r="E32" s="32">
        <v>3461491.2306000004</v>
      </c>
      <c r="F32" s="2">
        <v>1010628.9899999993</v>
      </c>
      <c r="G32" s="2">
        <v>5776651.9799999986</v>
      </c>
      <c r="H32" s="2">
        <v>491197.28</v>
      </c>
      <c r="I32" s="2">
        <v>8930</v>
      </c>
      <c r="K32" s="66">
        <f t="shared" si="0"/>
        <v>0.72628504685412798</v>
      </c>
      <c r="L32" s="67"/>
      <c r="M32" s="71">
        <f t="shared" si="3"/>
        <v>0.59922100943321865</v>
      </c>
      <c r="N32" s="71"/>
      <c r="O32" s="68">
        <f t="shared" si="1"/>
        <v>0.55226140371474108</v>
      </c>
      <c r="P32" s="68"/>
      <c r="Q32" s="68">
        <f t="shared" si="2"/>
        <v>0.59829611654729353</v>
      </c>
      <c r="R32" s="68"/>
    </row>
    <row r="33" spans="1:18" x14ac:dyDescent="0.25">
      <c r="B33" s="15"/>
      <c r="D33" s="7"/>
      <c r="E33" s="32"/>
      <c r="F33" s="2"/>
      <c r="G33" s="2"/>
      <c r="H33" s="2"/>
      <c r="I33" s="2"/>
      <c r="K33" s="20"/>
      <c r="L33" s="21"/>
      <c r="M33" s="60"/>
      <c r="N33" s="60"/>
      <c r="O33" s="19"/>
      <c r="P33" s="19"/>
      <c r="Q33" s="19"/>
      <c r="R33" s="19"/>
    </row>
    <row r="34" spans="1:18" x14ac:dyDescent="0.25">
      <c r="A34" t="s">
        <v>126</v>
      </c>
      <c r="B34" s="15" t="s">
        <v>38</v>
      </c>
      <c r="C34" t="s">
        <v>125</v>
      </c>
      <c r="D34" s="7">
        <v>5418888.5500000007</v>
      </c>
      <c r="E34" s="32">
        <v>3500956.6645199996</v>
      </c>
      <c r="F34" s="2">
        <v>1311474.1200000001</v>
      </c>
      <c r="G34" s="2">
        <v>6730362.6700000009</v>
      </c>
      <c r="H34" s="2">
        <v>529319.26</v>
      </c>
      <c r="I34" s="2">
        <v>33969.050000000003</v>
      </c>
      <c r="K34" s="66">
        <f t="shared" si="0"/>
        <v>0.64606544907073227</v>
      </c>
      <c r="L34" s="67"/>
      <c r="M34" s="71">
        <f t="shared" si="3"/>
        <v>0.52017355322101821</v>
      </c>
      <c r="N34" s="71"/>
      <c r="O34" s="68">
        <f t="shared" si="1"/>
        <v>0.48224656373065083</v>
      </c>
      <c r="P34" s="68"/>
      <c r="Q34" s="68">
        <f t="shared" si="2"/>
        <v>0.51756135113373758</v>
      </c>
      <c r="R34" s="68"/>
    </row>
    <row r="35" spans="1:18" x14ac:dyDescent="0.25">
      <c r="A35" t="s">
        <v>126</v>
      </c>
      <c r="B35" s="15" t="s">
        <v>39</v>
      </c>
      <c r="C35" t="s">
        <v>127</v>
      </c>
      <c r="D35" s="7">
        <v>4202299.3299999991</v>
      </c>
      <c r="E35" s="32">
        <v>3053424.2174400007</v>
      </c>
      <c r="F35" s="2">
        <v>798663.8599999994</v>
      </c>
      <c r="G35" s="2">
        <v>5000963.1899999985</v>
      </c>
      <c r="H35" s="2">
        <v>289983.96999999997</v>
      </c>
      <c r="I35" s="2">
        <v>10009</v>
      </c>
      <c r="K35" s="66">
        <f t="shared" si="0"/>
        <v>0.72660797759973028</v>
      </c>
      <c r="L35" s="67"/>
      <c r="M35" s="71">
        <f t="shared" si="3"/>
        <v>0.61056722503890326</v>
      </c>
      <c r="N35" s="71"/>
      <c r="O35" s="68">
        <f t="shared" si="1"/>
        <v>0.57710351759400325</v>
      </c>
      <c r="P35" s="68"/>
      <c r="Q35" s="68">
        <f t="shared" si="2"/>
        <v>0.6093476678105455</v>
      </c>
      <c r="R35" s="68"/>
    </row>
    <row r="36" spans="1:18" x14ac:dyDescent="0.25">
      <c r="A36" t="s">
        <v>126</v>
      </c>
      <c r="B36" s="15" t="s">
        <v>40</v>
      </c>
      <c r="C36" t="s">
        <v>128</v>
      </c>
      <c r="D36" s="7">
        <v>2531035.58</v>
      </c>
      <c r="E36" s="32">
        <v>1728972.3237600001</v>
      </c>
      <c r="F36" s="2">
        <v>412960.4700000002</v>
      </c>
      <c r="G36" s="2">
        <v>2943996.0500000003</v>
      </c>
      <c r="H36" s="2">
        <v>193284.13000000003</v>
      </c>
      <c r="I36" s="2">
        <v>0</v>
      </c>
      <c r="K36" s="66">
        <f t="shared" si="0"/>
        <v>0.68310866011610949</v>
      </c>
      <c r="L36" s="67"/>
      <c r="M36" s="71">
        <f t="shared" si="3"/>
        <v>0.5872875827262064</v>
      </c>
      <c r="N36" s="71"/>
      <c r="O36" s="68">
        <f t="shared" si="1"/>
        <v>0.55110548773492074</v>
      </c>
      <c r="P36" s="68"/>
      <c r="Q36" s="68">
        <f t="shared" si="2"/>
        <v>0.5872875827262064</v>
      </c>
      <c r="R36" s="68"/>
    </row>
    <row r="37" spans="1:18" x14ac:dyDescent="0.25">
      <c r="B37" s="15"/>
      <c r="D37" s="7"/>
      <c r="E37" s="32"/>
      <c r="F37" s="2"/>
      <c r="G37" s="2"/>
      <c r="H37" s="2"/>
      <c r="I37" s="2"/>
      <c r="K37" s="20"/>
      <c r="L37" s="21"/>
      <c r="M37" s="60"/>
      <c r="N37" s="60"/>
      <c r="O37" s="19"/>
      <c r="P37" s="19"/>
      <c r="Q37" s="19"/>
      <c r="R37" s="19"/>
    </row>
    <row r="38" spans="1:18" x14ac:dyDescent="0.25">
      <c r="A38" t="s">
        <v>130</v>
      </c>
      <c r="B38" s="15" t="s">
        <v>41</v>
      </c>
      <c r="C38" t="s">
        <v>129</v>
      </c>
      <c r="D38" s="7">
        <v>5465779.5100000007</v>
      </c>
      <c r="E38" s="32">
        <v>3590831.1280200002</v>
      </c>
      <c r="F38" s="2">
        <v>888912.71999999974</v>
      </c>
      <c r="G38" s="2">
        <v>6354692.2300000004</v>
      </c>
      <c r="H38" s="2">
        <v>612165.67000000004</v>
      </c>
      <c r="I38" s="2">
        <v>75020</v>
      </c>
      <c r="K38" s="66">
        <f t="shared" si="0"/>
        <v>0.65696596824850695</v>
      </c>
      <c r="L38" s="67"/>
      <c r="M38" s="71">
        <f t="shared" si="3"/>
        <v>0.56506766937790787</v>
      </c>
      <c r="N38" s="71"/>
      <c r="O38" s="68">
        <f t="shared" si="1"/>
        <v>0.5154161574072007</v>
      </c>
      <c r="P38" s="68"/>
      <c r="Q38" s="68">
        <f t="shared" si="2"/>
        <v>0.55847462523528835</v>
      </c>
      <c r="R38" s="68"/>
    </row>
    <row r="39" spans="1:18" x14ac:dyDescent="0.25">
      <c r="A39" t="s">
        <v>130</v>
      </c>
      <c r="B39" s="15" t="s">
        <v>42</v>
      </c>
      <c r="C39" t="s">
        <v>131</v>
      </c>
      <c r="D39" s="7">
        <v>254900.03</v>
      </c>
      <c r="E39" s="32">
        <v>188407.91442000002</v>
      </c>
      <c r="F39" s="2">
        <v>54930.649999999994</v>
      </c>
      <c r="G39" s="2">
        <v>309830.68</v>
      </c>
      <c r="H39" s="2">
        <v>53958.22</v>
      </c>
      <c r="I39" s="2">
        <v>0</v>
      </c>
      <c r="K39" s="66">
        <f t="shared" si="0"/>
        <v>0.73914433992024253</v>
      </c>
      <c r="L39" s="67"/>
      <c r="M39" s="71">
        <f t="shared" si="3"/>
        <v>0.60809960595251578</v>
      </c>
      <c r="N39" s="71"/>
      <c r="O39" s="68">
        <f t="shared" si="1"/>
        <v>0.51790451665787496</v>
      </c>
      <c r="P39" s="68"/>
      <c r="Q39" s="68">
        <f t="shared" si="2"/>
        <v>0.60809960595251578</v>
      </c>
      <c r="R39" s="68"/>
    </row>
    <row r="40" spans="1:18" x14ac:dyDescent="0.25">
      <c r="A40" t="s">
        <v>130</v>
      </c>
      <c r="B40" s="15" t="s">
        <v>43</v>
      </c>
      <c r="C40" t="s">
        <v>132</v>
      </c>
      <c r="D40" s="7">
        <v>4076773.0400000005</v>
      </c>
      <c r="E40" s="32">
        <v>2942021.8156200005</v>
      </c>
      <c r="F40" s="2">
        <v>856955.39000000013</v>
      </c>
      <c r="G40" s="2">
        <v>4933728.4300000006</v>
      </c>
      <c r="H40" s="2">
        <v>265464.61000000004</v>
      </c>
      <c r="I40" s="2">
        <v>102989</v>
      </c>
      <c r="K40" s="66">
        <f t="shared" si="0"/>
        <v>0.72165455048731386</v>
      </c>
      <c r="L40" s="67"/>
      <c r="M40" s="71">
        <f t="shared" si="3"/>
        <v>0.59630801681964485</v>
      </c>
      <c r="N40" s="71"/>
      <c r="O40" s="68">
        <f t="shared" si="1"/>
        <v>0.56586123903951058</v>
      </c>
      <c r="P40" s="68"/>
      <c r="Q40" s="68">
        <f t="shared" si="2"/>
        <v>0.58411492336190085</v>
      </c>
      <c r="R40" s="68"/>
    </row>
    <row r="41" spans="1:18" x14ac:dyDescent="0.25">
      <c r="B41" s="15"/>
      <c r="D41" s="7"/>
      <c r="E41" s="32"/>
      <c r="F41" s="2"/>
      <c r="G41" s="2"/>
      <c r="H41" s="2"/>
      <c r="I41" s="2"/>
      <c r="K41" s="20"/>
      <c r="L41" s="21"/>
      <c r="M41" s="60"/>
      <c r="N41" s="60"/>
      <c r="O41" s="19"/>
      <c r="P41" s="19"/>
      <c r="Q41" s="19"/>
      <c r="R41" s="19"/>
    </row>
    <row r="42" spans="1:18" x14ac:dyDescent="0.25">
      <c r="B42" s="15"/>
      <c r="D42" s="7"/>
      <c r="E42" s="32"/>
      <c r="F42" s="2"/>
      <c r="G42" s="2"/>
      <c r="H42" s="2"/>
      <c r="I42" s="2"/>
      <c r="K42" s="20"/>
      <c r="L42" s="21"/>
      <c r="M42" s="60"/>
      <c r="N42" s="60"/>
      <c r="O42" s="19"/>
      <c r="P42" s="19"/>
      <c r="Q42" s="19"/>
      <c r="R42" s="19"/>
    </row>
    <row r="43" spans="1:18" x14ac:dyDescent="0.25">
      <c r="A43" t="s">
        <v>134</v>
      </c>
      <c r="B43" s="15" t="s">
        <v>44</v>
      </c>
      <c r="C43" t="s">
        <v>133</v>
      </c>
      <c r="D43" s="7">
        <v>1479813.2499999998</v>
      </c>
      <c r="E43" s="32">
        <v>1079317.1143800002</v>
      </c>
      <c r="F43" s="2">
        <v>449602.94999999995</v>
      </c>
      <c r="G43" s="2">
        <v>1929416.1999999997</v>
      </c>
      <c r="H43" s="2">
        <v>229488.24</v>
      </c>
      <c r="I43" s="2">
        <v>1088306.8199999998</v>
      </c>
      <c r="K43" s="66">
        <f t="shared" si="0"/>
        <v>0.7293603529904874</v>
      </c>
      <c r="L43" s="67"/>
      <c r="M43" s="71">
        <f t="shared" si="3"/>
        <v>0.55940087700103291</v>
      </c>
      <c r="N43" s="71"/>
      <c r="O43" s="68">
        <f t="shared" si="1"/>
        <v>0.49993741936072</v>
      </c>
      <c r="P43" s="68"/>
      <c r="Q43" s="68">
        <f t="shared" si="2"/>
        <v>0.35765943634548686</v>
      </c>
      <c r="R43" s="68"/>
    </row>
    <row r="44" spans="1:18" x14ac:dyDescent="0.25">
      <c r="A44" t="s">
        <v>134</v>
      </c>
      <c r="B44" s="15" t="s">
        <v>45</v>
      </c>
      <c r="C44" t="s">
        <v>135</v>
      </c>
      <c r="D44" s="7">
        <v>2395205.8199999998</v>
      </c>
      <c r="E44" s="32">
        <v>1817553.1285800003</v>
      </c>
      <c r="F44" s="2">
        <v>676413.85999999987</v>
      </c>
      <c r="G44" s="2">
        <v>3071619.6799999997</v>
      </c>
      <c r="H44" s="2">
        <v>221970.16999999998</v>
      </c>
      <c r="I44" s="2">
        <v>341873</v>
      </c>
      <c r="K44" s="66">
        <f t="shared" si="0"/>
        <v>0.75882962265848219</v>
      </c>
      <c r="L44" s="67"/>
      <c r="M44" s="71">
        <f t="shared" si="3"/>
        <v>0.59172466578935334</v>
      </c>
      <c r="N44" s="71"/>
      <c r="O44" s="68">
        <f t="shared" si="1"/>
        <v>0.55184561871904014</v>
      </c>
      <c r="P44" s="68"/>
      <c r="Q44" s="68">
        <f t="shared" si="2"/>
        <v>0.5324614109264767</v>
      </c>
      <c r="R44" s="68"/>
    </row>
    <row r="45" spans="1:18" x14ac:dyDescent="0.25">
      <c r="A45" t="s">
        <v>134</v>
      </c>
      <c r="B45" s="15" t="s">
        <v>46</v>
      </c>
      <c r="C45" t="s">
        <v>136</v>
      </c>
      <c r="D45" s="7">
        <v>6454805.79</v>
      </c>
      <c r="E45" s="32">
        <v>4435405.7091000006</v>
      </c>
      <c r="F45" s="2">
        <v>1125970.5</v>
      </c>
      <c r="G45" s="2">
        <v>7580776.29</v>
      </c>
      <c r="H45" s="2">
        <v>318538.06</v>
      </c>
      <c r="I45" s="2">
        <v>63813.36</v>
      </c>
      <c r="K45" s="66">
        <f t="shared" si="0"/>
        <v>0.68714781720799079</v>
      </c>
      <c r="L45" s="67"/>
      <c r="M45" s="71">
        <f t="shared" si="3"/>
        <v>0.58508595154705467</v>
      </c>
      <c r="N45" s="71"/>
      <c r="O45" s="68">
        <f t="shared" si="1"/>
        <v>0.56149249321873118</v>
      </c>
      <c r="P45" s="68"/>
      <c r="Q45" s="68">
        <f t="shared" si="2"/>
        <v>0.5802019352471065</v>
      </c>
      <c r="R45" s="68"/>
    </row>
    <row r="46" spans="1:18" x14ac:dyDescent="0.25">
      <c r="A46" t="s">
        <v>134</v>
      </c>
      <c r="B46" s="15" t="s">
        <v>47</v>
      </c>
      <c r="C46" t="s">
        <v>137</v>
      </c>
      <c r="D46" s="7">
        <v>2874539.2800000003</v>
      </c>
      <c r="E46" s="32">
        <v>1893876.7696200002</v>
      </c>
      <c r="F46" s="2">
        <v>646071.64999999991</v>
      </c>
      <c r="G46" s="2">
        <v>3520610.93</v>
      </c>
      <c r="H46" s="2">
        <v>217602.21999999997</v>
      </c>
      <c r="I46" s="2">
        <v>58594.89</v>
      </c>
      <c r="K46" s="66">
        <f t="shared" si="0"/>
        <v>0.65884532620476144</v>
      </c>
      <c r="L46" s="67"/>
      <c r="M46" s="71">
        <f t="shared" si="3"/>
        <v>0.53793980853771883</v>
      </c>
      <c r="N46" s="71"/>
      <c r="O46" s="68">
        <f t="shared" si="1"/>
        <v>0.50662621247801243</v>
      </c>
      <c r="P46" s="68"/>
      <c r="Q46" s="68">
        <f t="shared" si="2"/>
        <v>0.52913323928937961</v>
      </c>
      <c r="R46" s="68"/>
    </row>
    <row r="47" spans="1:18" x14ac:dyDescent="0.25">
      <c r="A47" t="s">
        <v>134</v>
      </c>
      <c r="B47" s="15" t="s">
        <v>48</v>
      </c>
      <c r="C47" t="s">
        <v>138</v>
      </c>
      <c r="D47" s="7">
        <v>5356070.13</v>
      </c>
      <c r="E47" s="32">
        <v>3808651.5204000007</v>
      </c>
      <c r="F47" s="2">
        <v>986564.86000000034</v>
      </c>
      <c r="G47" s="2">
        <v>6342634.9900000002</v>
      </c>
      <c r="H47" s="2">
        <v>238285.7</v>
      </c>
      <c r="I47" s="2">
        <v>52349</v>
      </c>
      <c r="K47" s="66">
        <f t="shared" si="0"/>
        <v>0.71109067431124184</v>
      </c>
      <c r="L47" s="67"/>
      <c r="M47" s="71">
        <f t="shared" si="3"/>
        <v>0.6004841089554801</v>
      </c>
      <c r="N47" s="71"/>
      <c r="O47" s="68">
        <f t="shared" si="1"/>
        <v>0.57874144056885757</v>
      </c>
      <c r="P47" s="68"/>
      <c r="Q47" s="68">
        <f t="shared" si="2"/>
        <v>0.5955685778659785</v>
      </c>
      <c r="R47" s="68"/>
    </row>
    <row r="48" spans="1:18" x14ac:dyDescent="0.25">
      <c r="A48" t="s">
        <v>134</v>
      </c>
      <c r="B48" s="15" t="s">
        <v>49</v>
      </c>
      <c r="C48" t="s">
        <v>139</v>
      </c>
      <c r="D48" s="7">
        <v>3214259.3800000004</v>
      </c>
      <c r="E48" s="32">
        <v>2410615.5139199998</v>
      </c>
      <c r="F48" s="2">
        <v>804860.2799999998</v>
      </c>
      <c r="G48" s="2">
        <v>4019119.66</v>
      </c>
      <c r="H48" s="2">
        <v>162787.56000000003</v>
      </c>
      <c r="I48" s="2">
        <v>213523.84</v>
      </c>
      <c r="K48" s="66">
        <f t="shared" si="0"/>
        <v>0.74997541546258151</v>
      </c>
      <c r="L48" s="67"/>
      <c r="M48" s="71">
        <f t="shared" si="3"/>
        <v>0.59978694785116193</v>
      </c>
      <c r="N48" s="71"/>
      <c r="O48" s="68">
        <f t="shared" si="1"/>
        <v>0.57643926254298861</v>
      </c>
      <c r="P48" s="68"/>
      <c r="Q48" s="68">
        <f t="shared" si="2"/>
        <v>0.56952954198008876</v>
      </c>
      <c r="R48" s="68"/>
    </row>
    <row r="49" spans="1:18" x14ac:dyDescent="0.25">
      <c r="A49" t="s">
        <v>134</v>
      </c>
      <c r="B49" s="15" t="s">
        <v>50</v>
      </c>
      <c r="C49" t="s">
        <v>140</v>
      </c>
      <c r="D49" s="7">
        <v>2558372.3800000004</v>
      </c>
      <c r="E49" s="32">
        <v>1909190.0458199999</v>
      </c>
      <c r="F49" s="2">
        <v>371990.54000000004</v>
      </c>
      <c r="G49" s="2">
        <v>2930362.9200000004</v>
      </c>
      <c r="H49" s="2">
        <v>333242.42</v>
      </c>
      <c r="I49" s="2">
        <v>19395</v>
      </c>
      <c r="K49" s="66">
        <f t="shared" si="0"/>
        <v>0.7462518203937144</v>
      </c>
      <c r="L49" s="67"/>
      <c r="M49" s="71">
        <f t="shared" si="3"/>
        <v>0.6515199986969531</v>
      </c>
      <c r="N49" s="71"/>
      <c r="O49" s="68">
        <f t="shared" si="1"/>
        <v>0.58499415429317803</v>
      </c>
      <c r="P49" s="68"/>
      <c r="Q49" s="68">
        <f t="shared" si="2"/>
        <v>0.64723617923873555</v>
      </c>
      <c r="R49" s="68"/>
    </row>
    <row r="50" spans="1:18" x14ac:dyDescent="0.25">
      <c r="A50" t="s">
        <v>134</v>
      </c>
      <c r="B50" s="15" t="s">
        <v>51</v>
      </c>
      <c r="C50" t="s">
        <v>141</v>
      </c>
      <c r="D50" s="7">
        <v>3069262.3099999996</v>
      </c>
      <c r="E50" s="32">
        <v>2111995.3353000004</v>
      </c>
      <c r="F50" s="2">
        <v>670511.01000000024</v>
      </c>
      <c r="G50" s="2">
        <v>3739773.32</v>
      </c>
      <c r="H50" s="2">
        <v>285245.17</v>
      </c>
      <c r="I50" s="2">
        <v>87494</v>
      </c>
      <c r="K50" s="66">
        <f t="shared" si="0"/>
        <v>0.68811170958535661</v>
      </c>
      <c r="L50" s="67"/>
      <c r="M50" s="71">
        <f t="shared" si="3"/>
        <v>0.56473886371808235</v>
      </c>
      <c r="N50" s="71"/>
      <c r="O50" s="68">
        <f t="shared" si="1"/>
        <v>0.52471692752397781</v>
      </c>
      <c r="P50" s="68"/>
      <c r="Q50" s="68">
        <f t="shared" si="2"/>
        <v>0.55182853945514332</v>
      </c>
      <c r="R50" s="68"/>
    </row>
    <row r="51" spans="1:18" x14ac:dyDescent="0.25">
      <c r="B51" s="15"/>
      <c r="D51" s="7"/>
      <c r="E51" s="32"/>
      <c r="F51" s="2"/>
      <c r="G51" s="2"/>
      <c r="H51" s="2"/>
      <c r="I51" s="2"/>
      <c r="K51" s="20"/>
      <c r="L51" s="21"/>
      <c r="M51" s="60"/>
      <c r="N51" s="60"/>
      <c r="O51" s="19"/>
      <c r="P51" s="19"/>
      <c r="Q51" s="19"/>
      <c r="R51" s="19"/>
    </row>
    <row r="52" spans="1:18" x14ac:dyDescent="0.25">
      <c r="A52" t="s">
        <v>143</v>
      </c>
      <c r="B52" s="15" t="s">
        <v>52</v>
      </c>
      <c r="C52" t="s">
        <v>142</v>
      </c>
      <c r="D52" s="7">
        <v>2487058.7699999996</v>
      </c>
      <c r="E52" s="32">
        <v>1722399.1445400002</v>
      </c>
      <c r="F52" s="2">
        <v>475483.24000000022</v>
      </c>
      <c r="G52" s="2">
        <v>2962542.01</v>
      </c>
      <c r="H52" s="2">
        <v>140742.85</v>
      </c>
      <c r="I52" s="2">
        <v>12600</v>
      </c>
      <c r="K52" s="66">
        <f t="shared" si="0"/>
        <v>0.6925446094464428</v>
      </c>
      <c r="L52" s="67"/>
      <c r="M52" s="71">
        <f t="shared" si="3"/>
        <v>0.58139231063258423</v>
      </c>
      <c r="N52" s="71"/>
      <c r="O52" s="68">
        <f t="shared" si="1"/>
        <v>0.55502450540102866</v>
      </c>
      <c r="P52" s="68"/>
      <c r="Q52" s="68">
        <f t="shared" si="2"/>
        <v>0.57893006073347075</v>
      </c>
      <c r="R52" s="68"/>
    </row>
    <row r="53" spans="1:18" x14ac:dyDescent="0.25">
      <c r="A53" t="s">
        <v>143</v>
      </c>
      <c r="B53" s="15" t="s">
        <v>53</v>
      </c>
      <c r="C53" t="s">
        <v>144</v>
      </c>
      <c r="D53" s="7">
        <v>274596.83</v>
      </c>
      <c r="E53" s="32">
        <v>225054.57036000001</v>
      </c>
      <c r="F53" s="2">
        <v>37326.509999999951</v>
      </c>
      <c r="G53" s="2">
        <v>311923.33999999997</v>
      </c>
      <c r="H53" s="2">
        <v>34696.92</v>
      </c>
      <c r="I53" s="2">
        <v>0</v>
      </c>
      <c r="K53" s="66">
        <f t="shared" si="0"/>
        <v>0.81958182241215238</v>
      </c>
      <c r="L53" s="67"/>
      <c r="M53" s="71">
        <f t="shared" si="3"/>
        <v>0.72150602888517423</v>
      </c>
      <c r="N53" s="71"/>
      <c r="O53" s="68">
        <f t="shared" si="1"/>
        <v>0.64928279252920773</v>
      </c>
      <c r="P53" s="68"/>
      <c r="Q53" s="68">
        <f t="shared" si="2"/>
        <v>0.72150602888517423</v>
      </c>
      <c r="R53" s="68"/>
    </row>
    <row r="54" spans="1:18" x14ac:dyDescent="0.25">
      <c r="A54" t="s">
        <v>143</v>
      </c>
      <c r="B54" s="15" t="s">
        <v>54</v>
      </c>
      <c r="C54" t="s">
        <v>145</v>
      </c>
      <c r="D54" s="7">
        <v>2248627.13</v>
      </c>
      <c r="E54" s="32">
        <v>1453534.6408800001</v>
      </c>
      <c r="F54" s="2">
        <v>392739.79000000004</v>
      </c>
      <c r="G54" s="2">
        <v>2641366.92</v>
      </c>
      <c r="H54" s="2">
        <v>120838.31999999999</v>
      </c>
      <c r="I54" s="2">
        <v>82290</v>
      </c>
      <c r="K54" s="66">
        <f t="shared" si="0"/>
        <v>0.64640981223062988</v>
      </c>
      <c r="L54" s="67"/>
      <c r="M54" s="71">
        <f t="shared" si="3"/>
        <v>0.55029637490879157</v>
      </c>
      <c r="N54" s="71"/>
      <c r="O54" s="68">
        <f t="shared" si="1"/>
        <v>0.52622253402140395</v>
      </c>
      <c r="P54" s="68"/>
      <c r="Q54" s="68">
        <f t="shared" si="2"/>
        <v>0.53367023952488113</v>
      </c>
      <c r="R54" s="68"/>
    </row>
    <row r="55" spans="1:18" x14ac:dyDescent="0.25">
      <c r="A55" t="s">
        <v>143</v>
      </c>
      <c r="B55" s="15" t="s">
        <v>55</v>
      </c>
      <c r="C55" t="s">
        <v>146</v>
      </c>
      <c r="D55" s="7">
        <v>22052835.509999998</v>
      </c>
      <c r="E55" s="32">
        <v>16732008.243300002</v>
      </c>
      <c r="F55" s="2">
        <v>4869662.5599999987</v>
      </c>
      <c r="G55" s="2">
        <v>26922498.069999997</v>
      </c>
      <c r="H55" s="2">
        <v>1566425.42</v>
      </c>
      <c r="I55" s="2">
        <v>2839415.18</v>
      </c>
      <c r="K55" s="66">
        <f t="shared" si="0"/>
        <v>0.75872366778924039</v>
      </c>
      <c r="L55" s="67"/>
      <c r="M55" s="71">
        <f t="shared" si="3"/>
        <v>0.62148795404482327</v>
      </c>
      <c r="N55" s="71"/>
      <c r="O55" s="68">
        <f t="shared" si="1"/>
        <v>0.58731626869555698</v>
      </c>
      <c r="P55" s="68"/>
      <c r="Q55" s="68">
        <f t="shared" si="2"/>
        <v>0.5621953166367758</v>
      </c>
      <c r="R55" s="68"/>
    </row>
    <row r="56" spans="1:18" x14ac:dyDescent="0.25">
      <c r="A56" t="s">
        <v>143</v>
      </c>
      <c r="B56" s="15" t="s">
        <v>56</v>
      </c>
      <c r="C56" t="s">
        <v>147</v>
      </c>
      <c r="D56" s="7">
        <v>4794367.4400000004</v>
      </c>
      <c r="E56" s="32">
        <v>3381942.5011199997</v>
      </c>
      <c r="F56" s="2">
        <v>1155173.419999999</v>
      </c>
      <c r="G56" s="2">
        <v>5949540.8599999994</v>
      </c>
      <c r="H56" s="2">
        <v>288565.73</v>
      </c>
      <c r="I56" s="2">
        <v>58790.43</v>
      </c>
      <c r="K56" s="66">
        <f t="shared" si="0"/>
        <v>0.70539910497973835</v>
      </c>
      <c r="L56" s="67"/>
      <c r="M56" s="71">
        <f t="shared" si="3"/>
        <v>0.56843756193986372</v>
      </c>
      <c r="N56" s="71"/>
      <c r="O56" s="68">
        <f t="shared" si="1"/>
        <v>0.54214246780287856</v>
      </c>
      <c r="P56" s="68"/>
      <c r="Q56" s="68">
        <f t="shared" si="2"/>
        <v>0.5628755036774945</v>
      </c>
      <c r="R56" s="68"/>
    </row>
    <row r="57" spans="1:18" x14ac:dyDescent="0.25">
      <c r="A57" t="s">
        <v>143</v>
      </c>
      <c r="B57" s="15" t="s">
        <v>57</v>
      </c>
      <c r="C57" t="s">
        <v>148</v>
      </c>
      <c r="D57" s="7">
        <v>4136826.75</v>
      </c>
      <c r="E57" s="32">
        <v>2676652.6630200003</v>
      </c>
      <c r="F57" s="2">
        <v>1091645.1399999997</v>
      </c>
      <c r="G57" s="2">
        <v>5228471.8899999997</v>
      </c>
      <c r="H57" s="2">
        <v>187146.51000000004</v>
      </c>
      <c r="I57" s="2">
        <v>1023021.23</v>
      </c>
      <c r="K57" s="66">
        <f t="shared" si="0"/>
        <v>0.64703039909031734</v>
      </c>
      <c r="L57" s="67"/>
      <c r="M57" s="71">
        <f t="shared" si="3"/>
        <v>0.51193785093104904</v>
      </c>
      <c r="N57" s="71"/>
      <c r="O57" s="68">
        <f t="shared" si="1"/>
        <v>0.49424691056888365</v>
      </c>
      <c r="P57" s="68"/>
      <c r="Q57" s="68">
        <f t="shared" si="2"/>
        <v>0.42816213849084434</v>
      </c>
      <c r="R57" s="68"/>
    </row>
    <row r="58" spans="1:18" x14ac:dyDescent="0.25">
      <c r="A58" t="s">
        <v>143</v>
      </c>
      <c r="B58" s="15" t="s">
        <v>58</v>
      </c>
      <c r="C58" t="s">
        <v>149</v>
      </c>
      <c r="D58" s="7">
        <v>2284888.17</v>
      </c>
      <c r="E58" s="32">
        <v>1727240.2292400005</v>
      </c>
      <c r="F58" s="2">
        <v>635104.55999999959</v>
      </c>
      <c r="G58" s="2">
        <v>2919992.7299999995</v>
      </c>
      <c r="H58" s="2">
        <v>139071.49</v>
      </c>
      <c r="I58" s="2">
        <v>184950</v>
      </c>
      <c r="K58" s="66">
        <f t="shared" si="0"/>
        <v>0.75594081667462987</v>
      </c>
      <c r="L58" s="67"/>
      <c r="M58" s="71">
        <f t="shared" si="3"/>
        <v>0.59152209918002119</v>
      </c>
      <c r="N58" s="71"/>
      <c r="O58" s="68">
        <f t="shared" si="1"/>
        <v>0.56463026109337466</v>
      </c>
      <c r="P58" s="68"/>
      <c r="Q58" s="68">
        <f t="shared" si="2"/>
        <v>0.55628730686443317</v>
      </c>
      <c r="R58" s="68"/>
    </row>
    <row r="59" spans="1:18" x14ac:dyDescent="0.25">
      <c r="B59" s="15"/>
      <c r="D59" s="7"/>
      <c r="E59" s="32"/>
      <c r="F59" s="2"/>
      <c r="G59" s="2"/>
      <c r="H59" s="2"/>
      <c r="I59" s="2"/>
      <c r="K59" s="20"/>
      <c r="L59" s="21"/>
      <c r="M59" s="60"/>
      <c r="N59" s="60"/>
      <c r="O59" s="19"/>
      <c r="P59" s="19"/>
      <c r="Q59" s="19"/>
      <c r="R59" s="19"/>
    </row>
    <row r="60" spans="1:18" x14ac:dyDescent="0.25">
      <c r="A60" t="s">
        <v>151</v>
      </c>
      <c r="B60" s="15" t="s">
        <v>59</v>
      </c>
      <c r="C60" t="s">
        <v>150</v>
      </c>
      <c r="D60" s="7">
        <v>2109891.9700000002</v>
      </c>
      <c r="E60" s="32">
        <v>1405321.6171800003</v>
      </c>
      <c r="F60" s="2">
        <v>521658.23999999976</v>
      </c>
      <c r="G60" s="2">
        <v>2631550.21</v>
      </c>
      <c r="H60" s="2">
        <v>139781.16</v>
      </c>
      <c r="I60" s="2">
        <v>154308.17000000001</v>
      </c>
      <c r="K60" s="66">
        <f t="shared" si="0"/>
        <v>0.66606330426481508</v>
      </c>
      <c r="L60" s="67"/>
      <c r="M60" s="71">
        <f t="shared" si="3"/>
        <v>0.53402804622147049</v>
      </c>
      <c r="N60" s="71"/>
      <c r="O60" s="68">
        <f t="shared" si="1"/>
        <v>0.50709259541921914</v>
      </c>
      <c r="P60" s="68"/>
      <c r="Q60" s="68">
        <f t="shared" si="2"/>
        <v>0.50444833350789364</v>
      </c>
      <c r="R60" s="68"/>
    </row>
    <row r="61" spans="1:18" x14ac:dyDescent="0.25">
      <c r="A61" t="s">
        <v>151</v>
      </c>
      <c r="B61" s="15" t="s">
        <v>60</v>
      </c>
      <c r="C61" t="s">
        <v>152</v>
      </c>
      <c r="D61" s="7">
        <v>6370679.21</v>
      </c>
      <c r="E61" s="32">
        <v>4334513.6719199996</v>
      </c>
      <c r="F61" s="2">
        <v>1237886.8200000003</v>
      </c>
      <c r="G61" s="2">
        <v>7608566.0300000003</v>
      </c>
      <c r="H61" s="2">
        <v>528840.12</v>
      </c>
      <c r="I61" s="2">
        <v>61696.81</v>
      </c>
      <c r="K61" s="66">
        <f t="shared" si="0"/>
        <v>0.68038485835484408</v>
      </c>
      <c r="L61" s="67"/>
      <c r="M61" s="71">
        <f t="shared" si="3"/>
        <v>0.56968864498636673</v>
      </c>
      <c r="N61" s="71"/>
      <c r="O61" s="68">
        <f t="shared" si="1"/>
        <v>0.53266527343237002</v>
      </c>
      <c r="P61" s="68"/>
      <c r="Q61" s="68">
        <f t="shared" si="2"/>
        <v>0.56510627632155563</v>
      </c>
      <c r="R61" s="68"/>
    </row>
    <row r="62" spans="1:18" x14ac:dyDescent="0.25">
      <c r="A62" t="s">
        <v>151</v>
      </c>
      <c r="B62" s="15" t="s">
        <v>61</v>
      </c>
      <c r="C62" t="s">
        <v>153</v>
      </c>
      <c r="D62" s="7">
        <v>2577537.9499999997</v>
      </c>
      <c r="E62" s="32">
        <v>1800755.9167200001</v>
      </c>
      <c r="F62" s="2">
        <v>561917.56000000006</v>
      </c>
      <c r="G62" s="2">
        <v>3139455.51</v>
      </c>
      <c r="H62" s="2">
        <v>212273.15000000002</v>
      </c>
      <c r="I62" s="2">
        <v>17729.849999999999</v>
      </c>
      <c r="K62" s="66">
        <f t="shared" si="0"/>
        <v>0.69863410419233607</v>
      </c>
      <c r="L62" s="67"/>
      <c r="M62" s="71">
        <f t="shared" si="3"/>
        <v>0.57358860827430558</v>
      </c>
      <c r="N62" s="71"/>
      <c r="O62" s="68">
        <f t="shared" si="1"/>
        <v>0.53726184288438206</v>
      </c>
      <c r="P62" s="68"/>
      <c r="Q62" s="68">
        <f t="shared" si="2"/>
        <v>0.57036749870143832</v>
      </c>
      <c r="R62" s="68"/>
    </row>
    <row r="63" spans="1:18" x14ac:dyDescent="0.25">
      <c r="B63" s="15"/>
      <c r="D63" s="7"/>
      <c r="E63" s="32"/>
      <c r="F63" s="2"/>
      <c r="G63" s="2"/>
      <c r="H63" s="2"/>
      <c r="I63" s="2"/>
      <c r="K63" s="20"/>
      <c r="L63" s="21"/>
      <c r="M63" s="60"/>
      <c r="N63" s="60"/>
      <c r="O63" s="19"/>
      <c r="P63" s="19"/>
      <c r="Q63" s="19"/>
      <c r="R63" s="19"/>
    </row>
    <row r="64" spans="1:18" x14ac:dyDescent="0.25">
      <c r="A64" t="s">
        <v>155</v>
      </c>
      <c r="B64" s="15" t="s">
        <v>62</v>
      </c>
      <c r="C64" t="s">
        <v>154</v>
      </c>
      <c r="D64" s="7">
        <v>2683670.4800000004</v>
      </c>
      <c r="E64" s="32">
        <v>1800372.0445200002</v>
      </c>
      <c r="F64" s="2">
        <v>500680.49999999953</v>
      </c>
      <c r="G64" s="2">
        <v>3184350.98</v>
      </c>
      <c r="H64" s="2">
        <v>127073.54999999999</v>
      </c>
      <c r="I64" s="2">
        <v>51730</v>
      </c>
      <c r="K64" s="66">
        <f t="shared" si="0"/>
        <v>0.67086181330280159</v>
      </c>
      <c r="L64" s="67"/>
      <c r="M64" s="71">
        <f t="shared" si="3"/>
        <v>0.56538115799031685</v>
      </c>
      <c r="N64" s="71"/>
      <c r="O64" s="68">
        <f t="shared" si="1"/>
        <v>0.54368506007292283</v>
      </c>
      <c r="P64" s="68"/>
      <c r="Q64" s="68">
        <f t="shared" si="2"/>
        <v>0.55634332257037655</v>
      </c>
      <c r="R64" s="68"/>
    </row>
    <row r="65" spans="1:18" x14ac:dyDescent="0.25">
      <c r="A65" t="s">
        <v>155</v>
      </c>
      <c r="B65" s="15" t="s">
        <v>63</v>
      </c>
      <c r="C65" t="s">
        <v>156</v>
      </c>
      <c r="D65" s="7">
        <v>3824113.4099999997</v>
      </c>
      <c r="E65" s="32">
        <v>2843507.2037400003</v>
      </c>
      <c r="F65" s="2">
        <v>687884.85000000009</v>
      </c>
      <c r="G65" s="2">
        <v>4511998.26</v>
      </c>
      <c r="H65" s="2">
        <v>225517.49</v>
      </c>
      <c r="I65" s="2">
        <v>54797.4</v>
      </c>
      <c r="K65" s="66">
        <f t="shared" si="0"/>
        <v>0.74357292759787696</v>
      </c>
      <c r="L65" s="67"/>
      <c r="M65" s="71">
        <f t="shared" si="3"/>
        <v>0.6302101729400934</v>
      </c>
      <c r="N65" s="71"/>
      <c r="O65" s="68">
        <f t="shared" si="1"/>
        <v>0.6002106069494334</v>
      </c>
      <c r="P65" s="68"/>
      <c r="Q65" s="68">
        <f t="shared" si="2"/>
        <v>0.62264822327084368</v>
      </c>
      <c r="R65" s="68"/>
    </row>
    <row r="66" spans="1:18" x14ac:dyDescent="0.25">
      <c r="A66" t="s">
        <v>155</v>
      </c>
      <c r="B66" s="15" t="s">
        <v>64</v>
      </c>
      <c r="C66" t="s">
        <v>157</v>
      </c>
      <c r="D66" s="7">
        <v>3607301.89</v>
      </c>
      <c r="E66" s="32">
        <v>2451397.9144800003</v>
      </c>
      <c r="F66" s="2">
        <v>663350.05000000028</v>
      </c>
      <c r="G66" s="2">
        <v>4270651.9400000004</v>
      </c>
      <c r="H66" s="2">
        <v>238480.43</v>
      </c>
      <c r="I66" s="2">
        <v>14500</v>
      </c>
      <c r="K66" s="66">
        <f t="shared" si="0"/>
        <v>0.67956550054090437</v>
      </c>
      <c r="L66" s="67"/>
      <c r="M66" s="71">
        <f t="shared" si="3"/>
        <v>0.57401023284515196</v>
      </c>
      <c r="N66" s="71"/>
      <c r="O66" s="68">
        <f t="shared" si="1"/>
        <v>0.54365179669365093</v>
      </c>
      <c r="P66" s="68"/>
      <c r="Q66" s="68">
        <f t="shared" si="2"/>
        <v>0.57206791003074675</v>
      </c>
      <c r="R66" s="68"/>
    </row>
    <row r="67" spans="1:18" x14ac:dyDescent="0.25">
      <c r="A67" t="s">
        <v>155</v>
      </c>
      <c r="B67" s="15" t="s">
        <v>65</v>
      </c>
      <c r="C67" t="s">
        <v>158</v>
      </c>
      <c r="D67" s="7">
        <v>7062027.0300000003</v>
      </c>
      <c r="E67" s="32">
        <v>5003324.4653400006</v>
      </c>
      <c r="F67" s="2">
        <v>2159208.2500000009</v>
      </c>
      <c r="G67" s="2">
        <v>9221235.2800000012</v>
      </c>
      <c r="H67" s="2">
        <v>478490.89999999997</v>
      </c>
      <c r="I67" s="2">
        <v>2872178.25</v>
      </c>
      <c r="K67" s="66">
        <f t="shared" si="0"/>
        <v>0.70848276905278296</v>
      </c>
      <c r="L67" s="67"/>
      <c r="M67" s="71">
        <f t="shared" si="3"/>
        <v>0.54258722540045634</v>
      </c>
      <c r="N67" s="71"/>
      <c r="O67" s="68">
        <f t="shared" si="1"/>
        <v>0.51582120695906075</v>
      </c>
      <c r="P67" s="68"/>
      <c r="Q67" s="68">
        <f t="shared" si="2"/>
        <v>0.41372309422218195</v>
      </c>
      <c r="R67" s="68"/>
    </row>
    <row r="68" spans="1:18" x14ac:dyDescent="0.25">
      <c r="B68" s="15"/>
      <c r="D68" s="7"/>
      <c r="E68" s="32"/>
      <c r="F68" s="2"/>
      <c r="G68" s="2"/>
      <c r="H68" s="2"/>
      <c r="I68" s="2"/>
      <c r="K68" s="20"/>
      <c r="L68" s="21"/>
      <c r="M68" s="60"/>
      <c r="N68" s="60"/>
      <c r="O68" s="19"/>
      <c r="P68" s="19"/>
      <c r="Q68" s="19"/>
      <c r="R68" s="19"/>
    </row>
    <row r="69" spans="1:18" x14ac:dyDescent="0.25">
      <c r="A69" t="s">
        <v>160</v>
      </c>
      <c r="B69" s="15" t="s">
        <v>66</v>
      </c>
      <c r="C69" t="s">
        <v>159</v>
      </c>
      <c r="D69" s="7">
        <v>770027.59</v>
      </c>
      <c r="E69" s="32">
        <v>496970.85132000007</v>
      </c>
      <c r="F69" s="2">
        <v>228559.87</v>
      </c>
      <c r="G69" s="2">
        <v>998587.46</v>
      </c>
      <c r="H69" s="2">
        <v>79830.38</v>
      </c>
      <c r="I69" s="2">
        <v>408614.91</v>
      </c>
      <c r="K69" s="66">
        <f t="shared" si="0"/>
        <v>0.6453935648201905</v>
      </c>
      <c r="L69" s="67"/>
      <c r="M69" s="71">
        <f t="shared" si="3"/>
        <v>0.49767383551962496</v>
      </c>
      <c r="N69" s="71"/>
      <c r="O69" s="68">
        <f t="shared" si="1"/>
        <v>0.460833299382362</v>
      </c>
      <c r="P69" s="68"/>
      <c r="Q69" s="68">
        <f t="shared" si="2"/>
        <v>0.35316231830962602</v>
      </c>
      <c r="R69" s="68"/>
    </row>
    <row r="70" spans="1:18" x14ac:dyDescent="0.25">
      <c r="A70" t="s">
        <v>160</v>
      </c>
      <c r="B70" s="15" t="s">
        <v>67</v>
      </c>
      <c r="C70" t="s">
        <v>161</v>
      </c>
      <c r="D70" s="7">
        <v>164283.94</v>
      </c>
      <c r="E70" s="32">
        <v>125354.18274</v>
      </c>
      <c r="F70" s="2">
        <v>13955.529999999999</v>
      </c>
      <c r="G70" s="2">
        <v>178239.47</v>
      </c>
      <c r="H70" s="2">
        <v>15285.349999999999</v>
      </c>
      <c r="I70" s="2">
        <v>0</v>
      </c>
      <c r="K70" s="66">
        <f t="shared" si="0"/>
        <v>0.76303370092049172</v>
      </c>
      <c r="L70" s="67"/>
      <c r="M70" s="71">
        <f t="shared" si="3"/>
        <v>0.70329081847023001</v>
      </c>
      <c r="N70" s="71"/>
      <c r="O70" s="68">
        <f t="shared" si="1"/>
        <v>0.64774214873317026</v>
      </c>
      <c r="P70" s="68"/>
      <c r="Q70" s="68">
        <f t="shared" si="2"/>
        <v>0.70329081847023001</v>
      </c>
      <c r="R70" s="68"/>
    </row>
    <row r="71" spans="1:18" x14ac:dyDescent="0.25">
      <c r="A71" t="s">
        <v>160</v>
      </c>
      <c r="B71" s="15" t="s">
        <v>68</v>
      </c>
      <c r="C71" t="s">
        <v>162</v>
      </c>
      <c r="D71" s="7">
        <v>14706266.109999996</v>
      </c>
      <c r="E71" s="32">
        <v>10167918.96714</v>
      </c>
      <c r="F71" s="2">
        <v>4613787.2799999975</v>
      </c>
      <c r="G71" s="2">
        <v>19320053.389999993</v>
      </c>
      <c r="H71" s="2">
        <v>1310944.78</v>
      </c>
      <c r="I71" s="2">
        <v>6104384.6299999999</v>
      </c>
      <c r="K71" s="66">
        <f t="shared" si="0"/>
        <v>0.69140044733897466</v>
      </c>
      <c r="L71" s="67"/>
      <c r="M71" s="71">
        <f t="shared" si="3"/>
        <v>0.52628834723629114</v>
      </c>
      <c r="N71" s="71"/>
      <c r="O71" s="68">
        <f t="shared" si="1"/>
        <v>0.49284668067710868</v>
      </c>
      <c r="P71" s="68"/>
      <c r="Q71" s="68">
        <f t="shared" si="2"/>
        <v>0.39992698989615677</v>
      </c>
      <c r="R71" s="68"/>
    </row>
    <row r="72" spans="1:18" x14ac:dyDescent="0.25">
      <c r="B72" s="15"/>
      <c r="D72" s="7"/>
      <c r="E72" s="32"/>
      <c r="F72" s="2"/>
      <c r="G72" s="2"/>
      <c r="H72" s="2"/>
      <c r="I72" s="2"/>
      <c r="K72" s="20"/>
      <c r="L72" s="21"/>
      <c r="M72" s="60"/>
      <c r="N72" s="60"/>
      <c r="O72" s="19"/>
      <c r="P72" s="19"/>
      <c r="Q72" s="19"/>
      <c r="R72" s="19"/>
    </row>
    <row r="73" spans="1:18" x14ac:dyDescent="0.25">
      <c r="A73" t="s">
        <v>164</v>
      </c>
      <c r="B73" s="15" t="s">
        <v>69</v>
      </c>
      <c r="C73" t="s">
        <v>163</v>
      </c>
      <c r="D73" s="7">
        <v>5566035.0199999996</v>
      </c>
      <c r="E73" s="32">
        <v>4188789.6835200004</v>
      </c>
      <c r="F73" s="2">
        <v>2527254.83</v>
      </c>
      <c r="G73" s="2">
        <v>8093289.8499999996</v>
      </c>
      <c r="H73" s="2">
        <v>818991.85</v>
      </c>
      <c r="I73" s="2">
        <v>4591182.9400000004</v>
      </c>
      <c r="K73" s="66">
        <f t="shared" si="0"/>
        <v>0.75256258152684075</v>
      </c>
      <c r="L73" s="67"/>
      <c r="M73" s="71">
        <f t="shared" si="3"/>
        <v>0.51756328528379603</v>
      </c>
      <c r="N73" s="71"/>
      <c r="O73" s="68">
        <f t="shared" si="1"/>
        <v>0.47000193940458601</v>
      </c>
      <c r="P73" s="68"/>
      <c r="Q73" s="68">
        <f t="shared" si="2"/>
        <v>0.33022970310774741</v>
      </c>
      <c r="R73" s="68"/>
    </row>
    <row r="74" spans="1:18" x14ac:dyDescent="0.25">
      <c r="A74" t="s">
        <v>164</v>
      </c>
      <c r="B74" s="15" t="s">
        <v>70</v>
      </c>
      <c r="C74" t="s">
        <v>165</v>
      </c>
      <c r="D74" s="7">
        <v>1909733.25</v>
      </c>
      <c r="E74" s="32">
        <v>1439974.0644</v>
      </c>
      <c r="F74" s="2">
        <v>535143.23</v>
      </c>
      <c r="G74" s="2">
        <v>2444876.48</v>
      </c>
      <c r="H74" s="2">
        <v>223838.97</v>
      </c>
      <c r="I74" s="2">
        <v>80458.13</v>
      </c>
      <c r="K74" s="66">
        <f t="shared" si="0"/>
        <v>0.75401842869940083</v>
      </c>
      <c r="L74" s="67"/>
      <c r="M74" s="71">
        <f t="shared" si="3"/>
        <v>0.58897620234785852</v>
      </c>
      <c r="N74" s="71"/>
      <c r="O74" s="68">
        <f t="shared" si="1"/>
        <v>0.53957572149552324</v>
      </c>
      <c r="P74" s="68"/>
      <c r="Q74" s="68">
        <f t="shared" si="2"/>
        <v>0.57021119446820556</v>
      </c>
      <c r="R74" s="68"/>
    </row>
    <row r="75" spans="1:18" x14ac:dyDescent="0.25">
      <c r="A75" t="s">
        <v>164</v>
      </c>
      <c r="B75" s="15" t="s">
        <v>71</v>
      </c>
      <c r="C75" t="s">
        <v>166</v>
      </c>
      <c r="D75" s="7">
        <v>1876885.52</v>
      </c>
      <c r="E75" s="32">
        <v>1322649.5943</v>
      </c>
      <c r="F75" s="2">
        <v>603098.4700000002</v>
      </c>
      <c r="G75" s="2">
        <v>2479983.9900000002</v>
      </c>
      <c r="H75" s="2">
        <v>165244.79</v>
      </c>
      <c r="I75" s="2">
        <v>205523</v>
      </c>
      <c r="K75" s="66">
        <f t="shared" si="0"/>
        <v>0.70470445863954456</v>
      </c>
      <c r="L75" s="67"/>
      <c r="M75" s="71">
        <f t="shared" si="3"/>
        <v>0.53332989230305472</v>
      </c>
      <c r="N75" s="71"/>
      <c r="O75" s="68">
        <f t="shared" si="1"/>
        <v>0.50001330860312199</v>
      </c>
      <c r="P75" s="68"/>
      <c r="Q75" s="68">
        <f t="shared" si="2"/>
        <v>0.49251392724917087</v>
      </c>
      <c r="R75" s="68"/>
    </row>
    <row r="76" spans="1:18" x14ac:dyDescent="0.25">
      <c r="A76" t="s">
        <v>164</v>
      </c>
      <c r="B76" s="15" t="s">
        <v>72</v>
      </c>
      <c r="C76" t="s">
        <v>167</v>
      </c>
      <c r="D76" s="7">
        <v>2284444.2200000002</v>
      </c>
      <c r="E76" s="32">
        <v>1464488.0173200003</v>
      </c>
      <c r="F76" s="2">
        <v>464554.48</v>
      </c>
      <c r="G76" s="2">
        <v>2748998.7</v>
      </c>
      <c r="H76" s="2">
        <v>260513.96</v>
      </c>
      <c r="I76" s="2">
        <v>51225.96</v>
      </c>
      <c r="K76" s="66">
        <f t="shared" si="0"/>
        <v>0.64106972037163601</v>
      </c>
      <c r="L76" s="67"/>
      <c r="M76" s="71">
        <f t="shared" si="3"/>
        <v>0.53273507088962979</v>
      </c>
      <c r="N76" s="71"/>
      <c r="O76" s="68">
        <f t="shared" si="1"/>
        <v>0.48661965665896229</v>
      </c>
      <c r="P76" s="68"/>
      <c r="Q76" s="68">
        <f t="shared" si="2"/>
        <v>0.5229894723232672</v>
      </c>
      <c r="R76" s="68"/>
    </row>
    <row r="77" spans="1:18" x14ac:dyDescent="0.25">
      <c r="A77" t="s">
        <v>164</v>
      </c>
      <c r="B77" s="15" t="s">
        <v>73</v>
      </c>
      <c r="C77" t="s">
        <v>168</v>
      </c>
      <c r="D77" s="7">
        <v>48689707.429999985</v>
      </c>
      <c r="E77" s="32">
        <v>36187070.427659996</v>
      </c>
      <c r="F77" s="2">
        <v>10504323.450000003</v>
      </c>
      <c r="G77" s="2">
        <v>59194030.879999988</v>
      </c>
      <c r="H77" s="2">
        <v>4260277.7300000004</v>
      </c>
      <c r="I77" s="2">
        <v>12040142.83</v>
      </c>
      <c r="K77" s="66">
        <f t="shared" si="0"/>
        <v>0.74321807087638125</v>
      </c>
      <c r="L77" s="67"/>
      <c r="M77" s="71">
        <f t="shared" si="3"/>
        <v>0.61132972175893152</v>
      </c>
      <c r="N77" s="71"/>
      <c r="O77" s="68">
        <f t="shared" si="1"/>
        <v>0.57028547344312486</v>
      </c>
      <c r="P77" s="68"/>
      <c r="Q77" s="68">
        <f t="shared" si="2"/>
        <v>0.50800154677136355</v>
      </c>
      <c r="R77" s="68"/>
    </row>
    <row r="78" spans="1:18" x14ac:dyDescent="0.25">
      <c r="A78" t="s">
        <v>164</v>
      </c>
      <c r="B78" s="15" t="s">
        <v>74</v>
      </c>
      <c r="C78" t="s">
        <v>169</v>
      </c>
      <c r="D78" s="7">
        <v>5999000.4199999999</v>
      </c>
      <c r="E78" s="32">
        <v>4160530.0397400004</v>
      </c>
      <c r="F78" s="2">
        <v>1253997.1399999997</v>
      </c>
      <c r="G78" s="2">
        <v>7252997.5599999996</v>
      </c>
      <c r="H78" s="2">
        <v>828979.69</v>
      </c>
      <c r="I78" s="2">
        <v>161929</v>
      </c>
      <c r="K78" s="66">
        <f t="shared" si="0"/>
        <v>0.69353721427810811</v>
      </c>
      <c r="L78" s="67"/>
      <c r="M78" s="71">
        <f t="shared" si="3"/>
        <v>0.57362904169238416</v>
      </c>
      <c r="N78" s="71"/>
      <c r="O78" s="68">
        <f t="shared" si="1"/>
        <v>0.514791110026943</v>
      </c>
      <c r="P78" s="68"/>
      <c r="Q78" s="68">
        <f t="shared" si="2"/>
        <v>0.56110198881592166</v>
      </c>
      <c r="R78" s="68"/>
    </row>
    <row r="79" spans="1:18" x14ac:dyDescent="0.25">
      <c r="A79" t="s">
        <v>164</v>
      </c>
      <c r="B79" s="15" t="s">
        <v>75</v>
      </c>
      <c r="C79" t="s">
        <v>170</v>
      </c>
      <c r="D79" s="7">
        <v>6969562.8599999994</v>
      </c>
      <c r="E79" s="32">
        <v>5136981.9549600007</v>
      </c>
      <c r="F79" s="2">
        <v>2038280.1899999995</v>
      </c>
      <c r="G79" s="2">
        <v>9007843.0499999989</v>
      </c>
      <c r="H79" s="2">
        <v>580013.26</v>
      </c>
      <c r="I79" s="2">
        <v>2043951.5</v>
      </c>
      <c r="K79" s="66">
        <f t="shared" ref="K79:K97" si="4">E79/D79</f>
        <v>0.73705941938516373</v>
      </c>
      <c r="L79" s="67"/>
      <c r="M79" s="71">
        <f t="shared" ref="M79:M97" si="5">E79/G79</f>
        <v>0.57027880331018876</v>
      </c>
      <c r="N79" s="71"/>
      <c r="O79" s="68">
        <f t="shared" ref="O79:O97" si="6">E79/(G79+H79)</f>
        <v>0.53578003141350805</v>
      </c>
      <c r="P79" s="68"/>
      <c r="Q79" s="68">
        <f t="shared" ref="Q79:Q97" si="7">E79/(G79+I79)</f>
        <v>0.46480975842606498</v>
      </c>
      <c r="R79" s="68"/>
    </row>
    <row r="80" spans="1:18" x14ac:dyDescent="0.25">
      <c r="A80" t="s">
        <v>164</v>
      </c>
      <c r="B80" s="15" t="s">
        <v>76</v>
      </c>
      <c r="C80" t="s">
        <v>171</v>
      </c>
      <c r="D80" s="7">
        <v>2695753.4299999997</v>
      </c>
      <c r="E80" s="32">
        <v>1811288.3449800003</v>
      </c>
      <c r="F80" s="2">
        <v>961317.96000000043</v>
      </c>
      <c r="G80" s="2">
        <v>3657071.39</v>
      </c>
      <c r="H80" s="2">
        <v>331598.96000000002</v>
      </c>
      <c r="I80" s="2">
        <v>1303779.93</v>
      </c>
      <c r="K80" s="66">
        <f t="shared" si="4"/>
        <v>0.67190430876313512</v>
      </c>
      <c r="L80" s="67"/>
      <c r="M80" s="71">
        <f t="shared" si="5"/>
        <v>0.4952838355665789</v>
      </c>
      <c r="N80" s="71"/>
      <c r="O80" s="68">
        <f t="shared" si="6"/>
        <v>0.45410830829376519</v>
      </c>
      <c r="P80" s="68"/>
      <c r="Q80" s="68">
        <f t="shared" si="7"/>
        <v>0.36511643428571855</v>
      </c>
      <c r="R80" s="68"/>
    </row>
    <row r="81" spans="1:18" x14ac:dyDescent="0.25">
      <c r="B81" s="15"/>
      <c r="D81" s="7"/>
      <c r="E81" s="32"/>
      <c r="F81" s="2"/>
      <c r="G81" s="2"/>
      <c r="H81" s="2"/>
      <c r="I81" s="2"/>
      <c r="K81" s="20"/>
      <c r="L81" s="21"/>
      <c r="M81" s="60"/>
      <c r="N81" s="60"/>
      <c r="O81" s="19"/>
      <c r="P81" s="19"/>
      <c r="Q81" s="19"/>
      <c r="R81" s="19"/>
    </row>
    <row r="82" spans="1:18" x14ac:dyDescent="0.25">
      <c r="A82" t="s">
        <v>173</v>
      </c>
      <c r="B82" s="15" t="s">
        <v>77</v>
      </c>
      <c r="C82" t="s">
        <v>172</v>
      </c>
      <c r="D82" s="7">
        <v>3278888.2799999993</v>
      </c>
      <c r="E82" s="32">
        <v>2198350.5778199998</v>
      </c>
      <c r="F82" s="2">
        <v>896738.62000000011</v>
      </c>
      <c r="G82" s="2">
        <v>4175626.8999999994</v>
      </c>
      <c r="H82" s="2">
        <v>219559.13000000003</v>
      </c>
      <c r="I82" s="2">
        <v>394426</v>
      </c>
      <c r="K82" s="66">
        <f t="shared" si="4"/>
        <v>0.67045607843033928</v>
      </c>
      <c r="L82" s="67"/>
      <c r="M82" s="71">
        <f t="shared" si="5"/>
        <v>0.52647198384031868</v>
      </c>
      <c r="N82" s="71"/>
      <c r="O82" s="68">
        <f t="shared" si="6"/>
        <v>0.50017236194664549</v>
      </c>
      <c r="P82" s="68"/>
      <c r="Q82" s="68">
        <f t="shared" si="7"/>
        <v>0.48103394554141815</v>
      </c>
      <c r="R82" s="68"/>
    </row>
    <row r="83" spans="1:18" x14ac:dyDescent="0.25">
      <c r="A83" t="s">
        <v>173</v>
      </c>
      <c r="B83" s="15" t="s">
        <v>78</v>
      </c>
      <c r="C83" t="s">
        <v>174</v>
      </c>
      <c r="D83" s="7">
        <v>7275199.1499999994</v>
      </c>
      <c r="E83" s="32">
        <v>5637442.8321000002</v>
      </c>
      <c r="F83" s="2">
        <v>1857509.1099999985</v>
      </c>
      <c r="G83" s="2">
        <v>9132708.2599999979</v>
      </c>
      <c r="H83" s="2">
        <v>473496.06999999995</v>
      </c>
      <c r="I83" s="2">
        <v>31950</v>
      </c>
      <c r="K83" s="66">
        <f t="shared" si="4"/>
        <v>0.77488501907195229</v>
      </c>
      <c r="L83" s="67"/>
      <c r="M83" s="71">
        <f t="shared" si="5"/>
        <v>0.6172805121555478</v>
      </c>
      <c r="N83" s="71"/>
      <c r="O83" s="68">
        <f t="shared" si="6"/>
        <v>0.58685435354465354</v>
      </c>
      <c r="P83" s="68"/>
      <c r="Q83" s="68">
        <f t="shared" si="7"/>
        <v>0.61512853749333385</v>
      </c>
      <c r="R83" s="68"/>
    </row>
    <row r="84" spans="1:18" x14ac:dyDescent="0.25">
      <c r="A84" t="s">
        <v>173</v>
      </c>
      <c r="B84" s="15" t="s">
        <v>79</v>
      </c>
      <c r="C84" t="s">
        <v>175</v>
      </c>
      <c r="D84" s="7">
        <v>5499992.0500000007</v>
      </c>
      <c r="E84" s="32">
        <v>3531975.1706399992</v>
      </c>
      <c r="F84" s="2">
        <v>1344637.8499999996</v>
      </c>
      <c r="G84" s="2">
        <v>6844629.9000000004</v>
      </c>
      <c r="H84" s="2">
        <v>398226.27</v>
      </c>
      <c r="I84" s="2">
        <v>46714.65</v>
      </c>
      <c r="K84" s="66">
        <f t="shared" si="4"/>
        <v>0.6421782319921715</v>
      </c>
      <c r="L84" s="67"/>
      <c r="M84" s="71">
        <f t="shared" si="5"/>
        <v>0.51602135137211713</v>
      </c>
      <c r="N84" s="71"/>
      <c r="O84" s="68">
        <f t="shared" si="6"/>
        <v>0.48764949734463653</v>
      </c>
      <c r="P84" s="68"/>
      <c r="Q84" s="68">
        <f t="shared" si="7"/>
        <v>0.51252337552038363</v>
      </c>
      <c r="R84" s="68"/>
    </row>
    <row r="85" spans="1:18" x14ac:dyDescent="0.25">
      <c r="A85" t="s">
        <v>173</v>
      </c>
      <c r="B85" s="15" t="s">
        <v>80</v>
      </c>
      <c r="C85" t="s">
        <v>176</v>
      </c>
      <c r="D85" s="7">
        <v>4678506.93</v>
      </c>
      <c r="E85" s="32">
        <v>3034420.4830199997</v>
      </c>
      <c r="F85" s="2">
        <v>1017964.2700000005</v>
      </c>
      <c r="G85" s="2">
        <v>5696471.2000000002</v>
      </c>
      <c r="H85" s="2">
        <v>343894</v>
      </c>
      <c r="I85" s="2">
        <v>18705.34</v>
      </c>
      <c r="K85" s="66">
        <f t="shared" si="4"/>
        <v>0.64858736524731408</v>
      </c>
      <c r="L85" s="67"/>
      <c r="M85" s="71">
        <f t="shared" si="5"/>
        <v>0.53268424898207145</v>
      </c>
      <c r="N85" s="71"/>
      <c r="O85" s="68">
        <f t="shared" si="6"/>
        <v>0.50235712288058343</v>
      </c>
      <c r="P85" s="68"/>
      <c r="Q85" s="68">
        <f t="shared" si="7"/>
        <v>0.53094081377580682</v>
      </c>
      <c r="R85" s="68"/>
    </row>
    <row r="86" spans="1:18" x14ac:dyDescent="0.25">
      <c r="B86" s="15"/>
      <c r="D86" s="7"/>
      <c r="E86" s="32"/>
      <c r="F86" s="2"/>
      <c r="G86" s="2"/>
      <c r="H86" s="2"/>
      <c r="I86" s="2"/>
      <c r="K86" s="20"/>
      <c r="L86" s="21"/>
      <c r="M86" s="60"/>
      <c r="N86" s="60"/>
      <c r="O86" s="19"/>
      <c r="P86" s="19"/>
      <c r="Q86" s="19"/>
      <c r="R86" s="19"/>
    </row>
    <row r="87" spans="1:18" x14ac:dyDescent="0.25">
      <c r="A87" t="s">
        <v>178</v>
      </c>
      <c r="B87" s="15" t="s">
        <v>81</v>
      </c>
      <c r="C87" t="s">
        <v>177</v>
      </c>
      <c r="D87" s="7">
        <v>3285441.4400000004</v>
      </c>
      <c r="E87" s="32">
        <v>2438651.3638200001</v>
      </c>
      <c r="F87" s="2">
        <v>646554.04999999981</v>
      </c>
      <c r="G87" s="2">
        <v>3931995.49</v>
      </c>
      <c r="H87" s="2">
        <v>323513.39</v>
      </c>
      <c r="I87" s="2">
        <v>0</v>
      </c>
      <c r="K87" s="66">
        <f t="shared" si="4"/>
        <v>0.74225987842291286</v>
      </c>
      <c r="L87" s="67"/>
      <c r="M87" s="71">
        <f t="shared" si="5"/>
        <v>0.62020706026293027</v>
      </c>
      <c r="N87" s="71"/>
      <c r="O87" s="68">
        <f t="shared" si="6"/>
        <v>0.57305751969668084</v>
      </c>
      <c r="P87" s="68"/>
      <c r="Q87" s="68">
        <f t="shared" si="7"/>
        <v>0.62020706026293027</v>
      </c>
      <c r="R87" s="68"/>
    </row>
    <row r="88" spans="1:18" x14ac:dyDescent="0.25">
      <c r="A88" t="s">
        <v>178</v>
      </c>
      <c r="B88" s="15" t="s">
        <v>82</v>
      </c>
      <c r="C88" t="s">
        <v>179</v>
      </c>
      <c r="D88" s="7">
        <v>5802344.0999999996</v>
      </c>
      <c r="E88" s="32">
        <v>4245121.67784</v>
      </c>
      <c r="F88" s="2">
        <v>893486.95000000019</v>
      </c>
      <c r="G88" s="2">
        <v>6695831.0499999998</v>
      </c>
      <c r="H88" s="2">
        <v>418614.31000000006</v>
      </c>
      <c r="I88" s="2">
        <v>383851.61</v>
      </c>
      <c r="K88" s="66">
        <f t="shared" si="4"/>
        <v>0.73162184191041002</v>
      </c>
      <c r="L88" s="67"/>
      <c r="M88" s="71">
        <f t="shared" si="5"/>
        <v>0.63399474182372029</v>
      </c>
      <c r="N88" s="71"/>
      <c r="O88" s="68">
        <f t="shared" si="6"/>
        <v>0.59669046046900842</v>
      </c>
      <c r="P88" s="68"/>
      <c r="Q88" s="68">
        <f t="shared" si="7"/>
        <v>0.59962033352494926</v>
      </c>
      <c r="R88" s="68"/>
    </row>
    <row r="89" spans="1:18" x14ac:dyDescent="0.25">
      <c r="A89" t="s">
        <v>178</v>
      </c>
      <c r="B89" s="15" t="s">
        <v>83</v>
      </c>
      <c r="C89" t="s">
        <v>180</v>
      </c>
      <c r="D89" s="7">
        <v>2626713.6400000006</v>
      </c>
      <c r="E89" s="32">
        <v>1889297.9061599998</v>
      </c>
      <c r="F89" s="2">
        <v>511405.60000000009</v>
      </c>
      <c r="G89" s="2">
        <v>3138119.2400000007</v>
      </c>
      <c r="H89" s="2">
        <v>205948.74000000002</v>
      </c>
      <c r="I89" s="2">
        <v>101946</v>
      </c>
      <c r="K89" s="66">
        <f t="shared" si="4"/>
        <v>0.71926298984003423</v>
      </c>
      <c r="L89" s="67"/>
      <c r="M89" s="71">
        <f t="shared" si="5"/>
        <v>0.60204783874305534</v>
      </c>
      <c r="N89" s="71"/>
      <c r="O89" s="68">
        <f t="shared" si="6"/>
        <v>0.56496994602364492</v>
      </c>
      <c r="P89" s="68"/>
      <c r="Q89" s="68">
        <f t="shared" si="7"/>
        <v>0.58310489641869045</v>
      </c>
      <c r="R89" s="68"/>
    </row>
    <row r="90" spans="1:18" x14ac:dyDescent="0.25">
      <c r="B90" s="15"/>
      <c r="D90" s="7"/>
      <c r="E90" s="32"/>
      <c r="F90" s="2"/>
      <c r="G90" s="2"/>
      <c r="H90" s="2"/>
      <c r="I90" s="2"/>
      <c r="K90" s="20"/>
      <c r="L90" s="21"/>
      <c r="M90" s="60"/>
      <c r="N90" s="60"/>
      <c r="O90" s="19"/>
      <c r="P90" s="19"/>
      <c r="Q90" s="19"/>
      <c r="R90" s="19"/>
    </row>
    <row r="91" spans="1:18" x14ac:dyDescent="0.25">
      <c r="A91" t="s">
        <v>182</v>
      </c>
      <c r="B91" s="15" t="s">
        <v>84</v>
      </c>
      <c r="C91" t="s">
        <v>181</v>
      </c>
      <c r="D91" s="7">
        <v>2275754.7799999998</v>
      </c>
      <c r="E91" s="32">
        <v>1441771.0653000001</v>
      </c>
      <c r="F91" s="2">
        <v>646605.93000000017</v>
      </c>
      <c r="G91" s="2">
        <v>2922360.71</v>
      </c>
      <c r="H91" s="2">
        <v>163516</v>
      </c>
      <c r="I91" s="2">
        <v>1335403.21</v>
      </c>
      <c r="K91" s="66">
        <f t="shared" si="4"/>
        <v>0.63353533428588482</v>
      </c>
      <c r="L91" s="67"/>
      <c r="M91" s="71">
        <f t="shared" si="5"/>
        <v>0.49335835250125581</v>
      </c>
      <c r="N91" s="71"/>
      <c r="O91" s="68">
        <f t="shared" si="6"/>
        <v>0.46721602993011352</v>
      </c>
      <c r="P91" s="68"/>
      <c r="Q91" s="68">
        <f t="shared" si="7"/>
        <v>0.33862165502590857</v>
      </c>
      <c r="R91" s="68"/>
    </row>
    <row r="92" spans="1:18" x14ac:dyDescent="0.25">
      <c r="A92" t="s">
        <v>182</v>
      </c>
      <c r="B92" s="15" t="s">
        <v>85</v>
      </c>
      <c r="C92" t="s">
        <v>183</v>
      </c>
      <c r="D92" s="7">
        <v>2067969.39</v>
      </c>
      <c r="E92" s="32">
        <v>1367534.5035600001</v>
      </c>
      <c r="F92" s="2">
        <v>467116.69000000018</v>
      </c>
      <c r="G92" s="2">
        <v>2535086.0800000001</v>
      </c>
      <c r="H92" s="2">
        <v>188520.06</v>
      </c>
      <c r="I92" s="2">
        <v>185566</v>
      </c>
      <c r="K92" s="66">
        <f t="shared" si="4"/>
        <v>0.66129339736503556</v>
      </c>
      <c r="L92" s="67"/>
      <c r="M92" s="71">
        <f t="shared" si="5"/>
        <v>0.53944302497215402</v>
      </c>
      <c r="N92" s="71"/>
      <c r="O92" s="68">
        <f t="shared" si="6"/>
        <v>0.50210435476548021</v>
      </c>
      <c r="P92" s="68"/>
      <c r="Q92" s="68">
        <f t="shared" si="7"/>
        <v>0.50264953523936073</v>
      </c>
      <c r="R92" s="68"/>
    </row>
    <row r="93" spans="1:18" x14ac:dyDescent="0.25">
      <c r="A93" t="s">
        <v>182</v>
      </c>
      <c r="B93" s="15" t="s">
        <v>86</v>
      </c>
      <c r="C93" t="s">
        <v>184</v>
      </c>
      <c r="D93" s="7">
        <v>4846317.8600000013</v>
      </c>
      <c r="E93" s="32">
        <v>3522614.7500999998</v>
      </c>
      <c r="F93" s="2">
        <v>1307565.0099999998</v>
      </c>
      <c r="G93" s="2">
        <v>6153882.870000001</v>
      </c>
      <c r="H93" s="2">
        <v>179393.25999999998</v>
      </c>
      <c r="I93" s="2">
        <v>2159360.77</v>
      </c>
      <c r="K93" s="66">
        <f t="shared" si="4"/>
        <v>0.72686415787428338</v>
      </c>
      <c r="L93" s="67"/>
      <c r="M93" s="71">
        <f t="shared" si="5"/>
        <v>0.57242148161003259</v>
      </c>
      <c r="N93" s="71"/>
      <c r="O93" s="68">
        <f t="shared" si="6"/>
        <v>0.55620735268651544</v>
      </c>
      <c r="P93" s="68"/>
      <c r="Q93" s="68">
        <f t="shared" si="7"/>
        <v>0.42373529546885741</v>
      </c>
      <c r="R93" s="68"/>
    </row>
    <row r="94" spans="1:18" x14ac:dyDescent="0.25">
      <c r="A94" t="s">
        <v>182</v>
      </c>
      <c r="B94" s="15" t="s">
        <v>87</v>
      </c>
      <c r="C94" t="s">
        <v>185</v>
      </c>
      <c r="D94" s="7">
        <v>5565378.4699999997</v>
      </c>
      <c r="E94" s="32">
        <v>3553648.64322</v>
      </c>
      <c r="F94" s="2">
        <v>1406398.1700000009</v>
      </c>
      <c r="G94" s="2">
        <v>6971776.6400000006</v>
      </c>
      <c r="H94" s="2">
        <v>430976.44</v>
      </c>
      <c r="I94" s="2">
        <v>1523873.06</v>
      </c>
      <c r="K94" s="66">
        <f t="shared" si="4"/>
        <v>0.63852775914088011</v>
      </c>
      <c r="L94" s="67"/>
      <c r="M94" s="71">
        <f t="shared" si="5"/>
        <v>0.50971923323406987</v>
      </c>
      <c r="N94" s="71"/>
      <c r="O94" s="68">
        <f t="shared" si="6"/>
        <v>0.48004419501994244</v>
      </c>
      <c r="P94" s="68"/>
      <c r="Q94" s="68">
        <f t="shared" si="7"/>
        <v>0.4182903919896791</v>
      </c>
      <c r="R94" s="68"/>
    </row>
    <row r="95" spans="1:18" x14ac:dyDescent="0.25">
      <c r="A95" s="28" t="s">
        <v>182</v>
      </c>
      <c r="B95" s="42" t="s">
        <v>88</v>
      </c>
      <c r="C95" s="28" t="s">
        <v>186</v>
      </c>
      <c r="D95" s="30">
        <v>1328307.1300000001</v>
      </c>
      <c r="E95" s="33">
        <v>854090.95890000009</v>
      </c>
      <c r="F95" s="14">
        <v>309640.87999999989</v>
      </c>
      <c r="G95" s="14">
        <v>1637948.01</v>
      </c>
      <c r="H95" s="14">
        <v>103891.35</v>
      </c>
      <c r="I95" s="14">
        <v>13302.55</v>
      </c>
      <c r="J95" s="28"/>
      <c r="K95" s="72">
        <f t="shared" si="4"/>
        <v>0.64299207586125051</v>
      </c>
      <c r="L95" s="73"/>
      <c r="M95" s="76">
        <f t="shared" si="5"/>
        <v>0.52143960228627773</v>
      </c>
      <c r="N95" s="76"/>
      <c r="O95" s="73">
        <f t="shared" si="6"/>
        <v>0.4903385343755236</v>
      </c>
      <c r="P95" s="73"/>
      <c r="Q95" s="73">
        <f t="shared" si="7"/>
        <v>0.5172388610121047</v>
      </c>
      <c r="R95" s="73"/>
    </row>
    <row r="96" spans="1:18" x14ac:dyDescent="0.25">
      <c r="D96" s="22"/>
      <c r="E96" s="37"/>
      <c r="K96" s="66"/>
      <c r="L96" s="67"/>
      <c r="M96" s="71"/>
      <c r="N96" s="71"/>
      <c r="O96" s="68"/>
      <c r="P96" s="68"/>
      <c r="Q96" s="68"/>
      <c r="R96" s="68"/>
    </row>
    <row r="97" spans="4:18" x14ac:dyDescent="0.25">
      <c r="D97" s="8">
        <f t="shared" ref="D97:I97" si="8">SUM(D2:D96)</f>
        <v>578474937.34999979</v>
      </c>
      <c r="E97" s="38">
        <f t="shared" si="8"/>
        <v>418090582.51896006</v>
      </c>
      <c r="F97" s="9">
        <f t="shared" si="8"/>
        <v>146981998.09</v>
      </c>
      <c r="G97" s="9">
        <f t="shared" si="8"/>
        <v>725456935.44000018</v>
      </c>
      <c r="H97" s="9">
        <f t="shared" si="8"/>
        <v>41436517.820000008</v>
      </c>
      <c r="I97" s="9">
        <f t="shared" si="8"/>
        <v>84936827.910000026</v>
      </c>
      <c r="K97" s="69">
        <f t="shared" si="4"/>
        <v>0.72274623414842787</v>
      </c>
      <c r="L97" s="70"/>
      <c r="M97" s="71">
        <f t="shared" si="5"/>
        <v>0.57631344066671863</v>
      </c>
      <c r="N97" s="71"/>
      <c r="O97" s="71">
        <f t="shared" si="6"/>
        <v>0.54517427517693862</v>
      </c>
      <c r="P97" s="71"/>
      <c r="Q97" s="71">
        <f t="shared" si="7"/>
        <v>0.51591041469847954</v>
      </c>
      <c r="R97" s="71"/>
    </row>
  </sheetData>
  <mergeCells count="328">
    <mergeCell ref="K1:L1"/>
    <mergeCell ref="M1:N1"/>
    <mergeCell ref="O1:P1"/>
    <mergeCell ref="Q1:R1"/>
    <mergeCell ref="K2:L2"/>
    <mergeCell ref="M2:N2"/>
    <mergeCell ref="O2:P2"/>
    <mergeCell ref="Q2:R2"/>
    <mergeCell ref="K5:L5"/>
    <mergeCell ref="M5:N5"/>
    <mergeCell ref="O5:P5"/>
    <mergeCell ref="Q5:R5"/>
    <mergeCell ref="K6:L6"/>
    <mergeCell ref="M6:N6"/>
    <mergeCell ref="O6:P6"/>
    <mergeCell ref="Q6:R6"/>
    <mergeCell ref="K3:L3"/>
    <mergeCell ref="M3:N3"/>
    <mergeCell ref="O3:P3"/>
    <mergeCell ref="Q3:R3"/>
    <mergeCell ref="K4:L4"/>
    <mergeCell ref="M4:N4"/>
    <mergeCell ref="O4:P4"/>
    <mergeCell ref="Q4:R4"/>
    <mergeCell ref="K9:L9"/>
    <mergeCell ref="M9:N9"/>
    <mergeCell ref="O9:P9"/>
    <mergeCell ref="Q9:R9"/>
    <mergeCell ref="K10:L10"/>
    <mergeCell ref="M10:N10"/>
    <mergeCell ref="O10:P10"/>
    <mergeCell ref="Q10:R10"/>
    <mergeCell ref="K7:L7"/>
    <mergeCell ref="M7:N7"/>
    <mergeCell ref="O7:P7"/>
    <mergeCell ref="Q7:R7"/>
    <mergeCell ref="K8:L8"/>
    <mergeCell ref="M8:N8"/>
    <mergeCell ref="O8:P8"/>
    <mergeCell ref="Q8:R8"/>
    <mergeCell ref="K13:L13"/>
    <mergeCell ref="M13:N13"/>
    <mergeCell ref="O13:P13"/>
    <mergeCell ref="Q13:R13"/>
    <mergeCell ref="K14:L14"/>
    <mergeCell ref="M14:N14"/>
    <mergeCell ref="O14:P14"/>
    <mergeCell ref="Q14:R14"/>
    <mergeCell ref="K11:L11"/>
    <mergeCell ref="M11:N11"/>
    <mergeCell ref="O11:P11"/>
    <mergeCell ref="Q11:R11"/>
    <mergeCell ref="K12:L12"/>
    <mergeCell ref="M12:N12"/>
    <mergeCell ref="O12:P12"/>
    <mergeCell ref="Q12:R12"/>
    <mergeCell ref="K17:L17"/>
    <mergeCell ref="M17:N17"/>
    <mergeCell ref="O17:P17"/>
    <mergeCell ref="Q17:R17"/>
    <mergeCell ref="K19:L19"/>
    <mergeCell ref="M19:N19"/>
    <mergeCell ref="O19:P19"/>
    <mergeCell ref="Q19:R19"/>
    <mergeCell ref="K15:L15"/>
    <mergeCell ref="M15:N15"/>
    <mergeCell ref="O15:P15"/>
    <mergeCell ref="Q15:R15"/>
    <mergeCell ref="K16:L16"/>
    <mergeCell ref="M16:N16"/>
    <mergeCell ref="O16:P16"/>
    <mergeCell ref="Q16:R16"/>
    <mergeCell ref="K23:L23"/>
    <mergeCell ref="M23:N23"/>
    <mergeCell ref="O23:P23"/>
    <mergeCell ref="Q23:R23"/>
    <mergeCell ref="K24:L24"/>
    <mergeCell ref="M24:N24"/>
    <mergeCell ref="O24:P24"/>
    <mergeCell ref="Q24:R24"/>
    <mergeCell ref="K21:L21"/>
    <mergeCell ref="M21:N21"/>
    <mergeCell ref="O21:P21"/>
    <mergeCell ref="Q21:R21"/>
    <mergeCell ref="K22:L22"/>
    <mergeCell ref="M22:N22"/>
    <mergeCell ref="O22:P22"/>
    <mergeCell ref="Q22:R22"/>
    <mergeCell ref="K27:L27"/>
    <mergeCell ref="M27:N27"/>
    <mergeCell ref="O27:P27"/>
    <mergeCell ref="Q27:R27"/>
    <mergeCell ref="K28:L28"/>
    <mergeCell ref="M28:N28"/>
    <mergeCell ref="O28:P28"/>
    <mergeCell ref="Q28:R28"/>
    <mergeCell ref="K25:L25"/>
    <mergeCell ref="M25:N25"/>
    <mergeCell ref="O25:P25"/>
    <mergeCell ref="Q25:R25"/>
    <mergeCell ref="K26:L26"/>
    <mergeCell ref="M26:N26"/>
    <mergeCell ref="O26:P26"/>
    <mergeCell ref="Q26:R26"/>
    <mergeCell ref="K32:L32"/>
    <mergeCell ref="M32:N32"/>
    <mergeCell ref="O32:P32"/>
    <mergeCell ref="Q32:R32"/>
    <mergeCell ref="K34:L34"/>
    <mergeCell ref="M34:N34"/>
    <mergeCell ref="O34:P34"/>
    <mergeCell ref="Q34:R34"/>
    <mergeCell ref="K30:L30"/>
    <mergeCell ref="M30:N30"/>
    <mergeCell ref="O30:P30"/>
    <mergeCell ref="Q30:R30"/>
    <mergeCell ref="K31:L31"/>
    <mergeCell ref="M31:N31"/>
    <mergeCell ref="O31:P31"/>
    <mergeCell ref="Q31:R31"/>
    <mergeCell ref="K38:L38"/>
    <mergeCell ref="M38:N38"/>
    <mergeCell ref="O38:P38"/>
    <mergeCell ref="Q38:R38"/>
    <mergeCell ref="K39:L39"/>
    <mergeCell ref="M39:N39"/>
    <mergeCell ref="O39:P39"/>
    <mergeCell ref="Q39:R39"/>
    <mergeCell ref="K35:L35"/>
    <mergeCell ref="M35:N35"/>
    <mergeCell ref="O35:P35"/>
    <mergeCell ref="Q35:R35"/>
    <mergeCell ref="K36:L36"/>
    <mergeCell ref="M36:N36"/>
    <mergeCell ref="O36:P36"/>
    <mergeCell ref="Q36:R36"/>
    <mergeCell ref="K44:L44"/>
    <mergeCell ref="M44:N44"/>
    <mergeCell ref="O44:P44"/>
    <mergeCell ref="Q44:R44"/>
    <mergeCell ref="K45:L45"/>
    <mergeCell ref="M45:N45"/>
    <mergeCell ref="O45:P45"/>
    <mergeCell ref="Q45:R45"/>
    <mergeCell ref="K40:L40"/>
    <mergeCell ref="M40:N40"/>
    <mergeCell ref="O40:P40"/>
    <mergeCell ref="Q40:R40"/>
    <mergeCell ref="K43:L43"/>
    <mergeCell ref="M43:N43"/>
    <mergeCell ref="O43:P43"/>
    <mergeCell ref="Q43:R43"/>
    <mergeCell ref="K48:L48"/>
    <mergeCell ref="M48:N48"/>
    <mergeCell ref="O48:P48"/>
    <mergeCell ref="Q48:R48"/>
    <mergeCell ref="K49:L49"/>
    <mergeCell ref="M49:N49"/>
    <mergeCell ref="O49:P49"/>
    <mergeCell ref="Q49:R49"/>
    <mergeCell ref="K46:L46"/>
    <mergeCell ref="M46:N46"/>
    <mergeCell ref="O46:P46"/>
    <mergeCell ref="Q46:R46"/>
    <mergeCell ref="K47:L47"/>
    <mergeCell ref="M47:N47"/>
    <mergeCell ref="O47:P47"/>
    <mergeCell ref="Q47:R47"/>
    <mergeCell ref="K53:L53"/>
    <mergeCell ref="M53:N53"/>
    <mergeCell ref="O53:P53"/>
    <mergeCell ref="Q53:R53"/>
    <mergeCell ref="K54:L54"/>
    <mergeCell ref="M54:N54"/>
    <mergeCell ref="O54:P54"/>
    <mergeCell ref="Q54:R54"/>
    <mergeCell ref="K50:L50"/>
    <mergeCell ref="M50:N50"/>
    <mergeCell ref="O50:P50"/>
    <mergeCell ref="Q50:R50"/>
    <mergeCell ref="K52:L52"/>
    <mergeCell ref="M52:N52"/>
    <mergeCell ref="O52:P52"/>
    <mergeCell ref="Q52:R52"/>
    <mergeCell ref="K57:L57"/>
    <mergeCell ref="M57:N57"/>
    <mergeCell ref="O57:P57"/>
    <mergeCell ref="Q57:R57"/>
    <mergeCell ref="K58:L58"/>
    <mergeCell ref="M58:N58"/>
    <mergeCell ref="O58:P58"/>
    <mergeCell ref="Q58:R58"/>
    <mergeCell ref="K55:L55"/>
    <mergeCell ref="M55:N55"/>
    <mergeCell ref="O55:P55"/>
    <mergeCell ref="Q55:R55"/>
    <mergeCell ref="K56:L56"/>
    <mergeCell ref="M56:N56"/>
    <mergeCell ref="O56:P56"/>
    <mergeCell ref="Q56:R56"/>
    <mergeCell ref="K62:L62"/>
    <mergeCell ref="M62:N62"/>
    <mergeCell ref="O62:P62"/>
    <mergeCell ref="Q62:R62"/>
    <mergeCell ref="K64:L64"/>
    <mergeCell ref="M64:N64"/>
    <mergeCell ref="O64:P64"/>
    <mergeCell ref="Q64:R64"/>
    <mergeCell ref="K60:L60"/>
    <mergeCell ref="M60:N60"/>
    <mergeCell ref="O60:P60"/>
    <mergeCell ref="Q60:R60"/>
    <mergeCell ref="K61:L61"/>
    <mergeCell ref="M61:N61"/>
    <mergeCell ref="O61:P61"/>
    <mergeCell ref="Q61:R61"/>
    <mergeCell ref="K67:L67"/>
    <mergeCell ref="M67:N67"/>
    <mergeCell ref="O67:P67"/>
    <mergeCell ref="Q67:R67"/>
    <mergeCell ref="K69:L69"/>
    <mergeCell ref="M69:N69"/>
    <mergeCell ref="O69:P69"/>
    <mergeCell ref="Q69:R69"/>
    <mergeCell ref="K65:L65"/>
    <mergeCell ref="M65:N65"/>
    <mergeCell ref="O65:P65"/>
    <mergeCell ref="Q65:R65"/>
    <mergeCell ref="K66:L66"/>
    <mergeCell ref="M66:N66"/>
    <mergeCell ref="O66:P66"/>
    <mergeCell ref="Q66:R66"/>
    <mergeCell ref="K73:L73"/>
    <mergeCell ref="M73:N73"/>
    <mergeCell ref="O73:P73"/>
    <mergeCell ref="Q73:R73"/>
    <mergeCell ref="K74:L74"/>
    <mergeCell ref="M74:N74"/>
    <mergeCell ref="O74:P74"/>
    <mergeCell ref="Q74:R74"/>
    <mergeCell ref="K70:L70"/>
    <mergeCell ref="M70:N70"/>
    <mergeCell ref="O70:P70"/>
    <mergeCell ref="Q70:R70"/>
    <mergeCell ref="K71:L71"/>
    <mergeCell ref="M71:N71"/>
    <mergeCell ref="O71:P71"/>
    <mergeCell ref="Q71:R71"/>
    <mergeCell ref="K77:L77"/>
    <mergeCell ref="M77:N77"/>
    <mergeCell ref="O77:P77"/>
    <mergeCell ref="Q77:R77"/>
    <mergeCell ref="K78:L78"/>
    <mergeCell ref="M78:N78"/>
    <mergeCell ref="O78:P78"/>
    <mergeCell ref="Q78:R78"/>
    <mergeCell ref="K75:L75"/>
    <mergeCell ref="M75:N75"/>
    <mergeCell ref="O75:P75"/>
    <mergeCell ref="Q75:R75"/>
    <mergeCell ref="K76:L76"/>
    <mergeCell ref="M76:N76"/>
    <mergeCell ref="O76:P76"/>
    <mergeCell ref="Q76:R76"/>
    <mergeCell ref="K82:L82"/>
    <mergeCell ref="M82:N82"/>
    <mergeCell ref="O82:P82"/>
    <mergeCell ref="Q82:R82"/>
    <mergeCell ref="K83:L83"/>
    <mergeCell ref="M83:N83"/>
    <mergeCell ref="O83:P83"/>
    <mergeCell ref="Q83:R83"/>
    <mergeCell ref="K79:L79"/>
    <mergeCell ref="M79:N79"/>
    <mergeCell ref="O79:P79"/>
    <mergeCell ref="Q79:R79"/>
    <mergeCell ref="K80:L80"/>
    <mergeCell ref="M80:N80"/>
    <mergeCell ref="O80:P80"/>
    <mergeCell ref="Q80:R80"/>
    <mergeCell ref="K87:L87"/>
    <mergeCell ref="M87:N87"/>
    <mergeCell ref="O87:P87"/>
    <mergeCell ref="Q87:R87"/>
    <mergeCell ref="K88:L88"/>
    <mergeCell ref="M88:N88"/>
    <mergeCell ref="O88:P88"/>
    <mergeCell ref="Q88:R88"/>
    <mergeCell ref="K84:L84"/>
    <mergeCell ref="M84:N84"/>
    <mergeCell ref="O84:P84"/>
    <mergeCell ref="Q84:R84"/>
    <mergeCell ref="K85:L85"/>
    <mergeCell ref="M85:N85"/>
    <mergeCell ref="O85:P85"/>
    <mergeCell ref="Q85:R85"/>
    <mergeCell ref="K92:L92"/>
    <mergeCell ref="M92:N92"/>
    <mergeCell ref="O92:P92"/>
    <mergeCell ref="Q92:R92"/>
    <mergeCell ref="K93:L93"/>
    <mergeCell ref="M93:N93"/>
    <mergeCell ref="O93:P93"/>
    <mergeCell ref="Q93:R93"/>
    <mergeCell ref="K89:L89"/>
    <mergeCell ref="M89:N89"/>
    <mergeCell ref="O89:P89"/>
    <mergeCell ref="Q89:R89"/>
    <mergeCell ref="K91:L91"/>
    <mergeCell ref="M91:N91"/>
    <mergeCell ref="O91:P91"/>
    <mergeCell ref="Q91:R91"/>
    <mergeCell ref="K96:L96"/>
    <mergeCell ref="M96:N96"/>
    <mergeCell ref="O96:P96"/>
    <mergeCell ref="Q96:R96"/>
    <mergeCell ref="K97:L97"/>
    <mergeCell ref="M97:N97"/>
    <mergeCell ref="O97:P97"/>
    <mergeCell ref="Q97:R97"/>
    <mergeCell ref="K94:L94"/>
    <mergeCell ref="M94:N94"/>
    <mergeCell ref="O94:P94"/>
    <mergeCell ref="Q94:R94"/>
    <mergeCell ref="K95:L95"/>
    <mergeCell ref="M95:N95"/>
    <mergeCell ref="O95:P95"/>
    <mergeCell ref="Q95:R9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28F9-76B7-46EF-8005-812E4F80198F}">
  <dimension ref="A1:Q35"/>
  <sheetViews>
    <sheetView workbookViewId="0">
      <selection activeCell="P2" sqref="P2:Q2"/>
    </sheetView>
  </sheetViews>
  <sheetFormatPr defaultRowHeight="15" x14ac:dyDescent="0.25"/>
  <cols>
    <col min="2" max="2" width="34.7109375" customWidth="1"/>
    <col min="3" max="8" width="13" customWidth="1"/>
    <col min="10" max="17" width="10.85546875" customWidth="1"/>
  </cols>
  <sheetData>
    <row r="1" spans="1:17" ht="49.5" customHeight="1" x14ac:dyDescent="0.25">
      <c r="C1" s="26" t="s">
        <v>0</v>
      </c>
      <c r="D1" s="31" t="s">
        <v>89</v>
      </c>
      <c r="E1" s="27" t="s">
        <v>92</v>
      </c>
      <c r="F1" s="27" t="s">
        <v>258</v>
      </c>
      <c r="G1" s="27" t="s">
        <v>91</v>
      </c>
      <c r="H1" s="27" t="s">
        <v>3</v>
      </c>
      <c r="I1" s="28"/>
      <c r="J1" s="74" t="s">
        <v>190</v>
      </c>
      <c r="K1" s="75"/>
      <c r="L1" s="75" t="s">
        <v>273</v>
      </c>
      <c r="M1" s="75"/>
      <c r="N1" s="75" t="s">
        <v>272</v>
      </c>
      <c r="O1" s="75"/>
      <c r="P1" s="75" t="s">
        <v>271</v>
      </c>
      <c r="Q1" s="75"/>
    </row>
    <row r="2" spans="1:17" x14ac:dyDescent="0.25">
      <c r="A2" s="24" t="s">
        <v>195</v>
      </c>
      <c r="B2" s="12" t="s">
        <v>196</v>
      </c>
      <c r="C2" s="7">
        <v>932318.90999999992</v>
      </c>
      <c r="D2" s="32">
        <v>601866.85350000008</v>
      </c>
      <c r="E2" s="2">
        <v>435014.79999999987</v>
      </c>
      <c r="F2" s="2">
        <f t="shared" ref="F2:F27" si="0">E2+C2</f>
        <v>1367333.7099999997</v>
      </c>
      <c r="G2" s="2">
        <v>42587.789999999994</v>
      </c>
      <c r="H2" s="2">
        <v>367306.56999999989</v>
      </c>
      <c r="J2" s="66">
        <f t="shared" ref="J2:J29" si="1">D2/C2</f>
        <v>0.64555898957364288</v>
      </c>
      <c r="K2" s="67"/>
      <c r="L2" s="68">
        <f t="shared" ref="L2:L29" si="2">D2/F2</f>
        <v>0.44017553951770866</v>
      </c>
      <c r="M2" s="68"/>
      <c r="N2" s="68">
        <f t="shared" ref="N2:N29" si="3">D2/(F2+G2)</f>
        <v>0.42687969046503665</v>
      </c>
      <c r="O2" s="68"/>
      <c r="P2" s="68">
        <f t="shared" ref="P2:P29" si="4">D2/(F2+H2)</f>
        <v>0.34696925952855207</v>
      </c>
      <c r="Q2" s="68"/>
    </row>
    <row r="3" spans="1:17" x14ac:dyDescent="0.25">
      <c r="A3" s="24" t="s">
        <v>197</v>
      </c>
      <c r="B3" s="12" t="s">
        <v>198</v>
      </c>
      <c r="C3" s="7">
        <v>858377.43999999983</v>
      </c>
      <c r="D3" s="32">
        <v>578080.13034000003</v>
      </c>
      <c r="E3" s="2">
        <v>518316.44000000006</v>
      </c>
      <c r="F3" s="2">
        <f t="shared" si="0"/>
        <v>1376693.88</v>
      </c>
      <c r="G3" s="2">
        <v>32228.33</v>
      </c>
      <c r="H3" s="2">
        <v>435612.8000000001</v>
      </c>
      <c r="J3" s="66">
        <f t="shared" si="1"/>
        <v>0.67345680746222802</v>
      </c>
      <c r="K3" s="67"/>
      <c r="L3" s="68">
        <f t="shared" si="2"/>
        <v>0.41990462712015547</v>
      </c>
      <c r="M3" s="68"/>
      <c r="N3" s="68">
        <f t="shared" si="3"/>
        <v>0.41029953693469001</v>
      </c>
      <c r="O3" s="68"/>
      <c r="P3" s="68">
        <f t="shared" si="4"/>
        <v>0.31897478319728978</v>
      </c>
      <c r="Q3" s="68"/>
    </row>
    <row r="4" spans="1:17" x14ac:dyDescent="0.25">
      <c r="A4" s="24" t="s">
        <v>199</v>
      </c>
      <c r="B4" s="12" t="s">
        <v>200</v>
      </c>
      <c r="C4" s="7">
        <v>545024.99</v>
      </c>
      <c r="D4" s="32">
        <v>343137.15126000001</v>
      </c>
      <c r="E4" s="2">
        <v>233410.96000000005</v>
      </c>
      <c r="F4" s="2">
        <f t="shared" si="0"/>
        <v>778435.95000000007</v>
      </c>
      <c r="G4" s="2">
        <v>102387.94</v>
      </c>
      <c r="H4" s="2">
        <v>200395.53000000006</v>
      </c>
      <c r="J4" s="66">
        <f t="shared" si="1"/>
        <v>0.62958058356186575</v>
      </c>
      <c r="K4" s="67"/>
      <c r="L4" s="68">
        <f t="shared" si="2"/>
        <v>0.44080332011901557</v>
      </c>
      <c r="M4" s="68"/>
      <c r="N4" s="68">
        <f t="shared" si="3"/>
        <v>0.38956385624372653</v>
      </c>
      <c r="O4" s="68"/>
      <c r="P4" s="68">
        <f t="shared" si="4"/>
        <v>0.35055794411107416</v>
      </c>
      <c r="Q4" s="68"/>
    </row>
    <row r="5" spans="1:17" x14ac:dyDescent="0.25">
      <c r="A5" s="24" t="s">
        <v>201</v>
      </c>
      <c r="B5" s="12" t="s">
        <v>202</v>
      </c>
      <c r="C5" s="7">
        <v>974174.77</v>
      </c>
      <c r="D5" s="32">
        <v>592834.96548000001</v>
      </c>
      <c r="E5" s="2">
        <v>414895.72000000009</v>
      </c>
      <c r="F5" s="2">
        <f t="shared" si="0"/>
        <v>1389070.4900000002</v>
      </c>
      <c r="G5" s="2">
        <v>1631.26</v>
      </c>
      <c r="H5" s="2">
        <v>355199.88000000006</v>
      </c>
      <c r="J5" s="66">
        <f t="shared" si="1"/>
        <v>0.60855093329916565</v>
      </c>
      <c r="K5" s="67"/>
      <c r="L5" s="68">
        <f t="shared" si="2"/>
        <v>0.42678537176324288</v>
      </c>
      <c r="M5" s="68"/>
      <c r="N5" s="68">
        <f t="shared" si="3"/>
        <v>0.42628476269624305</v>
      </c>
      <c r="O5" s="68"/>
      <c r="P5" s="68">
        <f t="shared" si="4"/>
        <v>0.33987561542996336</v>
      </c>
      <c r="Q5" s="68"/>
    </row>
    <row r="6" spans="1:17" x14ac:dyDescent="0.25">
      <c r="A6" s="24" t="s">
        <v>203</v>
      </c>
      <c r="B6" s="12" t="s">
        <v>204</v>
      </c>
      <c r="C6" s="7">
        <v>1660891.9100000006</v>
      </c>
      <c r="D6" s="32">
        <v>1251462.7761000001</v>
      </c>
      <c r="E6" s="2">
        <v>837480.57999999984</v>
      </c>
      <c r="F6" s="2">
        <f t="shared" si="0"/>
        <v>2498372.4900000002</v>
      </c>
      <c r="G6" s="2">
        <v>22149.15</v>
      </c>
      <c r="H6" s="2">
        <v>709996.70999999985</v>
      </c>
      <c r="J6" s="66">
        <f t="shared" si="1"/>
        <v>0.75348839293220449</v>
      </c>
      <c r="K6" s="67"/>
      <c r="L6" s="68">
        <f t="shared" si="2"/>
        <v>0.50091120563851554</v>
      </c>
      <c r="M6" s="68"/>
      <c r="N6" s="68">
        <f t="shared" si="3"/>
        <v>0.49650943528499125</v>
      </c>
      <c r="O6" s="68"/>
      <c r="P6" s="68">
        <f t="shared" si="4"/>
        <v>0.39006195923461678</v>
      </c>
      <c r="Q6" s="68"/>
    </row>
    <row r="7" spans="1:17" x14ac:dyDescent="0.25">
      <c r="A7" s="24" t="s">
        <v>205</v>
      </c>
      <c r="B7" s="12" t="s">
        <v>206</v>
      </c>
      <c r="C7" s="7">
        <v>1454175.2299999997</v>
      </c>
      <c r="D7" s="32">
        <v>1038688.6105800001</v>
      </c>
      <c r="E7" s="2">
        <v>393797.22999999986</v>
      </c>
      <c r="F7" s="2">
        <f t="shared" si="0"/>
        <v>1847972.4599999995</v>
      </c>
      <c r="G7" s="2">
        <v>218838.25</v>
      </c>
      <c r="H7" s="2">
        <v>336757.78999999986</v>
      </c>
      <c r="J7" s="66">
        <f t="shared" si="1"/>
        <v>0.71428022507301292</v>
      </c>
      <c r="K7" s="67"/>
      <c r="L7" s="68">
        <f t="shared" si="2"/>
        <v>0.56206931275371952</v>
      </c>
      <c r="M7" s="68"/>
      <c r="N7" s="68">
        <f t="shared" si="3"/>
        <v>0.50255623582480868</v>
      </c>
      <c r="O7" s="68"/>
      <c r="P7" s="68">
        <f t="shared" si="4"/>
        <v>0.47543105634208171</v>
      </c>
      <c r="Q7" s="68"/>
    </row>
    <row r="8" spans="1:17" x14ac:dyDescent="0.25">
      <c r="A8" s="24" t="s">
        <v>207</v>
      </c>
      <c r="B8" s="12" t="s">
        <v>208</v>
      </c>
      <c r="C8" s="7">
        <v>852387.21</v>
      </c>
      <c r="D8" s="32">
        <v>547441.66974000004</v>
      </c>
      <c r="E8" s="2">
        <v>304652.74</v>
      </c>
      <c r="F8" s="2">
        <f t="shared" si="0"/>
        <v>1157039.95</v>
      </c>
      <c r="G8" s="2">
        <v>160862.26</v>
      </c>
      <c r="H8" s="2">
        <v>264519.67</v>
      </c>
      <c r="J8" s="66">
        <f t="shared" si="1"/>
        <v>0.64224528866405683</v>
      </c>
      <c r="K8" s="67"/>
      <c r="L8" s="68">
        <f t="shared" si="2"/>
        <v>0.47313981659838111</v>
      </c>
      <c r="M8" s="68"/>
      <c r="N8" s="68">
        <f t="shared" si="3"/>
        <v>0.41538868786023209</v>
      </c>
      <c r="O8" s="68"/>
      <c r="P8" s="68">
        <f t="shared" si="4"/>
        <v>0.38509933880930025</v>
      </c>
      <c r="Q8" s="68"/>
    </row>
    <row r="9" spans="1:17" x14ac:dyDescent="0.25">
      <c r="A9" s="24" t="s">
        <v>209</v>
      </c>
      <c r="B9" s="12" t="s">
        <v>210</v>
      </c>
      <c r="C9" s="7">
        <v>1431193.9300000002</v>
      </c>
      <c r="D9" s="32">
        <v>1029630.99282</v>
      </c>
      <c r="E9" s="2">
        <v>417207.68999999994</v>
      </c>
      <c r="F9" s="2">
        <f t="shared" si="0"/>
        <v>1848401.62</v>
      </c>
      <c r="G9" s="2">
        <v>231349.75</v>
      </c>
      <c r="H9" s="2">
        <v>353247.92999999993</v>
      </c>
      <c r="J9" s="66">
        <f t="shared" si="1"/>
        <v>0.71942101712239648</v>
      </c>
      <c r="K9" s="67"/>
      <c r="L9" s="68">
        <f t="shared" si="2"/>
        <v>0.55703856871754964</v>
      </c>
      <c r="M9" s="68"/>
      <c r="N9" s="68">
        <f t="shared" si="3"/>
        <v>0.49507407840774736</v>
      </c>
      <c r="O9" s="68"/>
      <c r="P9" s="68">
        <f t="shared" si="4"/>
        <v>0.46766343572708935</v>
      </c>
      <c r="Q9" s="68"/>
    </row>
    <row r="10" spans="1:17" x14ac:dyDescent="0.25">
      <c r="A10" s="24" t="s">
        <v>211</v>
      </c>
      <c r="B10" s="12" t="s">
        <v>212</v>
      </c>
      <c r="C10" s="7">
        <v>1469980.6699999997</v>
      </c>
      <c r="D10" s="32">
        <v>1141880.02752</v>
      </c>
      <c r="E10" s="2">
        <v>509101.51</v>
      </c>
      <c r="F10" s="2">
        <f t="shared" si="0"/>
        <v>1979082.1799999997</v>
      </c>
      <c r="G10" s="2">
        <v>128986.59</v>
      </c>
      <c r="H10" s="2">
        <v>431745.04000000004</v>
      </c>
      <c r="J10" s="66">
        <f t="shared" si="1"/>
        <v>0.77679934901456915</v>
      </c>
      <c r="K10" s="67"/>
      <c r="L10" s="68">
        <f t="shared" si="2"/>
        <v>0.57697453853078506</v>
      </c>
      <c r="M10" s="68"/>
      <c r="N10" s="68">
        <f t="shared" si="3"/>
        <v>0.54167114648731329</v>
      </c>
      <c r="O10" s="68"/>
      <c r="P10" s="68">
        <f t="shared" si="4"/>
        <v>0.47364656332360483</v>
      </c>
      <c r="Q10" s="68"/>
    </row>
    <row r="11" spans="1:17" x14ac:dyDescent="0.25">
      <c r="A11" s="24" t="s">
        <v>213</v>
      </c>
      <c r="B11" s="12" t="s">
        <v>214</v>
      </c>
      <c r="C11" s="7">
        <v>608236.98</v>
      </c>
      <c r="D11" s="32">
        <v>391250.54747999995</v>
      </c>
      <c r="E11" s="2">
        <v>149677.62999999998</v>
      </c>
      <c r="F11" s="2">
        <f t="shared" si="0"/>
        <v>757914.61</v>
      </c>
      <c r="G11" s="2">
        <v>41076.689999999995</v>
      </c>
      <c r="H11" s="2">
        <v>127460.97999999998</v>
      </c>
      <c r="J11" s="66">
        <f t="shared" si="1"/>
        <v>0.64325346919879811</v>
      </c>
      <c r="K11" s="67"/>
      <c r="L11" s="68">
        <f t="shared" si="2"/>
        <v>0.51621982518584775</v>
      </c>
      <c r="M11" s="68"/>
      <c r="N11" s="68">
        <f t="shared" si="3"/>
        <v>0.48968061038962502</v>
      </c>
      <c r="O11" s="68"/>
      <c r="P11" s="68">
        <f t="shared" si="4"/>
        <v>0.4419034722653693</v>
      </c>
      <c r="Q11" s="68"/>
    </row>
    <row r="12" spans="1:17" x14ac:dyDescent="0.25">
      <c r="A12" s="24" t="s">
        <v>215</v>
      </c>
      <c r="B12" s="12" t="s">
        <v>216</v>
      </c>
      <c r="C12" s="7">
        <v>849709.91</v>
      </c>
      <c r="D12" s="32">
        <v>603689.16935999994</v>
      </c>
      <c r="E12" s="2">
        <v>244400.46999999994</v>
      </c>
      <c r="F12" s="2">
        <f t="shared" si="0"/>
        <v>1094110.3799999999</v>
      </c>
      <c r="G12" s="2">
        <v>67171.08</v>
      </c>
      <c r="H12" s="2">
        <v>209973.11999999994</v>
      </c>
      <c r="J12" s="66">
        <f t="shared" si="1"/>
        <v>0.71046502136240819</v>
      </c>
      <c r="K12" s="67"/>
      <c r="L12" s="68">
        <f t="shared" si="2"/>
        <v>0.55176258300373682</v>
      </c>
      <c r="M12" s="68"/>
      <c r="N12" s="68">
        <f t="shared" si="3"/>
        <v>0.51984741869555029</v>
      </c>
      <c r="O12" s="68"/>
      <c r="P12" s="68">
        <f t="shared" si="4"/>
        <v>0.46292217435463301</v>
      </c>
      <c r="Q12" s="68"/>
    </row>
    <row r="13" spans="1:17" x14ac:dyDescent="0.25">
      <c r="A13" s="24" t="s">
        <v>217</v>
      </c>
      <c r="B13" s="12" t="s">
        <v>218</v>
      </c>
      <c r="C13" s="7">
        <v>707517.73</v>
      </c>
      <c r="D13" s="32">
        <v>439161.47754000005</v>
      </c>
      <c r="E13" s="2">
        <v>313139.84000000003</v>
      </c>
      <c r="F13" s="2">
        <f t="shared" si="0"/>
        <v>1020657.5700000001</v>
      </c>
      <c r="G13" s="2">
        <v>83451.259999999995</v>
      </c>
      <c r="H13" s="2">
        <v>268048.15000000002</v>
      </c>
      <c r="J13" s="66">
        <f t="shared" si="1"/>
        <v>0.62070738148145077</v>
      </c>
      <c r="K13" s="67"/>
      <c r="L13" s="68">
        <f t="shared" si="2"/>
        <v>0.43027308124506441</v>
      </c>
      <c r="M13" s="68"/>
      <c r="N13" s="68">
        <f t="shared" si="3"/>
        <v>0.39775198386919886</v>
      </c>
      <c r="O13" s="68"/>
      <c r="P13" s="68">
        <f t="shared" si="4"/>
        <v>0.34077716170919142</v>
      </c>
      <c r="Q13" s="68"/>
    </row>
    <row r="14" spans="1:17" x14ac:dyDescent="0.25">
      <c r="A14" s="24" t="s">
        <v>219</v>
      </c>
      <c r="B14" s="12" t="s">
        <v>220</v>
      </c>
      <c r="C14" s="7">
        <v>1433228.1699999997</v>
      </c>
      <c r="D14" s="32">
        <v>1015183.0681200001</v>
      </c>
      <c r="E14" s="2">
        <v>482764.89999999997</v>
      </c>
      <c r="F14" s="2">
        <f t="shared" si="0"/>
        <v>1915993.0699999996</v>
      </c>
      <c r="G14" s="2">
        <v>180939.85</v>
      </c>
      <c r="H14" s="2">
        <v>417983.88999999996</v>
      </c>
      <c r="J14" s="66">
        <f t="shared" si="1"/>
        <v>0.70831922604479669</v>
      </c>
      <c r="K14" s="67"/>
      <c r="L14" s="68">
        <f t="shared" si="2"/>
        <v>0.52984694152364564</v>
      </c>
      <c r="M14" s="68"/>
      <c r="N14" s="68">
        <f t="shared" si="3"/>
        <v>0.48412758388093796</v>
      </c>
      <c r="O14" s="68"/>
      <c r="P14" s="68">
        <f t="shared" si="4"/>
        <v>0.43495847881891697</v>
      </c>
      <c r="Q14" s="68"/>
    </row>
    <row r="15" spans="1:17" x14ac:dyDescent="0.25">
      <c r="A15" s="24" t="s">
        <v>221</v>
      </c>
      <c r="B15" s="12" t="s">
        <v>222</v>
      </c>
      <c r="C15" s="7">
        <v>844589.34</v>
      </c>
      <c r="D15" s="32">
        <v>510158.86170000007</v>
      </c>
      <c r="E15" s="2">
        <v>278821.19</v>
      </c>
      <c r="F15" s="2">
        <f t="shared" si="0"/>
        <v>1123410.53</v>
      </c>
      <c r="G15" s="2">
        <v>184728.53999999998</v>
      </c>
      <c r="H15" s="2">
        <v>239103.87</v>
      </c>
      <c r="J15" s="66">
        <f t="shared" si="1"/>
        <v>0.60403185020071426</v>
      </c>
      <c r="K15" s="67"/>
      <c r="L15" s="68">
        <f t="shared" si="2"/>
        <v>0.45411614728232969</v>
      </c>
      <c r="M15" s="68"/>
      <c r="N15" s="68">
        <f t="shared" si="3"/>
        <v>0.389988246203823</v>
      </c>
      <c r="O15" s="68"/>
      <c r="P15" s="68">
        <f t="shared" si="4"/>
        <v>0.37442456512753192</v>
      </c>
      <c r="Q15" s="68"/>
    </row>
    <row r="16" spans="1:17" x14ac:dyDescent="0.25">
      <c r="A16" s="24" t="s">
        <v>223</v>
      </c>
      <c r="B16" s="12" t="s">
        <v>224</v>
      </c>
      <c r="C16" s="7">
        <v>626364</v>
      </c>
      <c r="D16" s="32">
        <v>378972.16301999998</v>
      </c>
      <c r="E16" s="2">
        <v>304774.63000000006</v>
      </c>
      <c r="F16" s="2">
        <f t="shared" si="0"/>
        <v>931138.63000000012</v>
      </c>
      <c r="G16" s="2">
        <v>178764.43</v>
      </c>
      <c r="H16" s="2">
        <v>262251.42000000004</v>
      </c>
      <c r="J16" s="66">
        <f t="shared" si="1"/>
        <v>0.60503503237733969</v>
      </c>
      <c r="K16" s="67"/>
      <c r="L16" s="68">
        <f t="shared" si="2"/>
        <v>0.40699864747314796</v>
      </c>
      <c r="M16" s="68"/>
      <c r="N16" s="68">
        <f t="shared" si="3"/>
        <v>0.34144618271437144</v>
      </c>
      <c r="O16" s="68"/>
      <c r="P16" s="68">
        <f t="shared" si="4"/>
        <v>0.3175593453456394</v>
      </c>
      <c r="Q16" s="68"/>
    </row>
    <row r="17" spans="1:17" x14ac:dyDescent="0.25">
      <c r="A17" s="24" t="s">
        <v>225</v>
      </c>
      <c r="B17" s="12" t="s">
        <v>226</v>
      </c>
      <c r="C17" s="7">
        <v>905964.94000000018</v>
      </c>
      <c r="D17" s="32">
        <v>534573.56177999999</v>
      </c>
      <c r="E17" s="2">
        <v>328656.54000000004</v>
      </c>
      <c r="F17" s="2">
        <f t="shared" si="0"/>
        <v>1234621.4800000002</v>
      </c>
      <c r="G17" s="2">
        <v>347346.67000000004</v>
      </c>
      <c r="H17" s="2">
        <v>289074.51000000007</v>
      </c>
      <c r="J17" s="66">
        <f t="shared" si="1"/>
        <v>0.59005987779173874</v>
      </c>
      <c r="K17" s="67"/>
      <c r="L17" s="68">
        <f t="shared" si="2"/>
        <v>0.43298579397792425</v>
      </c>
      <c r="M17" s="68"/>
      <c r="N17" s="68">
        <f t="shared" si="3"/>
        <v>0.33791676639001855</v>
      </c>
      <c r="O17" s="68"/>
      <c r="P17" s="68">
        <f t="shared" si="4"/>
        <v>0.35084003980347805</v>
      </c>
      <c r="Q17" s="68"/>
    </row>
    <row r="18" spans="1:17" x14ac:dyDescent="0.25">
      <c r="A18" s="24" t="s">
        <v>227</v>
      </c>
      <c r="B18" s="12" t="s">
        <v>228</v>
      </c>
      <c r="C18" s="7">
        <v>586569.97999999986</v>
      </c>
      <c r="D18" s="32">
        <v>323497.39854000002</v>
      </c>
      <c r="E18" s="2">
        <v>279639.01</v>
      </c>
      <c r="F18" s="2">
        <f t="shared" si="0"/>
        <v>866208.98999999987</v>
      </c>
      <c r="G18" s="2">
        <v>74135.41</v>
      </c>
      <c r="H18" s="2">
        <v>236359.27000000002</v>
      </c>
      <c r="J18" s="66">
        <f t="shared" si="1"/>
        <v>0.55150691233806426</v>
      </c>
      <c r="K18" s="67"/>
      <c r="L18" s="68">
        <f t="shared" si="2"/>
        <v>0.37346345082380183</v>
      </c>
      <c r="M18" s="68"/>
      <c r="N18" s="68">
        <f t="shared" si="3"/>
        <v>0.34402012554123795</v>
      </c>
      <c r="O18" s="68"/>
      <c r="P18" s="68">
        <f t="shared" si="4"/>
        <v>0.29340351094452882</v>
      </c>
      <c r="Q18" s="68"/>
    </row>
    <row r="19" spans="1:17" x14ac:dyDescent="0.25">
      <c r="A19" s="24" t="s">
        <v>229</v>
      </c>
      <c r="B19" s="12" t="s">
        <v>230</v>
      </c>
      <c r="C19" s="7">
        <v>1258272.8700000003</v>
      </c>
      <c r="D19" s="32">
        <v>909234.67541999999</v>
      </c>
      <c r="E19" s="2">
        <v>370939.67999999993</v>
      </c>
      <c r="F19" s="2">
        <f t="shared" si="0"/>
        <v>1629212.5500000003</v>
      </c>
      <c r="G19" s="2">
        <v>215258.29</v>
      </c>
      <c r="H19" s="2">
        <v>312899.86999999994</v>
      </c>
      <c r="J19" s="66">
        <f t="shared" si="1"/>
        <v>0.72260532440789238</v>
      </c>
      <c r="K19" s="67"/>
      <c r="L19" s="68">
        <f t="shared" si="2"/>
        <v>0.55808229283527178</v>
      </c>
      <c r="M19" s="68"/>
      <c r="N19" s="68">
        <f t="shared" si="3"/>
        <v>0.49295150441088015</v>
      </c>
      <c r="O19" s="68"/>
      <c r="P19" s="68">
        <f t="shared" si="4"/>
        <v>0.4681678908268348</v>
      </c>
      <c r="Q19" s="68"/>
    </row>
    <row r="20" spans="1:17" x14ac:dyDescent="0.25">
      <c r="A20" s="24" t="s">
        <v>231</v>
      </c>
      <c r="B20" s="12" t="s">
        <v>232</v>
      </c>
      <c r="C20" s="7">
        <v>813958.33000000007</v>
      </c>
      <c r="D20" s="32">
        <v>519022.09482000006</v>
      </c>
      <c r="E20" s="2">
        <v>424624.12000000005</v>
      </c>
      <c r="F20" s="2">
        <f t="shared" si="0"/>
        <v>1238582.4500000002</v>
      </c>
      <c r="G20" s="2">
        <v>147207.10999999999</v>
      </c>
      <c r="H20" s="2">
        <v>362673.23000000004</v>
      </c>
      <c r="J20" s="66">
        <f t="shared" si="1"/>
        <v>0.63765192355731526</v>
      </c>
      <c r="K20" s="67"/>
      <c r="L20" s="68">
        <f t="shared" si="2"/>
        <v>0.41904525194911324</v>
      </c>
      <c r="M20" s="68"/>
      <c r="N20" s="68">
        <f t="shared" si="3"/>
        <v>0.37453168201093967</v>
      </c>
      <c r="O20" s="68"/>
      <c r="P20" s="68">
        <f t="shared" si="4"/>
        <v>0.32413442856296376</v>
      </c>
      <c r="Q20" s="68"/>
    </row>
    <row r="21" spans="1:17" x14ac:dyDescent="0.25">
      <c r="A21" s="24" t="s">
        <v>233</v>
      </c>
      <c r="B21" s="12" t="s">
        <v>234</v>
      </c>
      <c r="C21" s="7">
        <v>665290.62000000023</v>
      </c>
      <c r="D21" s="32">
        <v>394234.90295999998</v>
      </c>
      <c r="E21" s="2">
        <v>233346.14000000007</v>
      </c>
      <c r="F21" s="2">
        <f t="shared" si="0"/>
        <v>898636.76000000024</v>
      </c>
      <c r="G21" s="2">
        <v>761.16</v>
      </c>
      <c r="H21" s="2">
        <v>202298.66000000006</v>
      </c>
      <c r="J21" s="66">
        <f t="shared" si="1"/>
        <v>0.59257547169385894</v>
      </c>
      <c r="K21" s="67"/>
      <c r="L21" s="68">
        <f t="shared" si="2"/>
        <v>0.43870328981422912</v>
      </c>
      <c r="M21" s="68"/>
      <c r="N21" s="68">
        <f t="shared" si="3"/>
        <v>0.43833201544428729</v>
      </c>
      <c r="O21" s="68"/>
      <c r="P21" s="68">
        <f t="shared" si="4"/>
        <v>0.35809085237715382</v>
      </c>
      <c r="Q21" s="68"/>
    </row>
    <row r="22" spans="1:17" x14ac:dyDescent="0.25">
      <c r="A22" s="24" t="s">
        <v>235</v>
      </c>
      <c r="B22" s="12" t="s">
        <v>236</v>
      </c>
      <c r="C22" s="7">
        <v>125600.56</v>
      </c>
      <c r="D22" s="32">
        <v>39033.848640000004</v>
      </c>
      <c r="E22" s="2">
        <v>34953.279999999999</v>
      </c>
      <c r="F22" s="2">
        <f t="shared" si="0"/>
        <v>160553.84</v>
      </c>
      <c r="G22" s="2">
        <v>0</v>
      </c>
      <c r="H22" s="2">
        <v>29971.98</v>
      </c>
      <c r="J22" s="66">
        <f t="shared" si="1"/>
        <v>0.31077766404863166</v>
      </c>
      <c r="K22" s="67"/>
      <c r="L22" s="68">
        <f t="shared" si="2"/>
        <v>0.24311999414028343</v>
      </c>
      <c r="M22" s="68"/>
      <c r="N22" s="68">
        <f t="shared" si="3"/>
        <v>0.24311999414028343</v>
      </c>
      <c r="O22" s="68"/>
      <c r="P22" s="68">
        <f t="shared" si="4"/>
        <v>0.2048743243304241</v>
      </c>
      <c r="Q22" s="68"/>
    </row>
    <row r="23" spans="1:17" x14ac:dyDescent="0.25">
      <c r="A23" s="24" t="s">
        <v>237</v>
      </c>
      <c r="B23" s="12" t="s">
        <v>238</v>
      </c>
      <c r="C23" s="7">
        <v>131372.93</v>
      </c>
      <c r="D23" s="32">
        <v>41110.424639999997</v>
      </c>
      <c r="E23" s="2">
        <v>58685.079999999994</v>
      </c>
      <c r="F23" s="2">
        <f t="shared" si="0"/>
        <v>190058.00999999998</v>
      </c>
      <c r="G23" s="2">
        <v>459.46</v>
      </c>
      <c r="H23" s="2">
        <v>49520.27</v>
      </c>
      <c r="J23" s="66">
        <f t="shared" si="1"/>
        <v>0.31292919051131768</v>
      </c>
      <c r="K23" s="67"/>
      <c r="L23" s="68">
        <f t="shared" si="2"/>
        <v>0.2163046147857699</v>
      </c>
      <c r="M23" s="68"/>
      <c r="N23" s="68">
        <f t="shared" si="3"/>
        <v>0.21578296541519265</v>
      </c>
      <c r="O23" s="68"/>
      <c r="P23" s="68">
        <f t="shared" si="4"/>
        <v>0.17159495693850044</v>
      </c>
      <c r="Q23" s="68"/>
    </row>
    <row r="24" spans="1:17" x14ac:dyDescent="0.25">
      <c r="A24" s="24" t="s">
        <v>239</v>
      </c>
      <c r="B24" s="12" t="s">
        <v>240</v>
      </c>
      <c r="C24" s="7">
        <v>1402032.66</v>
      </c>
      <c r="D24" s="32">
        <v>845127.25536000018</v>
      </c>
      <c r="E24" s="2">
        <v>1016749.2</v>
      </c>
      <c r="F24" s="2">
        <f t="shared" si="0"/>
        <v>2418781.86</v>
      </c>
      <c r="G24" s="2">
        <v>17612.740000000002</v>
      </c>
      <c r="H24" s="2">
        <v>864061.41999999993</v>
      </c>
      <c r="J24" s="66">
        <f t="shared" si="1"/>
        <v>0.6027871386105943</v>
      </c>
      <c r="K24" s="67"/>
      <c r="L24" s="68">
        <f t="shared" si="2"/>
        <v>0.3494020148472588</v>
      </c>
      <c r="M24" s="68"/>
      <c r="N24" s="68">
        <f t="shared" si="3"/>
        <v>0.34687618145270893</v>
      </c>
      <c r="O24" s="68"/>
      <c r="P24" s="68">
        <f t="shared" si="4"/>
        <v>0.25743758787047555</v>
      </c>
      <c r="Q24" s="68"/>
    </row>
    <row r="25" spans="1:17" x14ac:dyDescent="0.25">
      <c r="A25" s="24" t="s">
        <v>241</v>
      </c>
      <c r="B25" s="12" t="s">
        <v>242</v>
      </c>
      <c r="C25" s="7">
        <v>68245.350000000006</v>
      </c>
      <c r="D25" s="32"/>
      <c r="E25" s="2">
        <v>13681.019999999999</v>
      </c>
      <c r="F25" s="2">
        <f t="shared" si="0"/>
        <v>81926.37000000001</v>
      </c>
      <c r="G25" s="2">
        <v>247.22</v>
      </c>
      <c r="H25" s="2">
        <v>10284.379999999999</v>
      </c>
      <c r="J25" s="66"/>
      <c r="K25" s="67"/>
      <c r="L25" s="68"/>
      <c r="M25" s="68"/>
      <c r="N25" s="68"/>
      <c r="O25" s="68"/>
      <c r="P25" s="68"/>
      <c r="Q25" s="68"/>
    </row>
    <row r="26" spans="1:17" x14ac:dyDescent="0.25">
      <c r="A26" s="24" t="s">
        <v>243</v>
      </c>
      <c r="B26" s="12" t="s">
        <v>244</v>
      </c>
      <c r="C26" s="7">
        <v>58729.350000000006</v>
      </c>
      <c r="D26" s="32"/>
      <c r="E26" s="2">
        <v>12164.230000000001</v>
      </c>
      <c r="F26" s="2">
        <f t="shared" si="0"/>
        <v>70893.58</v>
      </c>
      <c r="G26" s="2">
        <v>247.22</v>
      </c>
      <c r="H26" s="2">
        <v>8967.7300000000014</v>
      </c>
      <c r="J26" s="66"/>
      <c r="K26" s="67"/>
      <c r="L26" s="68"/>
      <c r="M26" s="68"/>
      <c r="N26" s="68"/>
      <c r="O26" s="68"/>
      <c r="P26" s="68"/>
      <c r="Q26" s="68"/>
    </row>
    <row r="27" spans="1:17" x14ac:dyDescent="0.25">
      <c r="A27" s="29" t="s">
        <v>245</v>
      </c>
      <c r="B27" s="13" t="s">
        <v>246</v>
      </c>
      <c r="C27" s="30">
        <v>503540.6999999999</v>
      </c>
      <c r="D27" s="33">
        <v>392709.14142</v>
      </c>
      <c r="E27" s="14">
        <v>66989.53</v>
      </c>
      <c r="F27" s="14">
        <f t="shared" si="0"/>
        <v>570530.22999999986</v>
      </c>
      <c r="G27" s="14">
        <v>0</v>
      </c>
      <c r="H27" s="14">
        <v>53141.58</v>
      </c>
      <c r="I27" s="28"/>
      <c r="J27" s="72">
        <f t="shared" si="1"/>
        <v>0.77989553062940109</v>
      </c>
      <c r="K27" s="73"/>
      <c r="L27" s="73">
        <f t="shared" si="2"/>
        <v>0.68832310852310152</v>
      </c>
      <c r="M27" s="73"/>
      <c r="N27" s="73">
        <f t="shared" si="3"/>
        <v>0.68832310852310152</v>
      </c>
      <c r="O27" s="73"/>
      <c r="P27" s="73">
        <f t="shared" si="4"/>
        <v>0.62967274634394665</v>
      </c>
      <c r="Q27" s="73"/>
    </row>
    <row r="28" spans="1:17" x14ac:dyDescent="0.25">
      <c r="C28" s="22"/>
      <c r="D28" s="34"/>
      <c r="J28" s="66"/>
      <c r="K28" s="67"/>
      <c r="L28" s="68"/>
      <c r="M28" s="68"/>
      <c r="N28" s="68"/>
      <c r="O28" s="68"/>
      <c r="P28" s="68"/>
      <c r="Q28" s="68"/>
    </row>
    <row r="29" spans="1:17" x14ac:dyDescent="0.25">
      <c r="C29" s="8">
        <f t="shared" ref="C29:H29" si="5">SUM(C2:C28)</f>
        <v>21767749.480000004</v>
      </c>
      <c r="D29" s="35">
        <f t="shared" si="5"/>
        <v>14461981.768140001</v>
      </c>
      <c r="E29" s="9">
        <f t="shared" si="5"/>
        <v>8677884.1599999983</v>
      </c>
      <c r="F29" s="9">
        <f t="shared" si="5"/>
        <v>30445633.640000001</v>
      </c>
      <c r="G29" s="9">
        <f t="shared" si="5"/>
        <v>2480428.4500000007</v>
      </c>
      <c r="H29" s="9">
        <f t="shared" si="5"/>
        <v>7398856.25</v>
      </c>
      <c r="J29" s="69">
        <f t="shared" si="1"/>
        <v>0.66437652553046556</v>
      </c>
      <c r="K29" s="70"/>
      <c r="L29" s="71">
        <f t="shared" si="2"/>
        <v>0.47501004377651052</v>
      </c>
      <c r="M29" s="71"/>
      <c r="N29" s="71">
        <f t="shared" si="3"/>
        <v>0.4392259763287108</v>
      </c>
      <c r="O29" s="71"/>
      <c r="P29" s="71">
        <f t="shared" si="4"/>
        <v>0.38214233591668584</v>
      </c>
      <c r="Q29" s="71"/>
    </row>
    <row r="33" spans="2:2" x14ac:dyDescent="0.25">
      <c r="B33" s="17" t="s">
        <v>252</v>
      </c>
    </row>
    <row r="34" spans="2:2" x14ac:dyDescent="0.25">
      <c r="B34" s="25" t="s">
        <v>242</v>
      </c>
    </row>
    <row r="35" spans="2:2" x14ac:dyDescent="0.25">
      <c r="B35" s="25" t="s">
        <v>244</v>
      </c>
    </row>
  </sheetData>
  <mergeCells count="116">
    <mergeCell ref="J1:K1"/>
    <mergeCell ref="L1:M1"/>
    <mergeCell ref="N1:O1"/>
    <mergeCell ref="P1:Q1"/>
    <mergeCell ref="J4:K4"/>
    <mergeCell ref="L4:M4"/>
    <mergeCell ref="N4:O4"/>
    <mergeCell ref="P4:Q4"/>
    <mergeCell ref="J5:K5"/>
    <mergeCell ref="L5:M5"/>
    <mergeCell ref="N5:O5"/>
    <mergeCell ref="P5:Q5"/>
    <mergeCell ref="J2:K2"/>
    <mergeCell ref="L2:M2"/>
    <mergeCell ref="N2:O2"/>
    <mergeCell ref="P2:Q2"/>
    <mergeCell ref="J3:K3"/>
    <mergeCell ref="L3:M3"/>
    <mergeCell ref="N3:O3"/>
    <mergeCell ref="P3:Q3"/>
    <mergeCell ref="J8:K8"/>
    <mergeCell ref="L8:M8"/>
    <mergeCell ref="N8:O8"/>
    <mergeCell ref="P8:Q8"/>
    <mergeCell ref="J9:K9"/>
    <mergeCell ref="L9:M9"/>
    <mergeCell ref="N9:O9"/>
    <mergeCell ref="P9:Q9"/>
    <mergeCell ref="J6:K6"/>
    <mergeCell ref="L6:M6"/>
    <mergeCell ref="N6:O6"/>
    <mergeCell ref="P6:Q6"/>
    <mergeCell ref="J7:K7"/>
    <mergeCell ref="L7:M7"/>
    <mergeCell ref="N7:O7"/>
    <mergeCell ref="P7:Q7"/>
    <mergeCell ref="J12:K12"/>
    <mergeCell ref="L12:M12"/>
    <mergeCell ref="N12:O12"/>
    <mergeCell ref="P12:Q12"/>
    <mergeCell ref="J13:K13"/>
    <mergeCell ref="L13:M13"/>
    <mergeCell ref="N13:O13"/>
    <mergeCell ref="P13:Q13"/>
    <mergeCell ref="J10:K10"/>
    <mergeCell ref="L10:M10"/>
    <mergeCell ref="N10:O10"/>
    <mergeCell ref="P10:Q10"/>
    <mergeCell ref="J11:K11"/>
    <mergeCell ref="L11:M11"/>
    <mergeCell ref="N11:O11"/>
    <mergeCell ref="P11:Q11"/>
    <mergeCell ref="J16:K16"/>
    <mergeCell ref="L16:M16"/>
    <mergeCell ref="N16:O16"/>
    <mergeCell ref="P16:Q16"/>
    <mergeCell ref="J17:K17"/>
    <mergeCell ref="L17:M17"/>
    <mergeCell ref="N17:O17"/>
    <mergeCell ref="P17:Q17"/>
    <mergeCell ref="J14:K14"/>
    <mergeCell ref="L14:M14"/>
    <mergeCell ref="N14:O14"/>
    <mergeCell ref="P14:Q14"/>
    <mergeCell ref="J15:K15"/>
    <mergeCell ref="L15:M15"/>
    <mergeCell ref="N15:O15"/>
    <mergeCell ref="P15:Q15"/>
    <mergeCell ref="J20:K20"/>
    <mergeCell ref="L20:M20"/>
    <mergeCell ref="N20:O20"/>
    <mergeCell ref="P20:Q20"/>
    <mergeCell ref="J21:K21"/>
    <mergeCell ref="L21:M21"/>
    <mergeCell ref="N21:O21"/>
    <mergeCell ref="P21:Q21"/>
    <mergeCell ref="J18:K18"/>
    <mergeCell ref="L18:M18"/>
    <mergeCell ref="N18:O18"/>
    <mergeCell ref="P18:Q18"/>
    <mergeCell ref="J19:K19"/>
    <mergeCell ref="L19:M19"/>
    <mergeCell ref="N19:O19"/>
    <mergeCell ref="P19:Q19"/>
    <mergeCell ref="J24:K24"/>
    <mergeCell ref="L24:M24"/>
    <mergeCell ref="N24:O24"/>
    <mergeCell ref="P24:Q24"/>
    <mergeCell ref="J22:K22"/>
    <mergeCell ref="L22:M22"/>
    <mergeCell ref="N22:O22"/>
    <mergeCell ref="P22:Q22"/>
    <mergeCell ref="J23:K23"/>
    <mergeCell ref="L23:M23"/>
    <mergeCell ref="N23:O23"/>
    <mergeCell ref="P23:Q23"/>
    <mergeCell ref="J25:K25"/>
    <mergeCell ref="L25:M25"/>
    <mergeCell ref="N25:O25"/>
    <mergeCell ref="P25:Q25"/>
    <mergeCell ref="J26:K26"/>
    <mergeCell ref="L26:M26"/>
    <mergeCell ref="N26:O26"/>
    <mergeCell ref="P26:Q26"/>
    <mergeCell ref="J29:K29"/>
    <mergeCell ref="L29:M29"/>
    <mergeCell ref="N29:O29"/>
    <mergeCell ref="P29:Q29"/>
    <mergeCell ref="J27:K27"/>
    <mergeCell ref="L27:M27"/>
    <mergeCell ref="N27:O27"/>
    <mergeCell ref="P27:Q27"/>
    <mergeCell ref="J28:K28"/>
    <mergeCell ref="L28:M28"/>
    <mergeCell ref="N28:O28"/>
    <mergeCell ref="P28:Q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4C55-DBCB-4FE8-8A74-71BE5D7F3EBE}">
  <dimension ref="A1:S37"/>
  <sheetViews>
    <sheetView workbookViewId="0">
      <selection activeCell="S10" sqref="S10"/>
    </sheetView>
  </sheetViews>
  <sheetFormatPr defaultRowHeight="15" x14ac:dyDescent="0.25"/>
  <cols>
    <col min="2" max="2" width="34.7109375" customWidth="1"/>
    <col min="3" max="5" width="13" customWidth="1"/>
    <col min="6" max="6" width="13" style="44" customWidth="1"/>
    <col min="7" max="8" width="13" customWidth="1"/>
    <col min="10" max="11" width="10.85546875" customWidth="1"/>
    <col min="12" max="13" width="10.85546875" style="44" customWidth="1"/>
    <col min="14" max="17" width="10.85546875" customWidth="1"/>
  </cols>
  <sheetData>
    <row r="1" spans="1:19" ht="49.5" customHeight="1" x14ac:dyDescent="0.25">
      <c r="C1" s="26" t="s">
        <v>0</v>
      </c>
      <c r="D1" s="31" t="s">
        <v>89</v>
      </c>
      <c r="E1" s="27" t="s">
        <v>92</v>
      </c>
      <c r="F1" s="61" t="s">
        <v>5</v>
      </c>
      <c r="G1" s="27" t="s">
        <v>91</v>
      </c>
      <c r="H1" s="27" t="s">
        <v>3</v>
      </c>
      <c r="I1" s="28"/>
      <c r="J1" s="74" t="s">
        <v>190</v>
      </c>
      <c r="K1" s="75"/>
      <c r="L1" s="81" t="s">
        <v>191</v>
      </c>
      <c r="M1" s="81"/>
      <c r="N1" s="75" t="s">
        <v>192</v>
      </c>
      <c r="O1" s="75"/>
      <c r="P1" s="75" t="s">
        <v>193</v>
      </c>
      <c r="Q1" s="75"/>
    </row>
    <row r="2" spans="1:19" x14ac:dyDescent="0.25">
      <c r="A2" s="24" t="s">
        <v>195</v>
      </c>
      <c r="B2" s="12" t="s">
        <v>196</v>
      </c>
      <c r="C2" s="7">
        <v>1201775.6899999997</v>
      </c>
      <c r="D2" s="32">
        <v>799976.73971999995</v>
      </c>
      <c r="E2" s="2">
        <v>205223.16000000009</v>
      </c>
      <c r="F2" s="62">
        <f t="shared" ref="F2:F29" si="0">E2+C2</f>
        <v>1406998.8499999999</v>
      </c>
      <c r="G2" s="2">
        <v>65751.83</v>
      </c>
      <c r="H2" s="2">
        <v>-54419.33</v>
      </c>
      <c r="J2" s="66">
        <f t="shared" ref="J2:J31" si="1">D2/C2</f>
        <v>0.66566227489590857</v>
      </c>
      <c r="K2" s="67"/>
      <c r="L2" s="79">
        <f t="shared" ref="L2:L31" si="2">D2/F2</f>
        <v>0.5685695761016436</v>
      </c>
      <c r="M2" s="79"/>
      <c r="N2" s="68">
        <f t="shared" ref="N2:N31" si="3">D2/(F2+G2)</f>
        <v>0.54318544923027978</v>
      </c>
      <c r="O2" s="68"/>
      <c r="P2" s="68">
        <f t="shared" ref="P2:P31" si="4">D2/(F2+H2)</f>
        <v>0.59144525544790161</v>
      </c>
      <c r="Q2" s="68"/>
      <c r="S2" s="2"/>
    </row>
    <row r="3" spans="1:19" x14ac:dyDescent="0.25">
      <c r="A3" s="24" t="s">
        <v>197</v>
      </c>
      <c r="B3" s="12" t="s">
        <v>198</v>
      </c>
      <c r="C3" s="7">
        <v>1040721.8899999999</v>
      </c>
      <c r="D3" s="32">
        <v>684853.40003999998</v>
      </c>
      <c r="E3" s="2">
        <v>191027.29</v>
      </c>
      <c r="F3" s="62">
        <f t="shared" si="0"/>
        <v>1231749.18</v>
      </c>
      <c r="G3" s="2">
        <v>32494.78</v>
      </c>
      <c r="H3" s="2">
        <v>-11356.93</v>
      </c>
      <c r="J3" s="66">
        <f t="shared" si="1"/>
        <v>0.65805611145548215</v>
      </c>
      <c r="K3" s="67"/>
      <c r="L3" s="79">
        <f t="shared" si="2"/>
        <v>0.55600069491420323</v>
      </c>
      <c r="M3" s="79"/>
      <c r="N3" s="68">
        <f t="shared" si="3"/>
        <v>0.5417098453371294</v>
      </c>
      <c r="O3" s="68"/>
      <c r="P3" s="68">
        <f t="shared" si="4"/>
        <v>0.56117481903052069</v>
      </c>
      <c r="Q3" s="68"/>
      <c r="S3" s="2"/>
    </row>
    <row r="4" spans="1:19" x14ac:dyDescent="0.25">
      <c r="A4" s="24" t="s">
        <v>199</v>
      </c>
      <c r="B4" s="12" t="s">
        <v>200</v>
      </c>
      <c r="C4" s="7">
        <v>655972.23</v>
      </c>
      <c r="D4" s="32">
        <v>418058.18028000003</v>
      </c>
      <c r="E4" s="2">
        <v>134038.68</v>
      </c>
      <c r="F4" s="62">
        <f t="shared" si="0"/>
        <v>790010.90999999992</v>
      </c>
      <c r="G4" s="2">
        <v>106271.31</v>
      </c>
      <c r="H4" s="2">
        <v>-95333.950000000012</v>
      </c>
      <c r="J4" s="66">
        <f t="shared" si="1"/>
        <v>0.63731079024488591</v>
      </c>
      <c r="K4" s="67"/>
      <c r="L4" s="79">
        <f t="shared" si="2"/>
        <v>0.5291802619282816</v>
      </c>
      <c r="M4" s="79"/>
      <c r="N4" s="68">
        <f t="shared" si="3"/>
        <v>0.46643587360240174</v>
      </c>
      <c r="O4" s="68"/>
      <c r="P4" s="68">
        <f t="shared" si="4"/>
        <v>0.60180228271857472</v>
      </c>
      <c r="Q4" s="68"/>
      <c r="S4" s="2"/>
    </row>
    <row r="5" spans="1:19" x14ac:dyDescent="0.25">
      <c r="A5" s="24" t="s">
        <v>201</v>
      </c>
      <c r="B5" s="12" t="s">
        <v>202</v>
      </c>
      <c r="C5" s="7">
        <v>1228627.33</v>
      </c>
      <c r="D5" s="32">
        <v>717738.61685999995</v>
      </c>
      <c r="E5" s="2">
        <v>154203.36000000002</v>
      </c>
      <c r="F5" s="62">
        <f t="shared" si="0"/>
        <v>1382830.6900000002</v>
      </c>
      <c r="G5" s="2">
        <v>12120.300000000001</v>
      </c>
      <c r="H5" s="2">
        <v>7041.3599999999988</v>
      </c>
      <c r="J5" s="66">
        <f t="shared" si="1"/>
        <v>0.5841792700964904</v>
      </c>
      <c r="K5" s="67"/>
      <c r="L5" s="79">
        <f t="shared" si="2"/>
        <v>0.51903578800380823</v>
      </c>
      <c r="M5" s="79"/>
      <c r="N5" s="68">
        <f t="shared" si="3"/>
        <v>0.51452604572150584</v>
      </c>
      <c r="O5" s="68"/>
      <c r="P5" s="68">
        <f t="shared" si="4"/>
        <v>0.51640625254677208</v>
      </c>
      <c r="Q5" s="68"/>
      <c r="S5" s="2"/>
    </row>
    <row r="6" spans="1:19" x14ac:dyDescent="0.25">
      <c r="A6" s="24" t="s">
        <v>203</v>
      </c>
      <c r="B6" s="12" t="s">
        <v>204</v>
      </c>
      <c r="C6" s="7">
        <v>1983552.92</v>
      </c>
      <c r="D6" s="32">
        <v>1463107.5625799999</v>
      </c>
      <c r="E6" s="2">
        <v>258033.06</v>
      </c>
      <c r="F6" s="62">
        <f t="shared" si="0"/>
        <v>2241585.98</v>
      </c>
      <c r="G6" s="2">
        <v>22062.48</v>
      </c>
      <c r="H6" s="2">
        <v>-22062.480000000003</v>
      </c>
      <c r="J6" s="66">
        <f t="shared" si="1"/>
        <v>0.73761962578744811</v>
      </c>
      <c r="K6" s="67"/>
      <c r="L6" s="79">
        <f t="shared" si="2"/>
        <v>0.65271088222098883</v>
      </c>
      <c r="M6" s="79"/>
      <c r="N6" s="68">
        <f t="shared" si="3"/>
        <v>0.64634928454394369</v>
      </c>
      <c r="O6" s="68"/>
      <c r="P6" s="68">
        <f t="shared" si="4"/>
        <v>0.65919895084688218</v>
      </c>
      <c r="Q6" s="68"/>
      <c r="S6" s="2"/>
    </row>
    <row r="7" spans="1:19" x14ac:dyDescent="0.25">
      <c r="A7" s="24" t="s">
        <v>205</v>
      </c>
      <c r="B7" s="12" t="s">
        <v>206</v>
      </c>
      <c r="C7" s="7">
        <v>2034787.0700000005</v>
      </c>
      <c r="D7" s="32">
        <v>1530231.0219600003</v>
      </c>
      <c r="E7" s="2">
        <v>363220.4599999999</v>
      </c>
      <c r="F7" s="62">
        <f t="shared" si="0"/>
        <v>2398007.5300000003</v>
      </c>
      <c r="G7" s="2">
        <v>229419.69</v>
      </c>
      <c r="H7" s="2">
        <v>167566.62</v>
      </c>
      <c r="J7" s="66">
        <f t="shared" si="1"/>
        <v>0.75203496450368135</v>
      </c>
      <c r="K7" s="67"/>
      <c r="L7" s="79">
        <f t="shared" si="2"/>
        <v>0.63812602872018509</v>
      </c>
      <c r="M7" s="79"/>
      <c r="N7" s="68">
        <f t="shared" si="3"/>
        <v>0.58240662588553083</v>
      </c>
      <c r="O7" s="68"/>
      <c r="P7" s="68">
        <f t="shared" si="4"/>
        <v>0.59644778614564697</v>
      </c>
      <c r="Q7" s="68"/>
      <c r="S7" s="2"/>
    </row>
    <row r="8" spans="1:19" x14ac:dyDescent="0.25">
      <c r="A8" s="24" t="s">
        <v>207</v>
      </c>
      <c r="B8" s="12" t="s">
        <v>208</v>
      </c>
      <c r="C8" s="7">
        <v>1012935.8499999999</v>
      </c>
      <c r="D8" s="32">
        <v>650405.78724000009</v>
      </c>
      <c r="E8" s="2">
        <v>168512.59999999992</v>
      </c>
      <c r="F8" s="62">
        <f t="shared" si="0"/>
        <v>1181448.4499999997</v>
      </c>
      <c r="G8" s="2">
        <v>161106.05000000002</v>
      </c>
      <c r="H8" s="2">
        <v>-138056.05000000002</v>
      </c>
      <c r="J8" s="66">
        <f t="shared" si="1"/>
        <v>0.64209968206772439</v>
      </c>
      <c r="K8" s="67"/>
      <c r="L8" s="79">
        <f t="shared" si="2"/>
        <v>0.55051558723531291</v>
      </c>
      <c r="M8" s="79"/>
      <c r="N8" s="68">
        <f t="shared" si="3"/>
        <v>0.48445391769198209</v>
      </c>
      <c r="O8" s="68"/>
      <c r="P8" s="68">
        <f t="shared" si="4"/>
        <v>0.62335683798348573</v>
      </c>
      <c r="Q8" s="68"/>
      <c r="S8" s="2"/>
    </row>
    <row r="9" spans="1:19" x14ac:dyDescent="0.25">
      <c r="A9" s="24" t="s">
        <v>209</v>
      </c>
      <c r="B9" s="12" t="s">
        <v>210</v>
      </c>
      <c r="C9" s="7">
        <v>1763213.9399999997</v>
      </c>
      <c r="D9" s="32">
        <v>1279585.6361400001</v>
      </c>
      <c r="E9" s="2">
        <v>266822.18000000005</v>
      </c>
      <c r="F9" s="62">
        <f t="shared" si="0"/>
        <v>2030036.1199999996</v>
      </c>
      <c r="G9" s="2">
        <v>250931.87</v>
      </c>
      <c r="H9" s="2">
        <v>-219701.83999999997</v>
      </c>
      <c r="J9" s="66">
        <f t="shared" si="1"/>
        <v>0.72571206880317674</v>
      </c>
      <c r="K9" s="67"/>
      <c r="L9" s="79">
        <f t="shared" si="2"/>
        <v>0.63032653632783653</v>
      </c>
      <c r="M9" s="79"/>
      <c r="N9" s="68">
        <f t="shared" si="3"/>
        <v>0.5609836007124327</v>
      </c>
      <c r="O9" s="68"/>
      <c r="P9" s="68">
        <f t="shared" si="4"/>
        <v>0.70682285049587645</v>
      </c>
      <c r="Q9" s="68"/>
      <c r="S9" s="2"/>
    </row>
    <row r="10" spans="1:19" x14ac:dyDescent="0.25">
      <c r="A10" s="24" t="s">
        <v>211</v>
      </c>
      <c r="B10" s="12" t="s">
        <v>212</v>
      </c>
      <c r="C10" s="7">
        <v>1857146.84</v>
      </c>
      <c r="D10" s="32">
        <v>1349586.7856399999</v>
      </c>
      <c r="E10" s="2">
        <v>287304.23</v>
      </c>
      <c r="F10" s="62">
        <f t="shared" si="0"/>
        <v>2144451.0700000003</v>
      </c>
      <c r="G10" s="2">
        <v>165990.14000000001</v>
      </c>
      <c r="H10" s="2">
        <v>-87440.140000000014</v>
      </c>
      <c r="J10" s="66">
        <f t="shared" si="1"/>
        <v>0.72669901839318196</v>
      </c>
      <c r="K10" s="67"/>
      <c r="L10" s="79">
        <f t="shared" si="2"/>
        <v>0.62933904369289229</v>
      </c>
      <c r="M10" s="79"/>
      <c r="N10" s="68">
        <f t="shared" si="3"/>
        <v>0.58412513583931425</v>
      </c>
      <c r="O10" s="68"/>
      <c r="P10" s="68">
        <f t="shared" si="4"/>
        <v>0.65609120785760711</v>
      </c>
      <c r="Q10" s="68"/>
      <c r="S10" s="2"/>
    </row>
    <row r="11" spans="1:19" x14ac:dyDescent="0.25">
      <c r="A11" s="24" t="s">
        <v>213</v>
      </c>
      <c r="B11" s="12" t="s">
        <v>214</v>
      </c>
      <c r="C11" s="7">
        <v>732472.84</v>
      </c>
      <c r="D11" s="32">
        <v>468337.77174</v>
      </c>
      <c r="E11" s="2">
        <v>152684.22999999998</v>
      </c>
      <c r="F11" s="62">
        <f t="shared" si="0"/>
        <v>885157.07</v>
      </c>
      <c r="G11" s="2">
        <v>45344.54</v>
      </c>
      <c r="H11" s="2">
        <v>-45344.54</v>
      </c>
      <c r="J11" s="66">
        <f t="shared" si="1"/>
        <v>0.63939267937907429</v>
      </c>
      <c r="K11" s="67"/>
      <c r="L11" s="79">
        <f t="shared" si="2"/>
        <v>0.52910131728372234</v>
      </c>
      <c r="M11" s="79"/>
      <c r="N11" s="68">
        <f t="shared" si="3"/>
        <v>0.50331752971389265</v>
      </c>
      <c r="O11" s="68"/>
      <c r="P11" s="68">
        <f t="shared" si="4"/>
        <v>0.55766942622301674</v>
      </c>
      <c r="Q11" s="68"/>
      <c r="S11" s="2"/>
    </row>
    <row r="12" spans="1:19" x14ac:dyDescent="0.25">
      <c r="A12" s="24" t="s">
        <v>215</v>
      </c>
      <c r="B12" s="12" t="s">
        <v>216</v>
      </c>
      <c r="C12" s="7">
        <v>1028057.39</v>
      </c>
      <c r="D12" s="32">
        <v>692710.30998000002</v>
      </c>
      <c r="E12" s="2">
        <v>151882.81999999998</v>
      </c>
      <c r="F12" s="62">
        <f t="shared" si="0"/>
        <v>1179940.21</v>
      </c>
      <c r="G12" s="2">
        <v>67171.08</v>
      </c>
      <c r="H12" s="2">
        <v>-67171.08</v>
      </c>
      <c r="J12" s="66">
        <f t="shared" si="1"/>
        <v>0.67380509757339524</v>
      </c>
      <c r="K12" s="67"/>
      <c r="L12" s="79">
        <f t="shared" si="2"/>
        <v>0.58707238223536773</v>
      </c>
      <c r="M12" s="79"/>
      <c r="N12" s="68">
        <f t="shared" si="3"/>
        <v>0.5554518795030714</v>
      </c>
      <c r="O12" s="68"/>
      <c r="P12" s="68">
        <f t="shared" si="4"/>
        <v>0.62251035844245617</v>
      </c>
      <c r="Q12" s="68"/>
      <c r="S12" s="2"/>
    </row>
    <row r="13" spans="1:19" x14ac:dyDescent="0.25">
      <c r="A13" s="24" t="s">
        <v>217</v>
      </c>
      <c r="B13" s="12" t="s">
        <v>218</v>
      </c>
      <c r="C13" s="7">
        <v>872162.03</v>
      </c>
      <c r="D13" s="32">
        <v>560807.11230000004</v>
      </c>
      <c r="E13" s="2">
        <v>176918.45</v>
      </c>
      <c r="F13" s="62">
        <f t="shared" si="0"/>
        <v>1049080.48</v>
      </c>
      <c r="G13" s="2">
        <v>87947.87000000001</v>
      </c>
      <c r="H13" s="2">
        <v>-19209.370000000006</v>
      </c>
      <c r="J13" s="66">
        <f t="shared" si="1"/>
        <v>0.64300794234300707</v>
      </c>
      <c r="K13" s="67"/>
      <c r="L13" s="79">
        <f t="shared" si="2"/>
        <v>0.53457015261593666</v>
      </c>
      <c r="M13" s="79"/>
      <c r="N13" s="68">
        <f t="shared" si="3"/>
        <v>0.49322174974792843</v>
      </c>
      <c r="O13" s="68"/>
      <c r="P13" s="68">
        <f t="shared" si="4"/>
        <v>0.54454106621167386</v>
      </c>
      <c r="Q13" s="68"/>
      <c r="S13" s="2"/>
    </row>
    <row r="14" spans="1:19" x14ac:dyDescent="0.25">
      <c r="A14" s="24" t="s">
        <v>219</v>
      </c>
      <c r="B14" s="12" t="s">
        <v>220</v>
      </c>
      <c r="C14" s="7">
        <v>1902200.4200000004</v>
      </c>
      <c r="D14" s="32">
        <v>1325772.2454600001</v>
      </c>
      <c r="E14" s="2">
        <v>416175.35999999987</v>
      </c>
      <c r="F14" s="62">
        <f t="shared" si="0"/>
        <v>2318375.7800000003</v>
      </c>
      <c r="G14" s="2">
        <v>176970.99</v>
      </c>
      <c r="H14" s="2">
        <v>-176970.99</v>
      </c>
      <c r="J14" s="66">
        <f t="shared" si="1"/>
        <v>0.69696769673723435</v>
      </c>
      <c r="K14" s="67"/>
      <c r="L14" s="79">
        <f t="shared" si="2"/>
        <v>0.57185390603933928</v>
      </c>
      <c r="M14" s="79"/>
      <c r="N14" s="68">
        <f t="shared" si="3"/>
        <v>0.531297798526014</v>
      </c>
      <c r="O14" s="68"/>
      <c r="P14" s="68">
        <f t="shared" si="4"/>
        <v>0.61911332768616811</v>
      </c>
      <c r="Q14" s="68"/>
      <c r="S14" s="2"/>
    </row>
    <row r="15" spans="1:19" x14ac:dyDescent="0.25">
      <c r="A15" s="24" t="s">
        <v>221</v>
      </c>
      <c r="B15" s="12" t="s">
        <v>222</v>
      </c>
      <c r="C15" s="7">
        <v>942570.71999999974</v>
      </c>
      <c r="D15" s="32">
        <v>601232.40066000004</v>
      </c>
      <c r="E15" s="2">
        <v>106874.3</v>
      </c>
      <c r="F15" s="62">
        <f t="shared" si="0"/>
        <v>1049445.0199999998</v>
      </c>
      <c r="G15" s="2">
        <v>165022.10999999999</v>
      </c>
      <c r="H15" s="2">
        <v>-165022.10999999999</v>
      </c>
      <c r="J15" s="66">
        <f t="shared" si="1"/>
        <v>0.63786449961017266</v>
      </c>
      <c r="K15" s="67"/>
      <c r="L15" s="79">
        <f t="shared" si="2"/>
        <v>0.57290509669577561</v>
      </c>
      <c r="M15" s="79"/>
      <c r="N15" s="68">
        <f t="shared" si="3"/>
        <v>0.49505860291171494</v>
      </c>
      <c r="O15" s="68"/>
      <c r="P15" s="68">
        <f t="shared" si="4"/>
        <v>0.67980192944119933</v>
      </c>
      <c r="Q15" s="68"/>
      <c r="S15" s="2"/>
    </row>
    <row r="16" spans="1:19" x14ac:dyDescent="0.25">
      <c r="A16" s="24" t="s">
        <v>223</v>
      </c>
      <c r="B16" s="12" t="s">
        <v>224</v>
      </c>
      <c r="C16" s="7">
        <v>803378.73</v>
      </c>
      <c r="D16" s="32">
        <v>511321.07526000007</v>
      </c>
      <c r="E16" s="2">
        <v>184061.71999999991</v>
      </c>
      <c r="F16" s="62">
        <f t="shared" si="0"/>
        <v>987440.45</v>
      </c>
      <c r="G16" s="2">
        <v>192476.90000000002</v>
      </c>
      <c r="H16" s="2">
        <v>-141239.79</v>
      </c>
      <c r="J16" s="66">
        <f t="shared" si="1"/>
        <v>0.63646329703053017</v>
      </c>
      <c r="K16" s="67"/>
      <c r="L16" s="79">
        <f t="shared" si="2"/>
        <v>0.5178247207312604</v>
      </c>
      <c r="M16" s="79"/>
      <c r="N16" s="68">
        <f t="shared" si="3"/>
        <v>0.43335329822889718</v>
      </c>
      <c r="O16" s="68"/>
      <c r="P16" s="68">
        <f t="shared" si="4"/>
        <v>0.60425511280031396</v>
      </c>
      <c r="Q16" s="68"/>
      <c r="S16" s="2"/>
    </row>
    <row r="17" spans="1:19" x14ac:dyDescent="0.25">
      <c r="A17" s="24" t="s">
        <v>225</v>
      </c>
      <c r="B17" s="12" t="s">
        <v>226</v>
      </c>
      <c r="C17" s="7">
        <v>1208355.8800000001</v>
      </c>
      <c r="D17" s="32">
        <v>764320.9530600002</v>
      </c>
      <c r="E17" s="2">
        <v>307228.21000000008</v>
      </c>
      <c r="F17" s="62">
        <f t="shared" si="0"/>
        <v>1515584.0900000003</v>
      </c>
      <c r="G17" s="2">
        <v>330301.52</v>
      </c>
      <c r="H17" s="2">
        <v>-330409.98000000004</v>
      </c>
      <c r="J17" s="66">
        <f t="shared" si="1"/>
        <v>0.63252967582695929</v>
      </c>
      <c r="K17" s="67"/>
      <c r="L17" s="79">
        <f t="shared" si="2"/>
        <v>0.50430784943117213</v>
      </c>
      <c r="M17" s="79"/>
      <c r="N17" s="68">
        <f t="shared" si="3"/>
        <v>0.41406734464981287</v>
      </c>
      <c r="O17" s="68"/>
      <c r="P17" s="68">
        <f t="shared" si="4"/>
        <v>0.6449018305504497</v>
      </c>
      <c r="Q17" s="68"/>
      <c r="S17" s="2"/>
    </row>
    <row r="18" spans="1:19" x14ac:dyDescent="0.25">
      <c r="A18" s="24" t="s">
        <v>227</v>
      </c>
      <c r="B18" s="12" t="s">
        <v>228</v>
      </c>
      <c r="C18" s="7">
        <v>1211992.4900000002</v>
      </c>
      <c r="D18" s="32">
        <v>814441.73730000004</v>
      </c>
      <c r="E18" s="2">
        <v>188566.24</v>
      </c>
      <c r="F18" s="62">
        <f t="shared" si="0"/>
        <v>1400558.7300000002</v>
      </c>
      <c r="G18" s="2">
        <v>318786.16000000003</v>
      </c>
      <c r="H18" s="2">
        <v>-318786.16000000003</v>
      </c>
      <c r="J18" s="66">
        <f t="shared" si="1"/>
        <v>0.67198579530802194</v>
      </c>
      <c r="K18" s="67"/>
      <c r="L18" s="79">
        <f t="shared" si="2"/>
        <v>0.58151202077759345</v>
      </c>
      <c r="M18" s="79"/>
      <c r="N18" s="68">
        <f t="shared" si="3"/>
        <v>0.47369305718528643</v>
      </c>
      <c r="O18" s="68"/>
      <c r="P18" s="68">
        <f t="shared" si="4"/>
        <v>0.75287704632776908</v>
      </c>
      <c r="Q18" s="68"/>
      <c r="S18" s="2"/>
    </row>
    <row r="19" spans="1:19" x14ac:dyDescent="0.25">
      <c r="A19" s="24" t="s">
        <v>229</v>
      </c>
      <c r="B19" s="12" t="s">
        <v>230</v>
      </c>
      <c r="C19" s="7">
        <v>1540808.1199999999</v>
      </c>
      <c r="D19" s="32">
        <v>1134988.6852800001</v>
      </c>
      <c r="E19" s="2">
        <v>257451.92</v>
      </c>
      <c r="F19" s="62">
        <f t="shared" si="0"/>
        <v>1798260.0399999998</v>
      </c>
      <c r="G19" s="2">
        <v>292061.34999999998</v>
      </c>
      <c r="H19" s="2">
        <v>-292061.35000000003</v>
      </c>
      <c r="J19" s="66">
        <f t="shared" si="1"/>
        <v>0.73661909652968349</v>
      </c>
      <c r="K19" s="67"/>
      <c r="L19" s="79">
        <f t="shared" si="2"/>
        <v>0.63115937630466401</v>
      </c>
      <c r="M19" s="79"/>
      <c r="N19" s="68">
        <f t="shared" si="3"/>
        <v>0.54297329143247219</v>
      </c>
      <c r="O19" s="68"/>
      <c r="P19" s="68">
        <f t="shared" si="4"/>
        <v>0.75354512841861543</v>
      </c>
      <c r="Q19" s="68"/>
      <c r="S19" s="2"/>
    </row>
    <row r="20" spans="1:19" x14ac:dyDescent="0.25">
      <c r="A20" s="24" t="s">
        <v>231</v>
      </c>
      <c r="B20" s="12" t="s">
        <v>232</v>
      </c>
      <c r="C20" s="7">
        <v>1220079.0399999996</v>
      </c>
      <c r="D20" s="32">
        <v>858875.35253999988</v>
      </c>
      <c r="E20" s="2">
        <v>201622.98000000007</v>
      </c>
      <c r="F20" s="62">
        <f t="shared" si="0"/>
        <v>1421702.0199999996</v>
      </c>
      <c r="G20" s="2">
        <v>168952.72999999998</v>
      </c>
      <c r="H20" s="2">
        <v>-168952.72999999998</v>
      </c>
      <c r="J20" s="66">
        <f t="shared" si="1"/>
        <v>0.7039505838408634</v>
      </c>
      <c r="K20" s="67"/>
      <c r="L20" s="79">
        <f t="shared" si="2"/>
        <v>0.60411769868625509</v>
      </c>
      <c r="M20" s="79"/>
      <c r="N20" s="68">
        <f t="shared" si="3"/>
        <v>0.53995083002141109</v>
      </c>
      <c r="O20" s="68"/>
      <c r="P20" s="68">
        <f t="shared" si="4"/>
        <v>0.68559236823834091</v>
      </c>
      <c r="Q20" s="68"/>
      <c r="S20" s="2"/>
    </row>
    <row r="21" spans="1:19" x14ac:dyDescent="0.25">
      <c r="A21" s="24" t="s">
        <v>233</v>
      </c>
      <c r="B21" s="12" t="s">
        <v>234</v>
      </c>
      <c r="C21" s="7">
        <v>1516618.37</v>
      </c>
      <c r="D21" s="32">
        <v>1086237.8257200003</v>
      </c>
      <c r="E21" s="2">
        <v>280131.14000000007</v>
      </c>
      <c r="F21" s="62">
        <f t="shared" si="0"/>
        <v>1796749.5100000002</v>
      </c>
      <c r="G21" s="2">
        <v>314982.5</v>
      </c>
      <c r="H21" s="2">
        <v>9223462.1599999983</v>
      </c>
      <c r="J21" s="66">
        <f t="shared" si="1"/>
        <v>0.71622357160292094</v>
      </c>
      <c r="K21" s="67"/>
      <c r="L21" s="79">
        <f t="shared" si="2"/>
        <v>0.6045571848910648</v>
      </c>
      <c r="M21" s="79"/>
      <c r="N21" s="68">
        <f t="shared" si="3"/>
        <v>0.51438242190589334</v>
      </c>
      <c r="O21" s="68"/>
      <c r="P21" s="68">
        <f t="shared" si="4"/>
        <v>9.8567782384528416E-2</v>
      </c>
      <c r="Q21" s="68"/>
      <c r="S21" s="2"/>
    </row>
    <row r="22" spans="1:19" x14ac:dyDescent="0.25">
      <c r="A22" s="24" t="s">
        <v>235</v>
      </c>
      <c r="B22" s="12" t="s">
        <v>236</v>
      </c>
      <c r="C22" s="7">
        <v>866573.77</v>
      </c>
      <c r="D22" s="32">
        <v>544023.14663999993</v>
      </c>
      <c r="E22" s="2">
        <v>316714.17</v>
      </c>
      <c r="F22" s="62">
        <f t="shared" si="0"/>
        <v>1183287.94</v>
      </c>
      <c r="G22" s="2">
        <v>215163.18</v>
      </c>
      <c r="H22" s="2">
        <v>24306246.449999999</v>
      </c>
      <c r="J22" s="66">
        <f t="shared" si="1"/>
        <v>0.62778630680224712</v>
      </c>
      <c r="K22" s="67"/>
      <c r="L22" s="79">
        <f t="shared" si="2"/>
        <v>0.45975550688026107</v>
      </c>
      <c r="M22" s="79"/>
      <c r="N22" s="68">
        <f t="shared" si="3"/>
        <v>0.38901834955804532</v>
      </c>
      <c r="O22" s="68"/>
      <c r="P22" s="68">
        <f t="shared" si="4"/>
        <v>2.1343000555295741E-2</v>
      </c>
      <c r="Q22" s="68"/>
      <c r="S22" s="2"/>
    </row>
    <row r="23" spans="1:19" x14ac:dyDescent="0.25">
      <c r="A23" s="24" t="s">
        <v>237</v>
      </c>
      <c r="B23" s="12" t="s">
        <v>238</v>
      </c>
      <c r="C23" s="7">
        <v>831437.60999999987</v>
      </c>
      <c r="D23" s="32">
        <v>490995.54401999997</v>
      </c>
      <c r="E23" s="2">
        <v>332129.95000000007</v>
      </c>
      <c r="F23" s="62">
        <f t="shared" si="0"/>
        <v>1163567.56</v>
      </c>
      <c r="G23" s="2">
        <v>180920.82</v>
      </c>
      <c r="H23" s="2">
        <v>17442639.380000003</v>
      </c>
      <c r="J23" s="66">
        <f t="shared" si="1"/>
        <v>0.59053804893430317</v>
      </c>
      <c r="K23" s="67"/>
      <c r="L23" s="79">
        <f t="shared" si="2"/>
        <v>0.42197424618816287</v>
      </c>
      <c r="M23" s="79"/>
      <c r="N23" s="68">
        <f t="shared" si="3"/>
        <v>0.36519136299266486</v>
      </c>
      <c r="O23" s="68"/>
      <c r="P23" s="68">
        <f t="shared" si="4"/>
        <v>2.6388803779476826E-2</v>
      </c>
      <c r="Q23" s="68"/>
      <c r="S23" s="2"/>
    </row>
    <row r="24" spans="1:19" x14ac:dyDescent="0.25">
      <c r="A24" s="24" t="s">
        <v>239</v>
      </c>
      <c r="B24" s="12" t="s">
        <v>240</v>
      </c>
      <c r="C24" s="7">
        <v>3503675.52</v>
      </c>
      <c r="D24" s="32">
        <v>2272512.3855000003</v>
      </c>
      <c r="E24" s="2">
        <v>658049.5700000003</v>
      </c>
      <c r="F24" s="62">
        <f t="shared" si="0"/>
        <v>4161725.0900000003</v>
      </c>
      <c r="G24" s="2">
        <v>166227.64000000004</v>
      </c>
      <c r="H24" s="2">
        <v>4138573.9200000004</v>
      </c>
      <c r="J24" s="66">
        <f t="shared" si="1"/>
        <v>0.64860811811134844</v>
      </c>
      <c r="K24" s="67"/>
      <c r="L24" s="79">
        <f t="shared" si="2"/>
        <v>0.54605057670928481</v>
      </c>
      <c r="M24" s="79"/>
      <c r="N24" s="68">
        <f t="shared" si="3"/>
        <v>0.52507791264624093</v>
      </c>
      <c r="O24" s="68"/>
      <c r="P24" s="68">
        <f t="shared" si="4"/>
        <v>0.2737868096995219</v>
      </c>
      <c r="Q24" s="68"/>
      <c r="S24" s="2"/>
    </row>
    <row r="25" spans="1:19" x14ac:dyDescent="0.25">
      <c r="A25" s="24" t="s">
        <v>247</v>
      </c>
      <c r="B25" s="12" t="s">
        <v>248</v>
      </c>
      <c r="C25" s="7">
        <v>113051.75</v>
      </c>
      <c r="D25" s="32"/>
      <c r="E25" s="2">
        <v>26978.199999999997</v>
      </c>
      <c r="F25" s="62">
        <f t="shared" ref="F25" si="5">E25+C25</f>
        <v>140029.95000000001</v>
      </c>
      <c r="G25" s="2">
        <v>0</v>
      </c>
      <c r="H25" s="2">
        <v>20037.400000000001</v>
      </c>
      <c r="J25" s="66"/>
      <c r="K25" s="67"/>
      <c r="L25" s="79"/>
      <c r="M25" s="79"/>
      <c r="N25" s="68"/>
      <c r="O25" s="68"/>
      <c r="P25" s="68"/>
      <c r="Q25" s="68"/>
    </row>
    <row r="26" spans="1:19" x14ac:dyDescent="0.25">
      <c r="A26" s="24" t="s">
        <v>241</v>
      </c>
      <c r="B26" s="12" t="s">
        <v>242</v>
      </c>
      <c r="C26" s="7">
        <v>782685.97</v>
      </c>
      <c r="D26" s="32">
        <v>485529.88092000008</v>
      </c>
      <c r="E26" s="2">
        <v>175959.44</v>
      </c>
      <c r="F26" s="62">
        <f t="shared" si="0"/>
        <v>958645.40999999992</v>
      </c>
      <c r="G26" s="2">
        <v>8652.7800000000007</v>
      </c>
      <c r="H26" s="2">
        <v>-8652.7800000000007</v>
      </c>
      <c r="J26" s="66">
        <f t="shared" ref="J26:J27" si="6">D26/C26</f>
        <v>0.62033804045318475</v>
      </c>
      <c r="K26" s="67"/>
      <c r="L26" s="79">
        <f t="shared" ref="L26:L27" si="7">D26/F26</f>
        <v>0.50647494459917153</v>
      </c>
      <c r="M26" s="79"/>
      <c r="N26" s="68">
        <f t="shared" ref="N26:N27" si="8">D26/(F26+G26)</f>
        <v>0.50194437034974715</v>
      </c>
      <c r="O26" s="68"/>
      <c r="P26" s="68">
        <f t="shared" ref="P26:P27" si="9">D26/(F26+H26)</f>
        <v>0.51108805014624181</v>
      </c>
      <c r="Q26" s="68"/>
    </row>
    <row r="27" spans="1:19" x14ac:dyDescent="0.25">
      <c r="A27" s="24" t="s">
        <v>243</v>
      </c>
      <c r="B27" s="12" t="s">
        <v>244</v>
      </c>
      <c r="C27" s="7">
        <v>1232746.3800000001</v>
      </c>
      <c r="D27" s="32">
        <v>792409.49340000015</v>
      </c>
      <c r="E27" s="2">
        <v>263265.87000000011</v>
      </c>
      <c r="F27" s="62">
        <f t="shared" si="0"/>
        <v>1496012.2500000002</v>
      </c>
      <c r="G27" s="2">
        <v>162605.71</v>
      </c>
      <c r="H27" s="2">
        <v>13648635.750000002</v>
      </c>
      <c r="J27" s="66">
        <f t="shared" si="6"/>
        <v>0.64280009761618617</v>
      </c>
      <c r="K27" s="67"/>
      <c r="L27" s="79">
        <f t="shared" si="7"/>
        <v>0.52968115294510454</v>
      </c>
      <c r="M27" s="79"/>
      <c r="N27" s="68">
        <f t="shared" si="8"/>
        <v>0.4777528716739568</v>
      </c>
      <c r="O27" s="68"/>
      <c r="P27" s="68">
        <f t="shared" si="9"/>
        <v>5.2322740904905816E-2</v>
      </c>
      <c r="Q27" s="68"/>
    </row>
    <row r="28" spans="1:19" x14ac:dyDescent="0.25">
      <c r="A28" s="43" t="s">
        <v>245</v>
      </c>
      <c r="B28" s="12" t="s">
        <v>246</v>
      </c>
      <c r="C28" s="7">
        <v>1140697.03</v>
      </c>
      <c r="D28" s="32">
        <v>874399.64471999987</v>
      </c>
      <c r="E28" s="2">
        <v>133087.25000000003</v>
      </c>
      <c r="F28" s="62">
        <f t="shared" ref="F28" si="10">E28+C28</f>
        <v>1273784.28</v>
      </c>
      <c r="G28" s="2">
        <v>0</v>
      </c>
      <c r="H28" s="2">
        <v>0</v>
      </c>
      <c r="J28" s="66">
        <f t="shared" ref="J28" si="11">D28/C28</f>
        <v>0.76654854157023611</v>
      </c>
      <c r="K28" s="67"/>
      <c r="L28" s="82">
        <f t="shared" ref="L28" si="12">D28/F28</f>
        <v>0.68645818483487631</v>
      </c>
      <c r="M28" s="82"/>
      <c r="N28" s="67">
        <f t="shared" ref="N28" si="13">D28/(F28+G28)</f>
        <v>0.68645818483487631</v>
      </c>
      <c r="O28" s="67"/>
      <c r="P28" s="67">
        <f t="shared" ref="P28" si="14">D28/(F28+H28)</f>
        <v>0.68645818483487631</v>
      </c>
      <c r="Q28" s="67"/>
    </row>
    <row r="29" spans="1:19" x14ac:dyDescent="0.25">
      <c r="A29" s="29" t="s">
        <v>249</v>
      </c>
      <c r="B29" s="13" t="s">
        <v>250</v>
      </c>
      <c r="C29" s="30">
        <v>470984.1</v>
      </c>
      <c r="D29" s="33">
        <v>355200.86700000003</v>
      </c>
      <c r="E29" s="14">
        <v>66206.599999999977</v>
      </c>
      <c r="F29" s="63">
        <f t="shared" si="0"/>
        <v>537190.69999999995</v>
      </c>
      <c r="G29" s="14">
        <v>0</v>
      </c>
      <c r="H29" s="14">
        <v>0</v>
      </c>
      <c r="I29" s="28"/>
      <c r="J29" s="72">
        <f t="shared" si="1"/>
        <v>0.75416742730805575</v>
      </c>
      <c r="K29" s="73"/>
      <c r="L29" s="80">
        <f t="shared" si="2"/>
        <v>0.66121931559872515</v>
      </c>
      <c r="M29" s="80"/>
      <c r="N29" s="73">
        <f t="shared" si="3"/>
        <v>0.66121931559872515</v>
      </c>
      <c r="O29" s="73"/>
      <c r="P29" s="73">
        <f t="shared" si="4"/>
        <v>0.66121931559872515</v>
      </c>
      <c r="Q29" s="73"/>
    </row>
    <row r="30" spans="1:19" x14ac:dyDescent="0.25">
      <c r="C30" s="22"/>
      <c r="D30" s="34"/>
      <c r="J30" s="66"/>
      <c r="K30" s="67"/>
      <c r="L30" s="79"/>
      <c r="M30" s="79"/>
      <c r="N30" s="68"/>
      <c r="O30" s="68"/>
      <c r="P30" s="68"/>
      <c r="Q30" s="68"/>
    </row>
    <row r="31" spans="1:19" x14ac:dyDescent="0.25">
      <c r="C31" s="8">
        <f t="shared" ref="C31:H31" si="15">SUM(C2:C30)</f>
        <v>34699281.919999994</v>
      </c>
      <c r="D31" s="35">
        <f t="shared" si="15"/>
        <v>23527660.161959998</v>
      </c>
      <c r="E31" s="9">
        <f t="shared" si="15"/>
        <v>6424373.4400000004</v>
      </c>
      <c r="F31" s="62">
        <f t="shared" si="15"/>
        <v>41123655.360000007</v>
      </c>
      <c r="G31" s="9">
        <f t="shared" si="15"/>
        <v>3939736.33</v>
      </c>
      <c r="H31" s="9">
        <f t="shared" si="15"/>
        <v>66592011.439999998</v>
      </c>
      <c r="J31" s="69">
        <f t="shared" si="1"/>
        <v>0.67804458363730891</v>
      </c>
      <c r="K31" s="70"/>
      <c r="L31" s="78">
        <f t="shared" si="2"/>
        <v>0.57211986522104719</v>
      </c>
      <c r="M31" s="78"/>
      <c r="N31" s="71">
        <f t="shared" si="3"/>
        <v>0.52210140603289323</v>
      </c>
      <c r="O31" s="71"/>
      <c r="P31" s="71">
        <f t="shared" si="4"/>
        <v>0.21842375265284991</v>
      </c>
      <c r="Q31" s="71"/>
    </row>
    <row r="33" spans="2:8" x14ac:dyDescent="0.25">
      <c r="H33" s="2"/>
    </row>
    <row r="35" spans="2:8" x14ac:dyDescent="0.25">
      <c r="B35" s="17" t="s">
        <v>253</v>
      </c>
    </row>
    <row r="36" spans="2:8" x14ac:dyDescent="0.25">
      <c r="B36" s="25" t="s">
        <v>248</v>
      </c>
    </row>
    <row r="37" spans="2:8" x14ac:dyDescent="0.25">
      <c r="B37" s="25"/>
    </row>
  </sheetData>
  <mergeCells count="124">
    <mergeCell ref="J28:K28"/>
    <mergeCell ref="L28:M28"/>
    <mergeCell ref="N28:O28"/>
    <mergeCell ref="P28:Q28"/>
    <mergeCell ref="J2:K2"/>
    <mergeCell ref="L2:M2"/>
    <mergeCell ref="N2:O2"/>
    <mergeCell ref="P2:Q2"/>
    <mergeCell ref="J3:K3"/>
    <mergeCell ref="L3:M3"/>
    <mergeCell ref="N3:O3"/>
    <mergeCell ref="P3:Q3"/>
    <mergeCell ref="J10:K10"/>
    <mergeCell ref="L10:M10"/>
    <mergeCell ref="N10:O10"/>
    <mergeCell ref="P10:Q10"/>
    <mergeCell ref="J11:K11"/>
    <mergeCell ref="L11:M11"/>
    <mergeCell ref="N11:O11"/>
    <mergeCell ref="P11:Q11"/>
    <mergeCell ref="J8:K8"/>
    <mergeCell ref="L8:M8"/>
    <mergeCell ref="N8:O8"/>
    <mergeCell ref="P8:Q8"/>
    <mergeCell ref="J13:K13"/>
    <mergeCell ref="L13:M13"/>
    <mergeCell ref="N13:O13"/>
    <mergeCell ref="P13:Q13"/>
    <mergeCell ref="J1:K1"/>
    <mergeCell ref="L1:M1"/>
    <mergeCell ref="N1:O1"/>
    <mergeCell ref="P1:Q1"/>
    <mergeCell ref="J6:K6"/>
    <mergeCell ref="L6:M6"/>
    <mergeCell ref="N6:O6"/>
    <mergeCell ref="P6:Q6"/>
    <mergeCell ref="J7:K7"/>
    <mergeCell ref="L7:M7"/>
    <mergeCell ref="N7:O7"/>
    <mergeCell ref="P7:Q7"/>
    <mergeCell ref="J4:K4"/>
    <mergeCell ref="L4:M4"/>
    <mergeCell ref="N4:O4"/>
    <mergeCell ref="P4:Q4"/>
    <mergeCell ref="J5:K5"/>
    <mergeCell ref="L5:M5"/>
    <mergeCell ref="N5:O5"/>
    <mergeCell ref="P5:Q5"/>
    <mergeCell ref="J16:K16"/>
    <mergeCell ref="L16:M16"/>
    <mergeCell ref="N16:O16"/>
    <mergeCell ref="P16:Q16"/>
    <mergeCell ref="J17:K17"/>
    <mergeCell ref="L17:M17"/>
    <mergeCell ref="N17:O17"/>
    <mergeCell ref="P17:Q17"/>
    <mergeCell ref="J9:K9"/>
    <mergeCell ref="L9:M9"/>
    <mergeCell ref="N9:O9"/>
    <mergeCell ref="P9:Q9"/>
    <mergeCell ref="J14:K14"/>
    <mergeCell ref="L14:M14"/>
    <mergeCell ref="N14:O14"/>
    <mergeCell ref="P14:Q14"/>
    <mergeCell ref="J15:K15"/>
    <mergeCell ref="L15:M15"/>
    <mergeCell ref="N15:O15"/>
    <mergeCell ref="P15:Q15"/>
    <mergeCell ref="J12:K12"/>
    <mergeCell ref="L12:M12"/>
    <mergeCell ref="N12:O12"/>
    <mergeCell ref="P12:Q12"/>
    <mergeCell ref="J20:K20"/>
    <mergeCell ref="L20:M20"/>
    <mergeCell ref="N20:O20"/>
    <mergeCell ref="P20:Q20"/>
    <mergeCell ref="J21:K21"/>
    <mergeCell ref="L21:M21"/>
    <mergeCell ref="N21:O21"/>
    <mergeCell ref="P21:Q21"/>
    <mergeCell ref="J18:K18"/>
    <mergeCell ref="L18:M18"/>
    <mergeCell ref="N18:O18"/>
    <mergeCell ref="P18:Q18"/>
    <mergeCell ref="J19:K19"/>
    <mergeCell ref="L19:M19"/>
    <mergeCell ref="N19:O19"/>
    <mergeCell ref="P19:Q19"/>
    <mergeCell ref="J24:K24"/>
    <mergeCell ref="L24:M24"/>
    <mergeCell ref="N24:O24"/>
    <mergeCell ref="P24:Q24"/>
    <mergeCell ref="J22:K22"/>
    <mergeCell ref="L22:M22"/>
    <mergeCell ref="N22:O22"/>
    <mergeCell ref="P22:Q22"/>
    <mergeCell ref="J23:K23"/>
    <mergeCell ref="L23:M23"/>
    <mergeCell ref="N23:O23"/>
    <mergeCell ref="P23:Q23"/>
    <mergeCell ref="J31:K31"/>
    <mergeCell ref="L31:M31"/>
    <mergeCell ref="N31:O31"/>
    <mergeCell ref="P31:Q31"/>
    <mergeCell ref="J25:K25"/>
    <mergeCell ref="L25:M25"/>
    <mergeCell ref="N25:O25"/>
    <mergeCell ref="P25:Q25"/>
    <mergeCell ref="J29:K29"/>
    <mergeCell ref="L29:M29"/>
    <mergeCell ref="N29:O29"/>
    <mergeCell ref="P29:Q29"/>
    <mergeCell ref="J30:K30"/>
    <mergeCell ref="L30:M30"/>
    <mergeCell ref="N30:O30"/>
    <mergeCell ref="P30:Q30"/>
    <mergeCell ref="J26:K26"/>
    <mergeCell ref="L26:M26"/>
    <mergeCell ref="N26:O26"/>
    <mergeCell ref="P26:Q26"/>
    <mergeCell ref="J27:K27"/>
    <mergeCell ref="L27:M27"/>
    <mergeCell ref="N27:O27"/>
    <mergeCell ref="P27:Q2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KOOND</vt:lpstr>
      <vt:lpstr>KOV 2022</vt:lpstr>
      <vt:lpstr>KOV 2023</vt:lpstr>
      <vt:lpstr>Riigigümn 2022</vt:lpstr>
      <vt:lpstr>Riigigümn 2023</vt:lpstr>
    </vt:vector>
  </TitlesOfParts>
  <Company>Haridus- ja Teadusministeerium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Lisa_ Õpetajate palgakulude osakaal 2022 ja 2023</dc:title>
  <dc:creator>Sven Nugis</dc:creator>
  <cp:lastModifiedBy>Tiivi Tiido</cp:lastModifiedBy>
  <cp:lastPrinted>2024-06-27T14:17:42Z</cp:lastPrinted>
  <dcterms:created xsi:type="dcterms:W3CDTF">2024-06-10T11:56:42Z</dcterms:created>
  <dcterms:modified xsi:type="dcterms:W3CDTF">2024-11-11T11:16:47Z</dcterms:modified>
</cp:coreProperties>
</file>