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marika\OneDrive\Eriolukorra kaugtöö\2022 EELARVE\"/>
    </mc:Choice>
  </mc:AlternateContent>
  <bookViews>
    <workbookView xWindow="0" yWindow="0" windowWidth="17820" windowHeight="7697"/>
  </bookViews>
  <sheets>
    <sheet name="1. Eelarve koondtabel" sheetId="10" r:id="rId1"/>
    <sheet name="2. Investeeringute tabel" sheetId="11" r:id="rId2"/>
    <sheet name="3. Seletuskiri ridade kaupa" sheetId="6" r:id="rId3"/>
    <sheet name="4. Algandmed" sheetId="4" r:id="rId4"/>
    <sheet name="Koondtabel" sheetId="8" state="hidden" r:id="rId5"/>
    <sheet name="1 #2022 lisaEA muudatused MS..." sheetId="1" state="hidden" r:id="rId6"/>
    <sheet name="2 #2022 lisaEA muudatused SF..." sheetId="2" state="hidden" r:id="rId7"/>
    <sheet name="3 2022 reservfondi eraldised" sheetId="3" state="hidden" r:id="rId8"/>
  </sheets>
  <definedNames>
    <definedName name="_xlnm._FilterDatabase" localSheetId="3" hidden="1">'4. Algandmed'!$A$1:$Q$276</definedName>
    <definedName name="_xlnm.Print_Titles" localSheetId="2">'3. Seletuskiri ridade kaupa'!$4:$4</definedName>
    <definedName name="Slicer_Osakonna_nimetus">#N/A</definedName>
  </definedNames>
  <calcPr calcId="162913"/>
  <pivotCaches>
    <pivotCache cacheId="0"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Lst>
</workbook>
</file>

<file path=xl/calcChain.xml><?xml version="1.0" encoding="utf-8"?>
<calcChain xmlns="http://schemas.openxmlformats.org/spreadsheetml/2006/main">
  <c r="C45" i="11" l="1"/>
  <c r="H44" i="11"/>
  <c r="G44" i="11"/>
  <c r="F44" i="11"/>
  <c r="H43" i="11"/>
  <c r="G43" i="11"/>
  <c r="F43" i="11"/>
  <c r="H42" i="11"/>
  <c r="E42" i="11"/>
  <c r="G42" i="11" s="1"/>
  <c r="H41" i="11"/>
  <c r="H40" i="11"/>
  <c r="G40" i="11"/>
  <c r="F40" i="11"/>
  <c r="H39" i="11"/>
  <c r="G39" i="11"/>
  <c r="F39" i="11"/>
  <c r="G38" i="11"/>
  <c r="F38" i="11"/>
  <c r="E38" i="11"/>
  <c r="D38" i="11"/>
  <c r="H38" i="11" s="1"/>
  <c r="H37" i="11"/>
  <c r="G37" i="11"/>
  <c r="F37" i="11"/>
  <c r="H36" i="11"/>
  <c r="G36" i="11"/>
  <c r="F36" i="11"/>
  <c r="H35" i="11"/>
  <c r="G35" i="11"/>
  <c r="F35" i="11"/>
  <c r="H34" i="11"/>
  <c r="G34" i="11"/>
  <c r="F34" i="11"/>
  <c r="H33" i="11"/>
  <c r="G33" i="11"/>
  <c r="F33" i="11"/>
  <c r="H32" i="11"/>
  <c r="G32" i="11"/>
  <c r="F32" i="11"/>
  <c r="E31" i="11"/>
  <c r="G31" i="11" s="1"/>
  <c r="D31" i="11"/>
  <c r="H31" i="11" s="1"/>
  <c r="H30" i="11"/>
  <c r="G30" i="11"/>
  <c r="F30" i="11"/>
  <c r="H29" i="11"/>
  <c r="G29" i="11"/>
  <c r="F29" i="11"/>
  <c r="H28" i="11"/>
  <c r="G28" i="11"/>
  <c r="F28" i="11"/>
  <c r="H27" i="11"/>
  <c r="G27" i="11"/>
  <c r="F27" i="11"/>
  <c r="H26" i="11"/>
  <c r="G26" i="11"/>
  <c r="F26" i="11"/>
  <c r="H25" i="11"/>
  <c r="G25" i="11"/>
  <c r="F25" i="11"/>
  <c r="E24" i="11"/>
  <c r="G24" i="11" s="1"/>
  <c r="D24" i="11"/>
  <c r="D2" i="11" s="1"/>
  <c r="H23" i="11"/>
  <c r="G23" i="11"/>
  <c r="F23" i="11"/>
  <c r="H22" i="11"/>
  <c r="G22" i="11"/>
  <c r="F22" i="11"/>
  <c r="H21" i="11"/>
  <c r="G21" i="11"/>
  <c r="F21" i="11"/>
  <c r="H20" i="11"/>
  <c r="G20" i="11"/>
  <c r="F20" i="11"/>
  <c r="H19" i="11"/>
  <c r="G19" i="11"/>
  <c r="F19" i="11"/>
  <c r="H18" i="11"/>
  <c r="G18" i="11"/>
  <c r="F18" i="11"/>
  <c r="H17" i="11"/>
  <c r="G17" i="11"/>
  <c r="F17" i="11"/>
  <c r="G16" i="11"/>
  <c r="F16" i="11"/>
  <c r="E16" i="11"/>
  <c r="D16" i="11"/>
  <c r="H16" i="11" s="1"/>
  <c r="H15" i="11"/>
  <c r="G15" i="11"/>
  <c r="F15" i="11"/>
  <c r="H14" i="11"/>
  <c r="G14" i="11"/>
  <c r="F14" i="11"/>
  <c r="H13" i="11"/>
  <c r="G13" i="11"/>
  <c r="F13" i="11"/>
  <c r="H12" i="11"/>
  <c r="G12" i="11"/>
  <c r="F12" i="11"/>
  <c r="H11" i="11"/>
  <c r="G11" i="11"/>
  <c r="F11" i="11"/>
  <c r="H10" i="11"/>
  <c r="G10" i="11"/>
  <c r="F10" i="11"/>
  <c r="H9" i="11"/>
  <c r="G9" i="11"/>
  <c r="F9" i="11"/>
  <c r="H8" i="11"/>
  <c r="G8" i="11"/>
  <c r="F8" i="11"/>
  <c r="H7" i="11"/>
  <c r="G7" i="11"/>
  <c r="F7" i="11"/>
  <c r="H6" i="11"/>
  <c r="G6" i="11"/>
  <c r="F6" i="11"/>
  <c r="E5" i="11"/>
  <c r="F5" i="11" s="1"/>
  <c r="D5" i="11"/>
  <c r="H5" i="11" s="1"/>
  <c r="H4" i="11"/>
  <c r="G4" i="11"/>
  <c r="F4" i="11"/>
  <c r="H3" i="11"/>
  <c r="E3" i="11"/>
  <c r="F3" i="11" s="1"/>
  <c r="E2" i="11"/>
  <c r="C2" i="11"/>
  <c r="G2" i="11" s="1"/>
  <c r="B2" i="11"/>
  <c r="B45" i="11" s="1"/>
  <c r="L40" i="10"/>
  <c r="H40" i="10"/>
  <c r="M40" i="10" s="1"/>
  <c r="L39" i="10"/>
  <c r="H39" i="10"/>
  <c r="M39" i="10" s="1"/>
  <c r="L37" i="10"/>
  <c r="H37" i="10"/>
  <c r="M37" i="10" s="1"/>
  <c r="L36" i="10"/>
  <c r="H36" i="10"/>
  <c r="M36" i="10" s="1"/>
  <c r="S35" i="10"/>
  <c r="R35" i="10"/>
  <c r="Q35" i="10"/>
  <c r="P35" i="10"/>
  <c r="O35" i="10"/>
  <c r="N35" i="10"/>
  <c r="L35" i="10"/>
  <c r="K35" i="10"/>
  <c r="J35" i="10"/>
  <c r="I35" i="10"/>
  <c r="H35" i="10"/>
  <c r="M35" i="10" s="1"/>
  <c r="G35" i="10"/>
  <c r="F35" i="10"/>
  <c r="E35" i="10"/>
  <c r="D35" i="10"/>
  <c r="C35" i="10"/>
  <c r="M32" i="10"/>
  <c r="L32" i="10"/>
  <c r="H32" i="10"/>
  <c r="M31" i="10"/>
  <c r="L31" i="10"/>
  <c r="H31" i="10"/>
  <c r="L30" i="10"/>
  <c r="H30" i="10"/>
  <c r="M30" i="10" s="1"/>
  <c r="L29" i="10"/>
  <c r="H29" i="10"/>
  <c r="M29" i="10" s="1"/>
  <c r="M28" i="10"/>
  <c r="L28" i="10"/>
  <c r="H28" i="10"/>
  <c r="M27" i="10"/>
  <c r="L27" i="10"/>
  <c r="H27" i="10"/>
  <c r="L26" i="10"/>
  <c r="H26" i="10"/>
  <c r="M26" i="10" s="1"/>
  <c r="L25" i="10"/>
  <c r="H25" i="10"/>
  <c r="M25" i="10" s="1"/>
  <c r="S24" i="10"/>
  <c r="R24" i="10"/>
  <c r="Q24" i="10"/>
  <c r="P24" i="10"/>
  <c r="O24" i="10"/>
  <c r="N24" i="10"/>
  <c r="L24" i="10"/>
  <c r="K24" i="10"/>
  <c r="J24" i="10"/>
  <c r="I24" i="10"/>
  <c r="H24" i="10"/>
  <c r="M24" i="10" s="1"/>
  <c r="G24" i="10"/>
  <c r="F24" i="10"/>
  <c r="E24" i="10"/>
  <c r="D24" i="10"/>
  <c r="C24" i="10"/>
  <c r="K21" i="10"/>
  <c r="L21" i="10" s="1"/>
  <c r="H21" i="10"/>
  <c r="K20" i="10"/>
  <c r="L20" i="10" s="1"/>
  <c r="H20" i="10"/>
  <c r="M20" i="10" s="1"/>
  <c r="S19" i="10"/>
  <c r="R19" i="10"/>
  <c r="Q19" i="10"/>
  <c r="P19" i="10"/>
  <c r="O19" i="10"/>
  <c r="N19" i="10"/>
  <c r="L19" i="10"/>
  <c r="K19" i="10"/>
  <c r="J19" i="10"/>
  <c r="I19" i="10"/>
  <c r="H19" i="10"/>
  <c r="M19" i="10" s="1"/>
  <c r="G19" i="10"/>
  <c r="F19" i="10"/>
  <c r="E19" i="10"/>
  <c r="D19" i="10"/>
  <c r="C19" i="10"/>
  <c r="L18" i="10"/>
  <c r="H18" i="10"/>
  <c r="M18" i="10" s="1"/>
  <c r="M17" i="10"/>
  <c r="L17" i="10"/>
  <c r="H17" i="10"/>
  <c r="S16" i="10"/>
  <c r="R16" i="10"/>
  <c r="Q16" i="10"/>
  <c r="P16" i="10"/>
  <c r="O16" i="10"/>
  <c r="N16" i="10"/>
  <c r="K16" i="10"/>
  <c r="L16" i="10" s="1"/>
  <c r="J16" i="10"/>
  <c r="I16" i="10"/>
  <c r="G16" i="10"/>
  <c r="F16" i="10"/>
  <c r="E16" i="10"/>
  <c r="D16" i="10"/>
  <c r="C16" i="10"/>
  <c r="M15" i="10"/>
  <c r="L15" i="10"/>
  <c r="H15" i="10"/>
  <c r="M14" i="10"/>
  <c r="L14" i="10"/>
  <c r="H14" i="10"/>
  <c r="S13" i="10"/>
  <c r="R13" i="10"/>
  <c r="Q13" i="10"/>
  <c r="P13" i="10"/>
  <c r="O13" i="10"/>
  <c r="N13" i="10"/>
  <c r="K13" i="10"/>
  <c r="J13" i="10"/>
  <c r="L13" i="10" s="1"/>
  <c r="M13" i="10" s="1"/>
  <c r="I13" i="10"/>
  <c r="H13" i="10"/>
  <c r="G13" i="10"/>
  <c r="F13" i="10"/>
  <c r="E13" i="10"/>
  <c r="D13" i="10"/>
  <c r="C13" i="10"/>
  <c r="S12" i="10"/>
  <c r="S10" i="10" s="1"/>
  <c r="R12" i="10"/>
  <c r="Q12" i="10"/>
  <c r="P12" i="10"/>
  <c r="O12" i="10"/>
  <c r="O10" i="10" s="1"/>
  <c r="N12" i="10"/>
  <c r="K12" i="10"/>
  <c r="K10" i="10" s="1"/>
  <c r="J12" i="10"/>
  <c r="I12" i="10"/>
  <c r="G12" i="10"/>
  <c r="G10" i="10" s="1"/>
  <c r="F12" i="10"/>
  <c r="E12" i="10"/>
  <c r="H12" i="10" s="1"/>
  <c r="D12" i="10"/>
  <c r="C12" i="10"/>
  <c r="C10" i="10" s="1"/>
  <c r="S11" i="10"/>
  <c r="R11" i="10"/>
  <c r="Q11" i="10"/>
  <c r="P11" i="10"/>
  <c r="P10" i="10" s="1"/>
  <c r="P43" i="10" s="1"/>
  <c r="O11" i="10"/>
  <c r="N11" i="10"/>
  <c r="L11" i="10"/>
  <c r="K11" i="10"/>
  <c r="J11" i="10"/>
  <c r="I11" i="10"/>
  <c r="H11" i="10"/>
  <c r="G11" i="10"/>
  <c r="F11" i="10"/>
  <c r="E11" i="10"/>
  <c r="D11" i="10"/>
  <c r="D10" i="10" s="1"/>
  <c r="D43" i="10" s="1"/>
  <c r="C11" i="10"/>
  <c r="R10" i="10"/>
  <c r="R43" i="10" s="1"/>
  <c r="Q10" i="10"/>
  <c r="Q43" i="10" s="1"/>
  <c r="N10" i="10"/>
  <c r="N43" i="10" s="1"/>
  <c r="J10" i="10"/>
  <c r="J43" i="10" s="1"/>
  <c r="I10" i="10"/>
  <c r="I43" i="10" s="1"/>
  <c r="F10" i="10"/>
  <c r="F43" i="10" s="1"/>
  <c r="E10" i="10"/>
  <c r="E43" i="10" s="1"/>
  <c r="M8" i="10"/>
  <c r="L8" i="10"/>
  <c r="H8" i="10"/>
  <c r="M7" i="10"/>
  <c r="L7" i="10"/>
  <c r="K7" i="10"/>
  <c r="H7" i="10"/>
  <c r="M6" i="10"/>
  <c r="L6" i="10"/>
  <c r="H6" i="10"/>
  <c r="L5" i="10"/>
  <c r="H5" i="10"/>
  <c r="M5" i="10" s="1"/>
  <c r="S4" i="10"/>
  <c r="S42" i="10" s="1"/>
  <c r="R4" i="10"/>
  <c r="R22" i="10" s="1"/>
  <c r="R33" i="10" s="1"/>
  <c r="Q4" i="10"/>
  <c r="Q22" i="10" s="1"/>
  <c r="Q33" i="10" s="1"/>
  <c r="P4" i="10"/>
  <c r="P42" i="10" s="1"/>
  <c r="O4" i="10"/>
  <c r="O42" i="10" s="1"/>
  <c r="N4" i="10"/>
  <c r="N22" i="10" s="1"/>
  <c r="N33" i="10" s="1"/>
  <c r="M4" i="10"/>
  <c r="L4" i="10"/>
  <c r="K4" i="10"/>
  <c r="K42" i="10" s="1"/>
  <c r="J4" i="10"/>
  <c r="J22" i="10" s="1"/>
  <c r="J33" i="10" s="1"/>
  <c r="I4" i="10"/>
  <c r="I22" i="10" s="1"/>
  <c r="I33" i="10" s="1"/>
  <c r="H4" i="10"/>
  <c r="H42" i="10" s="1"/>
  <c r="G4" i="10"/>
  <c r="G42" i="10" s="1"/>
  <c r="F4" i="10"/>
  <c r="F22" i="10" s="1"/>
  <c r="F33" i="10" s="1"/>
  <c r="E4" i="10"/>
  <c r="E22" i="10" s="1"/>
  <c r="E33" i="10" s="1"/>
  <c r="D4" i="10"/>
  <c r="D42" i="10" s="1"/>
  <c r="C4" i="10"/>
  <c r="C42" i="10" s="1"/>
  <c r="H2" i="11" l="1"/>
  <c r="D45" i="11"/>
  <c r="H45" i="11" s="1"/>
  <c r="F2" i="11"/>
  <c r="F31" i="11"/>
  <c r="G3" i="11"/>
  <c r="G5" i="11"/>
  <c r="F24" i="11"/>
  <c r="F42" i="11"/>
  <c r="H24" i="11"/>
  <c r="E41" i="11"/>
  <c r="K43" i="10"/>
  <c r="L43" i="10" s="1"/>
  <c r="L10" i="10"/>
  <c r="K22" i="10"/>
  <c r="C43" i="10"/>
  <c r="C22" i="10"/>
  <c r="C33" i="10" s="1"/>
  <c r="G43" i="10"/>
  <c r="G22" i="10"/>
  <c r="G33" i="10" s="1"/>
  <c r="M21" i="10"/>
  <c r="H10" i="10"/>
  <c r="H22" i="10" s="1"/>
  <c r="O43" i="10"/>
  <c r="O22" i="10"/>
  <c r="O33" i="10" s="1"/>
  <c r="S43" i="10"/>
  <c r="S22" i="10"/>
  <c r="S33" i="10" s="1"/>
  <c r="I42" i="10"/>
  <c r="Q42" i="10"/>
  <c r="M11" i="10"/>
  <c r="L12" i="10"/>
  <c r="M12" i="10" s="1"/>
  <c r="H16" i="10"/>
  <c r="M16" i="10" s="1"/>
  <c r="D22" i="10"/>
  <c r="D33" i="10" s="1"/>
  <c r="P22" i="10"/>
  <c r="P33" i="10" s="1"/>
  <c r="F42" i="10"/>
  <c r="J42" i="10"/>
  <c r="L42" i="10" s="1"/>
  <c r="M42" i="10" s="1"/>
  <c r="N42" i="10"/>
  <c r="R42" i="10"/>
  <c r="E42" i="10"/>
  <c r="G41" i="11" l="1"/>
  <c r="F41" i="11"/>
  <c r="E45" i="11"/>
  <c r="H33" i="10"/>
  <c r="H43" i="10"/>
  <c r="M43" i="10" s="1"/>
  <c r="M10" i="10"/>
  <c r="L22" i="10"/>
  <c r="M22" i="10" s="1"/>
  <c r="K33" i="10"/>
  <c r="L33" i="10" s="1"/>
  <c r="F45" i="11" l="1"/>
  <c r="G45" i="11"/>
  <c r="M33" i="10"/>
  <c r="L19" i="4" l="1"/>
  <c r="L18" i="4"/>
  <c r="C18" i="4"/>
  <c r="C19" i="4"/>
  <c r="C252" i="4" l="1"/>
  <c r="L252" i="4"/>
  <c r="L251" i="4"/>
  <c r="C251" i="4"/>
  <c r="L254" i="4"/>
  <c r="L255" i="4"/>
  <c r="C253" i="4"/>
  <c r="C254" i="4"/>
  <c r="C255" i="4"/>
  <c r="L253" i="4"/>
  <c r="C28" i="8" l="1"/>
  <c r="D28" i="8"/>
  <c r="D30" i="8" s="1"/>
  <c r="E28" i="8"/>
  <c r="C29" i="8"/>
  <c r="D29" i="8"/>
  <c r="E29" i="8"/>
  <c r="C30" i="8" l="1"/>
  <c r="E30" i="8"/>
  <c r="F29" i="8"/>
  <c r="F28" i="8"/>
  <c r="F30" i="8" l="1"/>
  <c r="C3" i="4" l="1"/>
  <c r="C4" i="4"/>
  <c r="C5" i="4"/>
  <c r="C6" i="4"/>
  <c r="C7" i="4"/>
  <c r="C8" i="4"/>
  <c r="C9" i="4"/>
  <c r="C10" i="4"/>
  <c r="C11" i="4"/>
  <c r="C12" i="4"/>
  <c r="C13" i="4"/>
  <c r="C14" i="4"/>
  <c r="C15" i="4"/>
  <c r="C16" i="4"/>
  <c r="C17"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6" i="4"/>
  <c r="C257" i="4"/>
  <c r="C258" i="4"/>
  <c r="C259" i="4"/>
  <c r="C260" i="4"/>
  <c r="C261" i="4"/>
  <c r="C262" i="4"/>
  <c r="C263" i="4"/>
  <c r="C264" i="4"/>
  <c r="C265" i="4"/>
  <c r="C266" i="4"/>
  <c r="C267" i="4"/>
  <c r="C268" i="4"/>
  <c r="C269" i="4"/>
  <c r="C270" i="4"/>
  <c r="C271" i="4"/>
  <c r="C272" i="4"/>
  <c r="C273" i="4"/>
  <c r="C274" i="4"/>
  <c r="C275" i="4"/>
  <c r="C276" i="4"/>
  <c r="C2" i="4"/>
  <c r="L3" i="4"/>
  <c r="L4" i="4"/>
  <c r="L5" i="4"/>
  <c r="L6" i="4"/>
  <c r="L7" i="4"/>
  <c r="L8" i="4"/>
  <c r="L9" i="4"/>
  <c r="L10" i="4"/>
  <c r="L11" i="4"/>
  <c r="L12" i="4"/>
  <c r="L13" i="4"/>
  <c r="L14" i="4"/>
  <c r="L15" i="4"/>
  <c r="L16" i="4"/>
  <c r="L17"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6" i="4"/>
  <c r="L257" i="4"/>
  <c r="L258" i="4"/>
  <c r="L259" i="4"/>
  <c r="L260" i="4"/>
  <c r="L261" i="4"/>
  <c r="L262" i="4"/>
  <c r="L263" i="4"/>
  <c r="L264" i="4"/>
  <c r="L265" i="4"/>
  <c r="L266" i="4"/>
  <c r="L267" i="4"/>
  <c r="L268" i="4"/>
  <c r="L269" i="4"/>
  <c r="L270" i="4"/>
  <c r="L271" i="4"/>
  <c r="L272" i="4"/>
  <c r="L273" i="4"/>
  <c r="L274" i="4"/>
  <c r="L275" i="4"/>
  <c r="L276" i="4"/>
  <c r="L2" i="4"/>
</calcChain>
</file>

<file path=xl/sharedStrings.xml><?xml version="1.0" encoding="utf-8"?>
<sst xmlns="http://schemas.openxmlformats.org/spreadsheetml/2006/main" count="8963" uniqueCount="818">
  <si>
    <t>Kirje</t>
  </si>
  <si>
    <t>Summa</t>
  </si>
  <si>
    <t>Eelarvekonto</t>
  </si>
  <si>
    <t/>
  </si>
  <si>
    <t>Eelarveosa</t>
  </si>
  <si>
    <t>Tegevussuund</t>
  </si>
  <si>
    <t>Osakond</t>
  </si>
  <si>
    <t>Tegevusala</t>
  </si>
  <si>
    <t>Subjekt</t>
  </si>
  <si>
    <t>Staadioni tartaankatte ja märgistuse uuendamine - hanke kallinemise katteks. Haridus- ja kultuuriameti eelarvest 15 000 eurot ja haldusameti eelarvest 12 450 eurot ja Spordikeskuse eelarvest 20 000 eurot.</t>
  </si>
  <si>
    <t>1551</t>
  </si>
  <si>
    <t>Hooned ja rajatised</t>
  </si>
  <si>
    <t>4</t>
  </si>
  <si>
    <t>Investeerimistegevuse kulud</t>
  </si>
  <si>
    <t>KU78S</t>
  </si>
  <si>
    <t>Linnastaadioni tartaankatte uuendamine ja markeerimine</t>
  </si>
  <si>
    <t>58</t>
  </si>
  <si>
    <t>Viljandi Spordikeskus</t>
  </si>
  <si>
    <t>08102</t>
  </si>
  <si>
    <t>Sport</t>
  </si>
  <si>
    <t>Staadioni tartaankatte ja märgistuse uuendamine - hanke kallinemise katteks</t>
  </si>
  <si>
    <t>55159</t>
  </si>
  <si>
    <t>Muud inventarikulud</t>
  </si>
  <si>
    <t>2</t>
  </si>
  <si>
    <t>Põhitegevuse kulud</t>
  </si>
  <si>
    <t>55129</t>
  </si>
  <si>
    <t>Muud majandamiskulud</t>
  </si>
  <si>
    <t>55126</t>
  </si>
  <si>
    <t>Kulud jooksvale remondile</t>
  </si>
  <si>
    <t>55124</t>
  </si>
  <si>
    <t>Kulud korrashoiule</t>
  </si>
  <si>
    <t>Järvejooksu korraldamise kulult Võitjate preemiafondi 4139 suurendamine (naiste ja meeste esikuuiku preemiafondi tasakaalustamine)</t>
  </si>
  <si>
    <t>4139</t>
  </si>
  <si>
    <t>Preemiad, autasud, väljamaksed füüsilistele isikut</t>
  </si>
  <si>
    <t>55251</t>
  </si>
  <si>
    <t>kultuuri- ja vaba aja sisustamise kulud</t>
  </si>
  <si>
    <t>Spordikeskusele staadioni tartaankatte ja muru uuendamiseks, hanke kallinemise katteks</t>
  </si>
  <si>
    <t>KU233</t>
  </si>
  <si>
    <t>Investeeringute reserv</t>
  </si>
  <si>
    <t>L1192</t>
  </si>
  <si>
    <t>Haldusamet</t>
  </si>
  <si>
    <t>04740</t>
  </si>
  <si>
    <t>Üldmajanduslikud arendusprojektid</t>
  </si>
  <si>
    <t>Linnahooldusele täiendava lumeveo kuludeks, Eesti Keskkonnateenustele tasumiseks</t>
  </si>
  <si>
    <t>5512</t>
  </si>
  <si>
    <t>RAJATISTE MAJANDAMISKULUD</t>
  </si>
  <si>
    <t>KU241</t>
  </si>
  <si>
    <t>Ettenägemata tööd</t>
  </si>
  <si>
    <t>04900</t>
  </si>
  <si>
    <t>Muu majandus (sh majanduse haldus)</t>
  </si>
  <si>
    <t>Eelarve vähendamine vastavalt 25.04 LV protokollilisele otsusele</t>
  </si>
  <si>
    <t>5524</t>
  </si>
  <si>
    <t>ÕPPEVAHENDITE JA KOLMANDATE ISIKUTE KOOLITUSE KULUD</t>
  </si>
  <si>
    <t>KU555</t>
  </si>
  <si>
    <t>HEV koolituskulud</t>
  </si>
  <si>
    <t>L1150</t>
  </si>
  <si>
    <t>Haridus- ja kultuuriameti juhataja</t>
  </si>
  <si>
    <t>09110</t>
  </si>
  <si>
    <t>Alusharidus</t>
  </si>
  <si>
    <t>KU625</t>
  </si>
  <si>
    <t>Haridusvaldkonna reserv</t>
  </si>
  <si>
    <t>LA Karlsson - asutuse sünnipäevaks linnapoolne kingitus</t>
  </si>
  <si>
    <t>Viljandi linna haridus- ja kultuuriamet; riskinoori toetavad tegevused</t>
  </si>
  <si>
    <t>56</t>
  </si>
  <si>
    <t>SAKALA KESKUS - Noorsootöö</t>
  </si>
  <si>
    <t>08107</t>
  </si>
  <si>
    <t>Noorsootöö ja noortekeskused</t>
  </si>
  <si>
    <t>32219</t>
  </si>
  <si>
    <t>Muud tulud kultuurialasest tegevusest</t>
  </si>
  <si>
    <t>1</t>
  </si>
  <si>
    <t>Põhitegevuse tulud</t>
  </si>
  <si>
    <t>Viljandi Omavalituste Liit; Noorte vaimse tervise konverents; leping nr 3019</t>
  </si>
  <si>
    <t>Töötajate töötasu, suurendamine tulude arvelt, praktika juhendamine</t>
  </si>
  <si>
    <t>50021</t>
  </si>
  <si>
    <t>Töötajate töötasu</t>
  </si>
  <si>
    <t>13</t>
  </si>
  <si>
    <t>Viljandi Lasteaed Krõllipesa</t>
  </si>
  <si>
    <t>Muud tulud haridusalasest tegevusest vastavalt tegelikule laekumisele</t>
  </si>
  <si>
    <t>32209</t>
  </si>
  <si>
    <t>Muud tulud haridusalasest tegevusest</t>
  </si>
  <si>
    <t>Paljundus- ja printimiskulud IT-teenistuse vastutusalasse</t>
  </si>
  <si>
    <t>55002</t>
  </si>
  <si>
    <t>Paljundus- ja printimiskulud</t>
  </si>
  <si>
    <t>Paljundus- ja printimiskulud kulurealt 55002</t>
  </si>
  <si>
    <t>55142</t>
  </si>
  <si>
    <t>Kulud remondile ja hooldusele</t>
  </si>
  <si>
    <t>3000</t>
  </si>
  <si>
    <t>IKT kulud asutustes</t>
  </si>
  <si>
    <t>Eelarve vähendamine - Ostame madalamate parameetritega projektori.</t>
  </si>
  <si>
    <t>55141</t>
  </si>
  <si>
    <t>Kulud riist- ja tarkvara ostmiseks</t>
  </si>
  <si>
    <t>15</t>
  </si>
  <si>
    <t>Viljandi Lasteaed Männimäe</t>
  </si>
  <si>
    <t>Kulud muudele õppevahenditele (praktika juhendamise tasu õppevahendite alla)</t>
  </si>
  <si>
    <t>55243</t>
  </si>
  <si>
    <t>Kulud muudele õppevahenditele</t>
  </si>
  <si>
    <t>16</t>
  </si>
  <si>
    <t>Viljandi Kesklinna Lasteaed</t>
  </si>
  <si>
    <t>Muud tulud haridusalasest tegevusest (Praktika juhendamise tasu Kukeräätsik OÜ)</t>
  </si>
  <si>
    <t>Inventari hooldus (tervisekontrolli alt inventari hoolduseteenuste kallinemise kompenseerimiseks)</t>
  </si>
  <si>
    <t>55157</t>
  </si>
  <si>
    <t>Inventari hooldus</t>
  </si>
  <si>
    <t>55223</t>
  </si>
  <si>
    <t>Tervisekontroll</t>
  </si>
  <si>
    <t>Ravimid, töökaitsevahendid (prillid) riskianalüüsist tulenevalt töökaitsevahendite osaline kompenseerimine(prillid)</t>
  </si>
  <si>
    <t>55222</t>
  </si>
  <si>
    <t>Ravimid, töökaitsevahendid (prillid)</t>
  </si>
  <si>
    <t>Muud inventarikulud (Midrimaa õppehoone loovtoa erinevate tarvikute ja vahendite ostuks)</t>
  </si>
  <si>
    <t>Ruumide sisustus, mööbel ( Midrimaa õppehoone Loovtoa tarvikute ostuks lisaraha)</t>
  </si>
  <si>
    <t>55151</t>
  </si>
  <si>
    <t>Ruumide sisustus, mööbel</t>
  </si>
  <si>
    <t>Eelarve vähendamine - kahe dok. kaamera võrra vähem.</t>
  </si>
  <si>
    <t>20</t>
  </si>
  <si>
    <t>Viljandi Kaare Kool</t>
  </si>
  <si>
    <t>09212</t>
  </si>
  <si>
    <t>Põhihariduse otsekulud</t>
  </si>
  <si>
    <t>Eelarve vähendamine - Ostame kahe projektori asemel ühe projektori</t>
  </si>
  <si>
    <t>27</t>
  </si>
  <si>
    <t>Viljandi Kunstikool</t>
  </si>
  <si>
    <t>09510</t>
  </si>
  <si>
    <t>Noorte huviharidus ja huvitegevus</t>
  </si>
  <si>
    <t>Hääleseade koolituse kulu</t>
  </si>
  <si>
    <t>55244</t>
  </si>
  <si>
    <t>kulud kolmandate isikute koolitusele</t>
  </si>
  <si>
    <t>29</t>
  </si>
  <si>
    <t>Viljandi Huvikool</t>
  </si>
  <si>
    <t>Hääleseade koolituse tulu</t>
  </si>
  <si>
    <t xml:space="preserve">Arvuti kulu IKT ridadele </t>
  </si>
  <si>
    <t>55041</t>
  </si>
  <si>
    <t>Koolituskulud töötajatele, va õpetajad</t>
  </si>
  <si>
    <t>42</t>
  </si>
  <si>
    <t>Viljandi Päevakeskus</t>
  </si>
  <si>
    <t>09609</t>
  </si>
  <si>
    <t>Muud hariduse abiteenused</t>
  </si>
  <si>
    <t>Koostööprojekt Viljandi Vallaga - 2022 eelarve II lugemisel lisati ainult tulud</t>
  </si>
  <si>
    <t>10402</t>
  </si>
  <si>
    <t>Muu perekondade ja laste sotsiaalne kaitse</t>
  </si>
  <si>
    <t>551180</t>
  </si>
  <si>
    <t>Üüri- ja rendimaksed</t>
  </si>
  <si>
    <t>Arvuti ostmise kulu IKT ridadele</t>
  </si>
  <si>
    <t>50641</t>
  </si>
  <si>
    <t>Töötajate v.a. õpetajate töötuskindlustusmakse</t>
  </si>
  <si>
    <t>50631</t>
  </si>
  <si>
    <t>Töötajate v.a. õpetajad sotsiaalmaks</t>
  </si>
  <si>
    <t>Koostööprojekt Viljandi Vallaga - 2022 eelarve II lugemisel lisati  ainult tulud</t>
  </si>
  <si>
    <t>Eelarve vähendamine - Ostame vähem riist- ja tarkvara.</t>
  </si>
  <si>
    <t>44</t>
  </si>
  <si>
    <t>Viljandi Hoolekandekeskus</t>
  </si>
  <si>
    <t>10200</t>
  </si>
  <si>
    <t>Eakate sotsiaalhoolekandeasutused</t>
  </si>
  <si>
    <t>Liikmemaks kooridelt EMS-le, kulurea täpsustamine</t>
  </si>
  <si>
    <t>4528</t>
  </si>
  <si>
    <t>muudele residentidele</t>
  </si>
  <si>
    <t>47</t>
  </si>
  <si>
    <t>Viljandi Jakobsoni Kool</t>
  </si>
  <si>
    <t>Eelarve vähendamine - Ostame vähem tarkvara.</t>
  </si>
  <si>
    <t>Eelarve vähendamine - Ostame vähem riistvara.</t>
  </si>
  <si>
    <t>Kooride liikmemaks EML-le, kulurea täpsustamine</t>
  </si>
  <si>
    <t>48</t>
  </si>
  <si>
    <t>Viljandi Kesklinna Kool</t>
  </si>
  <si>
    <t>55000</t>
  </si>
  <si>
    <t>Bürookulud</t>
  </si>
  <si>
    <t>KU069</t>
  </si>
  <si>
    <t>Linna külaliste vastuvõtt</t>
  </si>
  <si>
    <t>L1140</t>
  </si>
  <si>
    <t>Personalijuht</t>
  </si>
  <si>
    <t>01112</t>
  </si>
  <si>
    <t>Valla- ja linnavalitsus</t>
  </si>
  <si>
    <t>5503</t>
  </si>
  <si>
    <t>LÄHETUSKULUD</t>
  </si>
  <si>
    <t>KU077</t>
  </si>
  <si>
    <t>Linna välislähetused</t>
  </si>
  <si>
    <t>5540</t>
  </si>
  <si>
    <t>MITMESUGUSED MAJANDUSKULUD</t>
  </si>
  <si>
    <t>KU112</t>
  </si>
  <si>
    <t>Tervise edendamise kulu</t>
  </si>
  <si>
    <t>5522</t>
  </si>
  <si>
    <t>MEDITSIINIKULUD JA HÜGEENITARBED</t>
  </si>
  <si>
    <t>KU099</t>
  </si>
  <si>
    <t>Linna ravimid, töökaitsevahendid (prillid)</t>
  </si>
  <si>
    <t>5515</t>
  </si>
  <si>
    <t>INVENTARI KULUD, v.a IKT</t>
  </si>
  <si>
    <t>KU097</t>
  </si>
  <si>
    <t>Linna  büroomasinad, olmetehnoloogia</t>
  </si>
  <si>
    <t>5513</t>
  </si>
  <si>
    <t>SÕIDUKITE ÜLALPIDAMISE KULUD</t>
  </si>
  <si>
    <t>KU090</t>
  </si>
  <si>
    <t>Linna sõidukite remont ja hooldus</t>
  </si>
  <si>
    <t>5504</t>
  </si>
  <si>
    <t>KOOLITUSKULUD OMA TÖÖTAJATELE</t>
  </si>
  <si>
    <t>KU078</t>
  </si>
  <si>
    <t>Linna personalikoolitus</t>
  </si>
  <si>
    <t>55135</t>
  </si>
  <si>
    <t>Isikliku sõiduauto kasutamise kulud</t>
  </si>
  <si>
    <t>KU093</t>
  </si>
  <si>
    <t>Isikliku sõiduauto kasutamise hüvitised</t>
  </si>
  <si>
    <t>Spordivaldkonna reservist summa Spordikeskuse investeeringuks (LV otsus 18.04 p 4.1.)</t>
  </si>
  <si>
    <t>5525</t>
  </si>
  <si>
    <t>KOMMUNIKATSIOONI-, KULTUURI- JA VABA  AJA SISUSTAMISE KULUD</t>
  </si>
  <si>
    <t>KU413</t>
  </si>
  <si>
    <t>Spordireserv</t>
  </si>
  <si>
    <t>Eelarve vähendamine vastavalt 25.04 LV protokollilisele otsusele, Vabaduse platsi üritused</t>
  </si>
  <si>
    <t>55252</t>
  </si>
  <si>
    <t>Kultuuriüritused Haridus-Kultuuriametis</t>
  </si>
  <si>
    <t>KU482</t>
  </si>
  <si>
    <t>Kultuurivaldkonna tähtpäevade kulu</t>
  </si>
  <si>
    <t>08109</t>
  </si>
  <si>
    <t>Vaba aja üritused</t>
  </si>
  <si>
    <t>KU480</t>
  </si>
  <si>
    <t>Kultuurivaldkonna reserv</t>
  </si>
  <si>
    <t>08600</t>
  </si>
  <si>
    <t>Muu vaba aeg, kultuur, religioon, sh haldus</t>
  </si>
  <si>
    <t>55255</t>
  </si>
  <si>
    <t>Huvihariduse teenus</t>
  </si>
  <si>
    <t>KU415</t>
  </si>
  <si>
    <t>Huviharidusteenuse eest tasumine</t>
  </si>
  <si>
    <t>KU614</t>
  </si>
  <si>
    <t>Arendus- ja innovatsioonikulud</t>
  </si>
  <si>
    <t>KU584</t>
  </si>
  <si>
    <t>Maramaa olümpiaad</t>
  </si>
  <si>
    <t>09800</t>
  </si>
  <si>
    <t>Muu haridus, sh hariduse haldus</t>
  </si>
  <si>
    <t>Eelarve vähendamine - Ostame koolidele kaks dok.kaamerat vähem.</t>
  </si>
  <si>
    <t>KU548</t>
  </si>
  <si>
    <t>IKT kulud hallatavates asutustes</t>
  </si>
  <si>
    <t>L1160</t>
  </si>
  <si>
    <t>Infotehnoloogia teenistuse juht</t>
  </si>
  <si>
    <t>Laekumised üldvalitsemisasutuste majandustegevuses</t>
  </si>
  <si>
    <t>3229</t>
  </si>
  <si>
    <t>TU006</t>
  </si>
  <si>
    <t>Parkimistasu (s.h.puudega isiku parkimiskaart)</t>
  </si>
  <si>
    <t>L1170</t>
  </si>
  <si>
    <t>Linnasekretär</t>
  </si>
  <si>
    <t>Parkimiskorralduse palgakulu töötuskindlustusmakse</t>
  </si>
  <si>
    <t>5064</t>
  </si>
  <si>
    <t>Töötuskindlustusmakse</t>
  </si>
  <si>
    <t>KU049</t>
  </si>
  <si>
    <t>Teenistujate tasud ja maksud</t>
  </si>
  <si>
    <t>Parkimiskorralduse palgakulu sotsiaalmaks</t>
  </si>
  <si>
    <t>5063</t>
  </si>
  <si>
    <t>Sotsiaalmaks töötasudelt ja toetustelt</t>
  </si>
  <si>
    <t>Parkimiskorralduse palgakulu</t>
  </si>
  <si>
    <t>50011</t>
  </si>
  <si>
    <t>Avaliku teenistuse ametnike töötasu</t>
  </si>
  <si>
    <t>Toetusfondi osa suurem</t>
  </si>
  <si>
    <t>5514</t>
  </si>
  <si>
    <t>IKT KULUD</t>
  </si>
  <si>
    <t>KU07D</t>
  </si>
  <si>
    <t>Dokumendihaldussüsteemi kulud</t>
  </si>
  <si>
    <t>L1171</t>
  </si>
  <si>
    <t>Asjaajamisteenistuse juht</t>
  </si>
  <si>
    <t>Eelarve vähendamine vastavalt LV 25.04.2022 otsusele</t>
  </si>
  <si>
    <t>KU201</t>
  </si>
  <si>
    <t>Liikluskorralduse lepinguline hooldus</t>
  </si>
  <si>
    <t>04510</t>
  </si>
  <si>
    <t>Maanteetransport</t>
  </si>
  <si>
    <t>KU175</t>
  </si>
  <si>
    <t>Tänavate pindamine</t>
  </si>
  <si>
    <t>KU296</t>
  </si>
  <si>
    <t>Jäätmevaldkonna kulude reserv</t>
  </si>
  <si>
    <t>05100</t>
  </si>
  <si>
    <t>Jäätmekäitlus</t>
  </si>
  <si>
    <t>AS Viljandi Veevärk aktsiakapitali suurendamine</t>
  </si>
  <si>
    <t>1501</t>
  </si>
  <si>
    <t>Osaluste soetus</t>
  </si>
  <si>
    <t>FT045</t>
  </si>
  <si>
    <t>Aktsiate ost</t>
  </si>
  <si>
    <t>05200</t>
  </si>
  <si>
    <t>Heitveekäitlus</t>
  </si>
  <si>
    <t>Keskkonnauuringud ja eelhinnangud - Eelarve vähendamine vastavalt LV 25.04.2022 otsusele</t>
  </si>
  <si>
    <t>KU298</t>
  </si>
  <si>
    <t>Keskkonnauuringud ja eelhinnangud</t>
  </si>
  <si>
    <t>05400</t>
  </si>
  <si>
    <t>Bioloogilise mitmekesisuse ja maastiku kaitse</t>
  </si>
  <si>
    <t>Haljastuse uuringud, ekspertiisid ja kavade koostamine - Eelarve vähendamine vastavalt LV 25.04.2022 otsusele</t>
  </si>
  <si>
    <t>KU297</t>
  </si>
  <si>
    <t>Haljastuse uuringud, ekspertiisid ja kavade koostamine</t>
  </si>
  <si>
    <t>Maastikukaitseala/keskkonnakaitse kulude reserv - Eelarve vähendamine vastavalt LV 25.04.2022 otsusele</t>
  </si>
  <si>
    <t>KU295</t>
  </si>
  <si>
    <t>Maastikukaitseala/keskkonnakaitse kulude reserv</t>
  </si>
  <si>
    <t>Puude kujunduslõikus - Eelarve vähendamine vastavalt LV 25.04.2022 otsusele</t>
  </si>
  <si>
    <t>KU279</t>
  </si>
  <si>
    <t>Puude kujunduslõikus</t>
  </si>
  <si>
    <t xml:space="preserve"> Linnalinnud - Eelarve vähendamine vastavalt LV 25.04.2022 otsusele</t>
  </si>
  <si>
    <t>KU26L</t>
  </si>
  <si>
    <t>Linnalinnud</t>
  </si>
  <si>
    <t>Eelarve vähendamine vastavalt taotluste mahule - õue- ja haljasalad korda</t>
  </si>
  <si>
    <t>4502</t>
  </si>
  <si>
    <t>Sihtotstarbelised eraldised põhivara soetamiseks</t>
  </si>
  <si>
    <t>KU292</t>
  </si>
  <si>
    <t>Korteriühistute toetamine - Õue ja haljasalad korda</t>
  </si>
  <si>
    <t>06605</t>
  </si>
  <si>
    <t>Muud elamu- ja kommunaalmajanduse tegevus</t>
  </si>
  <si>
    <t>Koerte jalutusväljak - Eelarve vähendamine vastavalt LV 25.04.2022 otsusele</t>
  </si>
  <si>
    <t>KU905</t>
  </si>
  <si>
    <t>Koerte jalutusväljak</t>
  </si>
  <si>
    <t>Arhitektuuriameti vastutusalast summa haldusametile. Ranna pst 1 olmehoone.</t>
  </si>
  <si>
    <t>KU24R</t>
  </si>
  <si>
    <t>Ranna pst 1 olmehoone rekonstrueerimine CO2</t>
  </si>
  <si>
    <t>551190</t>
  </si>
  <si>
    <t>KU225</t>
  </si>
  <si>
    <t>Planeeringute koostamine</t>
  </si>
  <si>
    <t>L1200</t>
  </si>
  <si>
    <t>Peaarhitekt</t>
  </si>
  <si>
    <t>Haldusameti vastutusalasse, Ranna pst 1 projekteerimine.</t>
  </si>
  <si>
    <t>Likviidsete vahendite muutus</t>
  </si>
  <si>
    <t>1001</t>
  </si>
  <si>
    <t>7</t>
  </si>
  <si>
    <t>FT020</t>
  </si>
  <si>
    <t>Aastavahetuse jääk</t>
  </si>
  <si>
    <t>L1210</t>
  </si>
  <si>
    <t>Rahandusameti juhataja</t>
  </si>
  <si>
    <t>00000</t>
  </si>
  <si>
    <t>Tegevusalata</t>
  </si>
  <si>
    <t>Kohustiste vähenemine</t>
  </si>
  <si>
    <t>203</t>
  </si>
  <si>
    <t>Kohustuste suurenemine</t>
  </si>
  <si>
    <t>6</t>
  </si>
  <si>
    <t>Nõuete-kohustuste muutus</t>
  </si>
  <si>
    <t>TU999</t>
  </si>
  <si>
    <t>Nõuete ja kohustuste saldo muutus</t>
  </si>
  <si>
    <t>Füüsilise isiku tulumaksu prognoosi vähendamine</t>
  </si>
  <si>
    <t>Füüsilise isiku tulumaks</t>
  </si>
  <si>
    <t>TU001</t>
  </si>
  <si>
    <t>Tulumaks</t>
  </si>
  <si>
    <t>Kahjutasud ja kuluhüvitused vastavalt tegelikule laekumisele</t>
  </si>
  <si>
    <t>38886</t>
  </si>
  <si>
    <t>Kahjutasud ja kuluhüvitused</t>
  </si>
  <si>
    <t>TU294</t>
  </si>
  <si>
    <t>Kahjutasu</t>
  </si>
  <si>
    <t>Laenusumma suurendamine. Katteallikas investeeringutele. 2021. a rahajäägist kandub 985 578 eurot 2023. aasta, mitte 2022. a  investeeringute katteks.</t>
  </si>
  <si>
    <t>2585</t>
  </si>
  <si>
    <t>Kohustiste võtmine</t>
  </si>
  <si>
    <t>5</t>
  </si>
  <si>
    <t>Finantseerimistegevus</t>
  </si>
  <si>
    <t>FT025</t>
  </si>
  <si>
    <t>Laenu võtmine</t>
  </si>
  <si>
    <t>01700</t>
  </si>
  <si>
    <t>Valitsussektori võla teenindamine</t>
  </si>
  <si>
    <t>Intressikulude eelarve suurendamine Euribori võimaliku kasvu võrra</t>
  </si>
  <si>
    <t>6501</t>
  </si>
  <si>
    <t>INTRESSI-,VIIVISE- JA kohustistasukulud võetud lae</t>
  </si>
  <si>
    <t>KU14S</t>
  </si>
  <si>
    <t>Intressikulud laenudelt</t>
  </si>
  <si>
    <t>Tasandusfond suurem</t>
  </si>
  <si>
    <t>35200</t>
  </si>
  <si>
    <t>Tasandusfond lõige 1</t>
  </si>
  <si>
    <t>TU201</t>
  </si>
  <si>
    <t>Tasandusfondi toetus</t>
  </si>
  <si>
    <t>01800</t>
  </si>
  <si>
    <t>Üldiseloomuga ülekanded valitsussektoris</t>
  </si>
  <si>
    <t>5521</t>
  </si>
  <si>
    <t>TOIDUAINED JA TOITLUSTUSTEENUSED</t>
  </si>
  <si>
    <t>KU560</t>
  </si>
  <si>
    <t>Koolitoit Sotsiaalametilt</t>
  </si>
  <si>
    <t>L1220</t>
  </si>
  <si>
    <t>Sotsiaalameti juhataja</t>
  </si>
  <si>
    <t>09601</t>
  </si>
  <si>
    <t>Koolitoit</t>
  </si>
  <si>
    <t>55262</t>
  </si>
  <si>
    <t>Hooldamine, taastusravi</t>
  </si>
  <si>
    <t>KU651</t>
  </si>
  <si>
    <t>Tasuline hooldus</t>
  </si>
  <si>
    <t>5526</t>
  </si>
  <si>
    <t>SOTSIAALTEENUSED</t>
  </si>
  <si>
    <t>KU657</t>
  </si>
  <si>
    <t>Eakate päev</t>
  </si>
  <si>
    <t>10201</t>
  </si>
  <si>
    <t>Muu eakate sotsiaalne kaitse</t>
  </si>
  <si>
    <t>KU660</t>
  </si>
  <si>
    <t>Lasteturvakodu</t>
  </si>
  <si>
    <t>10400</t>
  </si>
  <si>
    <t>Asendus- ja järelhooldus (2018 muudatus)</t>
  </si>
  <si>
    <t>2021 toetusfondi kasutamata osa toomine 2022. a eelarvesse</t>
  </si>
  <si>
    <t>4138</t>
  </si>
  <si>
    <t>Muud sotsiaalabitoetused</t>
  </si>
  <si>
    <t>KU66M</t>
  </si>
  <si>
    <t>Matusetoetus</t>
  </si>
  <si>
    <t>KU671</t>
  </si>
  <si>
    <t>Viljandimaa Naiste Varjupaik MTÜ</t>
  </si>
  <si>
    <t>2021. a toetusfondi kasutamata osa toomine 2022. aastasse</t>
  </si>
  <si>
    <t>413101</t>
  </si>
  <si>
    <t>Toimetulekutoetus</t>
  </si>
  <si>
    <t>KU675</t>
  </si>
  <si>
    <t>10701</t>
  </si>
  <si>
    <t>Riiklik toimetulekutoetus</t>
  </si>
  <si>
    <t>KU690</t>
  </si>
  <si>
    <t>Riskirühmad</t>
  </si>
  <si>
    <t>10702</t>
  </si>
  <si>
    <t>Muu sotsiaalsete riskirühmade kaitse</t>
  </si>
  <si>
    <t>55132</t>
  </si>
  <si>
    <t>KU725</t>
  </si>
  <si>
    <t>Elektriautode kulud</t>
  </si>
  <si>
    <t>10900</t>
  </si>
  <si>
    <t>Muu sotsiaalne kaitse, sh sotsiaalse kaitse haldus</t>
  </si>
  <si>
    <t>KU733</t>
  </si>
  <si>
    <t>Kurtide tõlketeenus</t>
  </si>
  <si>
    <t>10121</t>
  </si>
  <si>
    <t>Muu puuetega inimeste sotsiaalne kaitse</t>
  </si>
  <si>
    <t>2021 toetusfondi kasutamata osa toomine 2022. aastasse</t>
  </si>
  <si>
    <t>KU670</t>
  </si>
  <si>
    <t>Lapsehoiuteenus puuetega lastele</t>
  </si>
  <si>
    <t>Sotsiaaltransport ameti tellimisel. Eelarve vähendamine vastavalt 25.04 LV protokollilisele otsusele</t>
  </si>
  <si>
    <t>KU637</t>
  </si>
  <si>
    <t>Sotsiaaltransport ameti tellimisel</t>
  </si>
  <si>
    <t>Eriolümpialt saadud tulu võistluste transpordi katteks</t>
  </si>
  <si>
    <t>Teotusfondi osa väiksem</t>
  </si>
  <si>
    <t>KU171</t>
  </si>
  <si>
    <t>Tänavate hooldus</t>
  </si>
  <si>
    <t>82</t>
  </si>
  <si>
    <t>Viljandi Linnahooldus</t>
  </si>
  <si>
    <t>05101</t>
  </si>
  <si>
    <t>Avalike alade puhastus</t>
  </si>
  <si>
    <t xml:space="preserve">Eesti Keskkonnateenused lepingu täitmine </t>
  </si>
  <si>
    <t>Täiendav lumevedu Eesti keskkonnateenuste poolt</t>
  </si>
  <si>
    <t>Eelarve vähendamine - Ostame väiksema võimsusega UPS-i.</t>
  </si>
  <si>
    <t>53</t>
  </si>
  <si>
    <t>Viljandi Linnaraamatukogu</t>
  </si>
  <si>
    <t>08201</t>
  </si>
  <si>
    <t>Raamatukogud</t>
  </si>
  <si>
    <t>Eelarve vähendamine - Loobume välise varundusseadme ostmisest.</t>
  </si>
  <si>
    <t>Maakonna raamatukogude transporditeenused</t>
  </si>
  <si>
    <t>32213</t>
  </si>
  <si>
    <t>Tasulised teenused</t>
  </si>
  <si>
    <t>Maakonna raamatukogude teenuste turundamine. Subjekt 9020.</t>
  </si>
  <si>
    <t>Maakonna raamatukogu töötajate koolitused Viljandi linnaraamatukogus</t>
  </si>
  <si>
    <t>VOL toetus "Raamatukogude ühisprojektid Raamatukogude teema-aastal"</t>
  </si>
  <si>
    <t>VOL toetus  "Õppesõit: Tutvumine Pärnumaa raamatukogudega"</t>
  </si>
  <si>
    <t>49</t>
  </si>
  <si>
    <t>Viljandi Paalalinna Kool</t>
  </si>
  <si>
    <t>Perepesa (10402) arvuti ostmine.  Raha asutuselt IKT reale 55141.</t>
  </si>
  <si>
    <t>Päevakeskuse (09609) arvuti ostmine.  Raha asutuselt IKT reale 55141.</t>
  </si>
  <si>
    <t>55143</t>
  </si>
  <si>
    <t>Kulud riist- ja tarkvara rendile</t>
  </si>
  <si>
    <t>Kulud muudele õppevahenditele - haridus- ja kultuuriameti eelarvest</t>
  </si>
  <si>
    <t>14</t>
  </si>
  <si>
    <t>Viljandi Lasteaed Karlsson</t>
  </si>
  <si>
    <t>Praktika juhendamise tasu</t>
  </si>
  <si>
    <t>Lasteaia 45a. sünnipäevakulud erisoodustusena</t>
  </si>
  <si>
    <t>5061</t>
  </si>
  <si>
    <t>Sotsiaalmaks erisoodustuselt</t>
  </si>
  <si>
    <t>5062</t>
  </si>
  <si>
    <t>Tulumaks erisoodustuselt</t>
  </si>
  <si>
    <t>5052</t>
  </si>
  <si>
    <t>Toitlustamiskulud</t>
  </si>
  <si>
    <t>55005</t>
  </si>
  <si>
    <t>Esindus- ja vastuvõtukulud</t>
  </si>
  <si>
    <t>Regionaalne riigieelarveline toetus muusikainstrumentide soetamiseks  (Rahandusministri käskkiri 40 17.02.2022)</t>
  </si>
  <si>
    <t>28</t>
  </si>
  <si>
    <t>Viljandi Muusikakool</t>
  </si>
  <si>
    <t xml:space="preserve">Regionaalne riigieelarveline toetus muusikainstrumentide soetamiseks </t>
  </si>
  <si>
    <t>350000</t>
  </si>
  <si>
    <t>riigilt ja riigiasutustelt</t>
  </si>
  <si>
    <t>Kultuurkapitali leping M14 -22/0003</t>
  </si>
  <si>
    <t>Kultuurkapitali leping M14- 21/0254</t>
  </si>
  <si>
    <t>Kultuurkapitali lepingu M14-21/0257 tagasimakse</t>
  </si>
  <si>
    <t xml:space="preserve">Kultuurkapitali leping  M14 -22/0003 </t>
  </si>
  <si>
    <t>350002</t>
  </si>
  <si>
    <t>valitsussektorisse kuuluvatelt avalik-õiguslikelt</t>
  </si>
  <si>
    <t xml:space="preserve">Kultuurkapitali leping  M14- 21/0254 </t>
  </si>
  <si>
    <t>Kultuurkapitali lepingu M14-21/0257  tagasimakse</t>
  </si>
  <si>
    <t>Laulu- ja tantsupeoliikumises osalevate kollektiivide juhendajate tööjõukulu toetus. 5-1.9/3373-1</t>
  </si>
  <si>
    <t>Õpetajate töötasu</t>
  </si>
  <si>
    <t>50020</t>
  </si>
  <si>
    <t>Kultuurkapitalilt Nukuteatrite Festivaliks</t>
  </si>
  <si>
    <t>37</t>
  </si>
  <si>
    <t>Viljandi Nukuteater</t>
  </si>
  <si>
    <t>08234</t>
  </si>
  <si>
    <t>Teatrid</t>
  </si>
  <si>
    <t>Kultuurkapitalilt,  Nukuteatrite Festival, S07-21-0987</t>
  </si>
  <si>
    <t>Kultuurkapitalilt, Nukuteatrite Festival, M14-21-0213</t>
  </si>
  <si>
    <t>Toetus õpilünkade tasandamiseks</t>
  </si>
  <si>
    <t>50640</t>
  </si>
  <si>
    <t>Õpetajate töötuskindlustus (hariduse toetusfond)</t>
  </si>
  <si>
    <t>50630</t>
  </si>
  <si>
    <t>Õpetajate sotsiaalmaks (hariduse toetusfondist)</t>
  </si>
  <si>
    <t>Laulu- ja tantsupeoliikumises osalevate kollektiivide juhendajate tööjõukulu 2022.aasta (Eesti Rahvakultuuri Keskus)</t>
  </si>
  <si>
    <t>kultuurkapitalilt leping M14-21/0238, VJK balletistuudio</t>
  </si>
  <si>
    <t>55249</t>
  </si>
  <si>
    <t>Muud hariduskulud</t>
  </si>
  <si>
    <t>kultuurkapitalilt leping M14-22/0050, Rahvariided VJK tantsurühmadele</t>
  </si>
  <si>
    <t>kultuurkapitalilt leping M14-22/0024, Balletistuudio Poolas</t>
  </si>
  <si>
    <t>Kultuurkapitalilt leping M14-22/033, Pärnakivi jooks</t>
  </si>
  <si>
    <t>Sihtraha täpsustamine, üleviidav summa   sisaldas  ka juba  varem taotletut</t>
  </si>
  <si>
    <t>Erasmus+ Noia</t>
  </si>
  <si>
    <t>55</t>
  </si>
  <si>
    <t>SAKALA KESKUS - Kondase Keskus</t>
  </si>
  <si>
    <t>08203</t>
  </si>
  <si>
    <t>Muuseumid</t>
  </si>
  <si>
    <t>350099</t>
  </si>
  <si>
    <t>muudelt mitteresidentidelt</t>
  </si>
  <si>
    <t>Kulka leping S02-22/0245</t>
  </si>
  <si>
    <t>Toetus eesti keele õppeks HTM-lt väiksem kui eelarvestatud</t>
  </si>
  <si>
    <t xml:space="preserve">Kulka lepingud, lauatennis M14-21/0196 ja M14-22/0016, sõudmine M14-22/0005 </t>
  </si>
  <si>
    <t>26</t>
  </si>
  <si>
    <t>Viljandi Spordikool</t>
  </si>
  <si>
    <t>Kulka lepingud, lauatennis M14-21/0196 ja M14-22/0016, sõudmine M14-22/0005</t>
  </si>
  <si>
    <t>30</t>
  </si>
  <si>
    <t>Viljandi Täiskasvanute Gümnaasium</t>
  </si>
  <si>
    <t>Toetusfond väiksem</t>
  </si>
  <si>
    <t>35201</t>
  </si>
  <si>
    <t>Toetusfond lõige 2</t>
  </si>
  <si>
    <t>TU20D</t>
  </si>
  <si>
    <t>Toetusfondi eraldis puuetega inimeste sotsiaalseks kaitseks</t>
  </si>
  <si>
    <t>Toetusfond  väiksem</t>
  </si>
  <si>
    <t>KU66H</t>
  </si>
  <si>
    <t>Asendushooldusteenus</t>
  </si>
  <si>
    <t>TU20E</t>
  </si>
  <si>
    <t>Toetusfondi eraldis asendus- ja järelhooldusteenuseks</t>
  </si>
  <si>
    <t>ADMINISTREERIMISKULUD</t>
  </si>
  <si>
    <t>5500</t>
  </si>
  <si>
    <t>Toetusfond suurem</t>
  </si>
  <si>
    <t>TU20F</t>
  </si>
  <si>
    <t>Toetusfondi eraldis toimetulekutoetuseks</t>
  </si>
  <si>
    <t>Sihtraha Eesti-Soome Instituudilt  soome keele õpetamiseks B-keelena</t>
  </si>
  <si>
    <t>35009</t>
  </si>
  <si>
    <t>mitteresidentidelt</t>
  </si>
  <si>
    <t>Sihtraha täpsustamine, üleviidav summa sisaldas ka eelarvestatut</t>
  </si>
  <si>
    <t>Sihtraha täpsustamine, üleviidav summa sisaldas ka  eelarvestatut</t>
  </si>
  <si>
    <t>Laulu- ja tantsupeo juhendajate töötasu</t>
  </si>
  <si>
    <t>Laulu- ja tantsupeo juhendajate töötasu toetus</t>
  </si>
  <si>
    <t>Projekt Raamatukogundusliku tegevuse arendamine Viljandi maakonnas Kultuuriministri käskkiri nr 7-8/.1/2022_254</t>
  </si>
  <si>
    <t>Jutuvestmisfestival KULKA leping M14-22/0043L</t>
  </si>
  <si>
    <t>Viktoriinisarjade auhinnad KULKA leping M14-22/0022L</t>
  </si>
  <si>
    <t>Maakondlik kirjandusmäng KULKA leping M14-22/0021L</t>
  </si>
  <si>
    <t>25. omaloominguvõistluse auhinnafond KULKA leping M14-21/0200</t>
  </si>
  <si>
    <t>Riigi toetus on teavikutele väiksem kui algselt eelarves</t>
  </si>
  <si>
    <t>5523</t>
  </si>
  <si>
    <t>TEAVIKUTE JA KUNSTIESEMETE KULUD</t>
  </si>
  <si>
    <t xml:space="preserve">Riigi toetus on teavikutele väiksem kui algselt eelarves </t>
  </si>
  <si>
    <t>450001</t>
  </si>
  <si>
    <t>kohaliku omavalitsuse üksustele ja omavalitsusasut</t>
  </si>
  <si>
    <t xml:space="preserve">Riigi toetus suurem kui algselt  oli  eelarves </t>
  </si>
  <si>
    <t>Riigi toetus suurem kui algselt oli eelarves</t>
  </si>
  <si>
    <t xml:space="preserve">Riigi toetus suurem kui algselt oli eelarves </t>
  </si>
  <si>
    <t>Eesti ANK Järmine samm partnerluslepe nr 6/2022</t>
  </si>
  <si>
    <t>Eesti ANK Järmine samm partnerluslepe nr 5/2022</t>
  </si>
  <si>
    <t>35008</t>
  </si>
  <si>
    <t>muudelt residentidelt</t>
  </si>
  <si>
    <t>Töötukassa otsus AT-22-0275</t>
  </si>
  <si>
    <t>Toetus järvejooksuks</t>
  </si>
  <si>
    <t>Toetus õpilünkade tasandamiseks HTM-lt</t>
  </si>
  <si>
    <t>TU206</t>
  </si>
  <si>
    <t>Haridusministeeriumilt tegevuskuludeks</t>
  </si>
  <si>
    <t>KU42R</t>
  </si>
  <si>
    <t>Riigi poolt toetatav huvitegevus</t>
  </si>
  <si>
    <t>TU20B</t>
  </si>
  <si>
    <t>Toetusfondi eraldis huviharidusele</t>
  </si>
  <si>
    <t xml:space="preserve"> -HEV kompetentsikeskuse kuludeks (sihtraha arvelt)</t>
  </si>
  <si>
    <t>KU62H</t>
  </si>
  <si>
    <t>HEV kompetentsikeskus</t>
  </si>
  <si>
    <t>Sotsiaalmaks  - HEV kompetentsikeskus</t>
  </si>
  <si>
    <t>Töötuskindlustusmakse  - HEV kompetentsikeskus</t>
  </si>
  <si>
    <t>Töövõtulepingu tasu - HEV kompetentsikeskus</t>
  </si>
  <si>
    <t>5005</t>
  </si>
  <si>
    <t>Töövõtulepingu alusel füüsilistele isikutele makst</t>
  </si>
  <si>
    <t>HEV kompetentsikeskuse sihtraha Rahandusministeeriumilt</t>
  </si>
  <si>
    <t>TU212</t>
  </si>
  <si>
    <t>Rahandusministeeriumilt tegevuskuludeks</t>
  </si>
  <si>
    <t xml:space="preserve">Toetusfondi osa suurem </t>
  </si>
  <si>
    <t>TU20H</t>
  </si>
  <si>
    <t>Toetusfondi eraldis rahvastikuregistri toiminguteks</t>
  </si>
  <si>
    <t>TU20T</t>
  </si>
  <si>
    <t>Toetusfondi eraldis teede ja tänavate hoolduseks</t>
  </si>
  <si>
    <t>Energiahinna tõusu leevendamise toetus</t>
  </si>
  <si>
    <t>KU69E</t>
  </si>
  <si>
    <t>Energiakulude hüvitamine</t>
  </si>
  <si>
    <t xml:space="preserve">Energiahinna tõusu leevendamise toetus </t>
  </si>
  <si>
    <t>4131</t>
  </si>
  <si>
    <t>Toimetulekutoetus ja täiendavad sotsiaaltoetused</t>
  </si>
  <si>
    <t xml:space="preserve">Energiahinna tõusu leevendusmeetme vahendid </t>
  </si>
  <si>
    <t>Toetusfond  matusetoetuse osas väiksem</t>
  </si>
  <si>
    <t>Toetusfond matusetoetuse osas väiksem</t>
  </si>
  <si>
    <t>TU20G</t>
  </si>
  <si>
    <t>Toetusfondi eraldis muuks perekonna ja laste kaitseks</t>
  </si>
  <si>
    <t>Toetus Hingehoidja teenuseks. Sotsiaalministeerium (leping nr 3-4/1666-1)</t>
  </si>
  <si>
    <t>Vaktsineerimise toetus (sotsiaalkaitseministri määrus nr. 43 29.11.2021)</t>
  </si>
  <si>
    <t>Toetus eesti keele õppeks HTM-lt</t>
  </si>
  <si>
    <t>Toetusfondi eraldis  teedehooldusele  on väiksem</t>
  </si>
  <si>
    <t>2. Reservfondist 07.03 nr 2-3/22/125 Ukraina sõpruslinna Ternopili toetuseks</t>
  </si>
  <si>
    <t>4529</t>
  </si>
  <si>
    <t>mitteresidentidele</t>
  </si>
  <si>
    <t>RE004</t>
  </si>
  <si>
    <t>Reservfondist valitsemise tegevusaladele</t>
  </si>
  <si>
    <t>L1100</t>
  </si>
  <si>
    <t>Linnapea</t>
  </si>
  <si>
    <t>01220</t>
  </si>
  <si>
    <t>Välisabi rahvusvaheliste organisatsioonide kaudu</t>
  </si>
  <si>
    <t>1. Reservfondist 28.02 nr 2-3/22/111 Ukraina sõpruslinna Ternopili toetuseks</t>
  </si>
  <si>
    <t>6080</t>
  </si>
  <si>
    <t>Reservfond</t>
  </si>
  <si>
    <t>L1230</t>
  </si>
  <si>
    <t>Viljandi Linnavalitsus reservfond</t>
  </si>
  <si>
    <t>01114</t>
  </si>
  <si>
    <t>Kohaliku omavalitsuse üksuse reservfond</t>
  </si>
  <si>
    <t>Algjääk RF (tasakaalustamine)</t>
  </si>
  <si>
    <t xml:space="preserve">Tervisekontroll (teenuse kallinemisega seoses viiakse läbi vaid Mesimummi õppehoone tervisekontroll)           </t>
  </si>
  <si>
    <t>Subjekti nimetus</t>
  </si>
  <si>
    <t>Tegevusala nimetus</t>
  </si>
  <si>
    <t>Osakonna nimetus</t>
  </si>
  <si>
    <t>Tegevussuuna nimetus</t>
  </si>
  <si>
    <t>Eelarveosa nimetus</t>
  </si>
  <si>
    <t>Eelarvekonto nimetus</t>
  </si>
  <si>
    <t>Eelarve liik</t>
  </si>
  <si>
    <t>Mittesihtraha</t>
  </si>
  <si>
    <t>Sihtraha</t>
  </si>
  <si>
    <t>Summa kogusummast Summa</t>
  </si>
  <si>
    <t>Valdkond</t>
  </si>
  <si>
    <t>Kontogrupp</t>
  </si>
  <si>
    <t>30 - maksutulud</t>
  </si>
  <si>
    <t>32 - tulud kaupade ja teenuste müügist</t>
  </si>
  <si>
    <t>35 - saadud toetused</t>
  </si>
  <si>
    <t>38 - muud tulud</t>
  </si>
  <si>
    <t>41 - toetused füüs. Isikutele</t>
  </si>
  <si>
    <t>45 - toetused jur. Isikutele</t>
  </si>
  <si>
    <t>50 - tööjõukulud</t>
  </si>
  <si>
    <t>55 - majandamiskulud</t>
  </si>
  <si>
    <t>60 - muud tegevuskulud</t>
  </si>
  <si>
    <t>15 - põhivara soetamine</t>
  </si>
  <si>
    <t>65 - finantstulud- ja kulud</t>
  </si>
  <si>
    <t>25 - finantseerimistegevus</t>
  </si>
  <si>
    <t>10 - likviidsed vahendid</t>
  </si>
  <si>
    <t>20 - nõuded ja kohustised</t>
  </si>
  <si>
    <t>Tulud kokku</t>
  </si>
  <si>
    <t>Kulud kokku</t>
  </si>
  <si>
    <t>Tasakaal</t>
  </si>
  <si>
    <t>I lisaeelarve kokku</t>
  </si>
  <si>
    <t>I lisa EA kokku</t>
  </si>
  <si>
    <t>Eelarve-konto</t>
  </si>
  <si>
    <t>Laenusumma suurendamine. Katteallikas investeeringutele. 2021. a rahajäägist kandub osa 2023. aasta, mitte 2022. a  investeeringute katteks.</t>
  </si>
  <si>
    <t>Kohustiste vähenemine, AS Viljandi Veevärk aktsiakapitali suurendamiseks tehti 2021. a lõpus ettemaks.</t>
  </si>
  <si>
    <t>30 - maksutulud kokku</t>
  </si>
  <si>
    <t>32 - tulud kaupade ja teenuste müügist kokku</t>
  </si>
  <si>
    <t>35 - saadud toetused kokku</t>
  </si>
  <si>
    <t>38 - muud tulud kokku</t>
  </si>
  <si>
    <t>41 - toetused füüs. Isikutele kokku</t>
  </si>
  <si>
    <t>45 - toetused jur. Isikutele kokku</t>
  </si>
  <si>
    <t>50 - tööjõukulud kokku</t>
  </si>
  <si>
    <t>55 - majandamiskulud kokku</t>
  </si>
  <si>
    <t>60 - muud tegevuskulud kokku</t>
  </si>
  <si>
    <t>15 - põhivara soetamine kokku</t>
  </si>
  <si>
    <t>65 - finantstulud- ja kulud kokku</t>
  </si>
  <si>
    <t>25 - finantseerimistegevus kokku</t>
  </si>
  <si>
    <t>10 - likviidsed vahendid kokku</t>
  </si>
  <si>
    <t>20 - nõuded ja kohustised kokku</t>
  </si>
  <si>
    <t>Põhitegevuse tulud kokku</t>
  </si>
  <si>
    <t>Põhitegevuse kulud kokku</t>
  </si>
  <si>
    <t>Investeerimistegevuse kulud kokku</t>
  </si>
  <si>
    <t>Finantseerimistegevus kokku</t>
  </si>
  <si>
    <t>Likviidsete vahendite muutus kokku</t>
  </si>
  <si>
    <t>Nõuete-kohustuste muutus kokku</t>
  </si>
  <si>
    <t>Viljandi linna 2022. a I lisaeelarve muudatused</t>
  </si>
  <si>
    <t>Ukraina sõjapõgenikele vältimatu abi andmise kulude hüvitamine</t>
  </si>
  <si>
    <t>KU68P</t>
  </si>
  <si>
    <t>Kulud sõjapõgenikele</t>
  </si>
  <si>
    <t>Toetus Covid kiirtestide soetamiseks koolidele HTM-lt</t>
  </si>
  <si>
    <t>KU23R</t>
  </si>
  <si>
    <t>Haldusameti kulude reserv</t>
  </si>
  <si>
    <t>Eelarve vähendamine - Ostame madalamate parameetritega projektori</t>
  </si>
  <si>
    <t>Muud tulud haridusalasest tegevusest (Praktika juhendamise tasu Kukeräädsik OÜ)</t>
  </si>
  <si>
    <t>Toetusfondi osa suurem, mittesihtraha  osa täpsustamine</t>
  </si>
  <si>
    <t>Tasandusfond  on suurem  kui algselt oli eelarves</t>
  </si>
  <si>
    <t>Eriolümpialt saadud tulu võistluste transpordikulu katteks</t>
  </si>
  <si>
    <t>Maakonna raamatukogude teenuste turundamine</t>
  </si>
  <si>
    <t>Toimetulekutoetuse maksmise kuluridade täpsustamine</t>
  </si>
  <si>
    <t>Eesti ANK Järgmine samm partnerluslepe nr 6/2022</t>
  </si>
  <si>
    <t>Eesti ANK Järgmine samm partnerluslepe nr 5/2022</t>
  </si>
  <si>
    <t>Toetusfond huvihariduseks suurem kui algselt oli eelarves</t>
  </si>
  <si>
    <t>Toetusfondi osa suurem kui algselt oli eelarves,  sihtraha ja mittesihtraha täpsustamine</t>
  </si>
  <si>
    <t>Toetusfondi eraldis teedehoiuks on väiksem, kui algselt oli eelarves</t>
  </si>
  <si>
    <t>Toetus järvejooksuks Kulutuurkapitalilt</t>
  </si>
  <si>
    <t>Töötukassa otsus AT-22-0275, noorte töölaagri kuludeks</t>
  </si>
  <si>
    <t>Toetus eesti keele õppeks HTM-lt  oli väiksem kui eelarvestatud</t>
  </si>
  <si>
    <t>Kultuurkapitalilt projektideks</t>
  </si>
  <si>
    <t>Erasmus+ Noia  sihtraha projektideks</t>
  </si>
  <si>
    <t>Eelarve vähendamine - Ostame vähem tarkvara</t>
  </si>
  <si>
    <t>Eelarve vähendamine - Ostame vähem riistvara</t>
  </si>
  <si>
    <t>Eelarve vähendamine - kahe dok. kaamera võrra vähem</t>
  </si>
  <si>
    <t>Eelarve vähendamine - Ostame koolidele kaks dok.kaamerat vähem</t>
  </si>
  <si>
    <t>Eelarve vähendamine - Ostame vähem riist- ja tarkvara</t>
  </si>
  <si>
    <t>Arhitektuuriameti vastutusalast summa haldusametile. Ranna pst 1 olmehoone</t>
  </si>
  <si>
    <t>Eelarve vähendamine - Ostame väiksema võimsusega UPS-i</t>
  </si>
  <si>
    <t>Eelarve vähendamine - Loobume välise varundusseadme ostmisest</t>
  </si>
  <si>
    <t>Perepesa (10402) arvuti ostmine.  Raha asutuselt IKT reale 55141</t>
  </si>
  <si>
    <t>Päevakeskuse (09609) arvuti ostmine.  Raha asutuselt IKT reale 55141</t>
  </si>
  <si>
    <t>Staadioni tartaankatte ja märgistuse uuendamine - hanke kallinemise katteks. Haridus- ja kultuuriameti eelarvest 15 000 eurot ja haldusameti eelarvest 12 450 eurot ja Spordikeskuse eelarvest 20 000 eurot</t>
  </si>
  <si>
    <t>Ruumide sisustus, mööbel ( Midrimaa õppehoone loovtoa tarvikute ostuks lisaraha)</t>
  </si>
  <si>
    <t>Laekumised üldvalitsemisasutuste majandustegevuses - parkimise viivistasu</t>
  </si>
  <si>
    <t>2021.a toetusfondi kasutamata osa toomine 2022. a eelarvesse</t>
  </si>
  <si>
    <t>Kulud muudele õppevahenditele - haridus- ja kultuuriameti eelarvest lasteaia sünnipäevaks</t>
  </si>
  <si>
    <t>Kultuurkapitalilt projektiks,  leping M14 -22/0003</t>
  </si>
  <si>
    <t>Kultuurkapitalilt projektiks, leping M14- 21/0254</t>
  </si>
  <si>
    <t>Kulktuurkapitalilt  projektiks leping S02-22/0245</t>
  </si>
  <si>
    <t>Toetusfondi eraldis asendus- ja järelhoolduseks  on väiksem kui algselt  eelarves</t>
  </si>
  <si>
    <t>Toetusfondi osa puuetega laste hoiuteenuseks on väiksem kui algselt eelarves kavandatud</t>
  </si>
  <si>
    <t>Toetusfondi eraldis toimetulekutoetuse maksmiseks on  suurem kui  algselt  eelarves</t>
  </si>
  <si>
    <t xml:space="preserve">Riigi toetus tööjõukuludeks on suurem kui algselt eelarves </t>
  </si>
  <si>
    <t>Haldusameti vastutusalasse, Ranna pst 1 projekteerimine</t>
  </si>
  <si>
    <t xml:space="preserve">Toetusfondi osa  teedehoiuks on väiksem kui algselt eelarves. Linna  osa suurendamine </t>
  </si>
  <si>
    <t>Kultuurkapitalilt leping M14-21/0238, VJK balletistuudio</t>
  </si>
  <si>
    <t>Kultuurkapitalilt leping M14-22/0050, Rahvariided VJK tantsurühmadele</t>
  </si>
  <si>
    <t>Kultuurkapitalilt leping M14-22/0024, Balletistuudio Poolas</t>
  </si>
  <si>
    <t>Sihtraha täpsustamine, 2022. ületoodud  summa   sisaldas  ka juba  varem taotletut</t>
  </si>
  <si>
    <t>HEV kompetentsikeskuse kuludeks (sihtraha arvelt)</t>
  </si>
  <si>
    <t>Toetusfondi eraldis  teedehooldusele  on väiksem,  vahe kaetakse mittesihtrahast</t>
  </si>
  <si>
    <t>Vaktsineerimise toetus (Sotsiaalkaitseministri määrus nr. 43 29.11.2021)</t>
  </si>
  <si>
    <t>Põhitegevuse tulud Total</t>
  </si>
  <si>
    <t>Põhitegevuse kulud Total</t>
  </si>
  <si>
    <t>Investeerimistegevuse kulud Total</t>
  </si>
  <si>
    <t>Finantseerimistegevus Total</t>
  </si>
  <si>
    <t>Likviidsete vahendite muutus Total</t>
  </si>
  <si>
    <t>Nõuete-kohustuste muutus Total</t>
  </si>
  <si>
    <t>Toetusfondi osa suurem kui algselt oli eelarves, sihtraha ja mittesihtraha täpsustamine</t>
  </si>
  <si>
    <r>
      <t>Linnavolikogu poolt kinnitatavas struktuuris eelarvetabel</t>
    </r>
    <r>
      <rPr>
        <sz val="10"/>
        <color rgb="FF000000"/>
        <rFont val="Times New Roman"/>
        <family val="1"/>
      </rPr>
      <t>, eurodes:</t>
    </r>
  </si>
  <si>
    <t>Kirje nimetus</t>
  </si>
  <si>
    <t>2020 eelarve täitmine</t>
  </si>
  <si>
    <t>2021 eelarve täitmine</t>
  </si>
  <si>
    <t>2022 eelarve I lugemine kokku</t>
  </si>
  <si>
    <t>2022 eelarve II lug mittesihtraha muudatused</t>
  </si>
  <si>
    <t>2022 eelarve II lug sihtraha muudatused</t>
  </si>
  <si>
    <t>2022 reserv-fondi eraldised</t>
  </si>
  <si>
    <t>2022 I lisaeelarve mittesihtraha muudatused</t>
  </si>
  <si>
    <t>2022 I lisaeelarve sihtraha muudatused</t>
  </si>
  <si>
    <t>2022 I lisaeelarve kokku</t>
  </si>
  <si>
    <t>2023 strateegia</t>
  </si>
  <si>
    <t>2024 strateegia</t>
  </si>
  <si>
    <t>2025 strateegia</t>
  </si>
  <si>
    <t>2026 strateegia</t>
  </si>
  <si>
    <t>2027 strateegia</t>
  </si>
  <si>
    <t>2028 strateegia</t>
  </si>
  <si>
    <r>
      <t> </t>
    </r>
    <r>
      <rPr>
        <b/>
        <sz val="10"/>
        <color rgb="FF000000"/>
        <rFont val="Times New Roman"/>
        <family val="1"/>
      </rPr>
      <t>PÕHITEGEVUSE TULUD KOKKU</t>
    </r>
  </si>
  <si>
    <t>Maksutulud</t>
  </si>
  <si>
    <t>Tulud kaupade ja teenuste müügist</t>
  </si>
  <si>
    <t>3500, 352</t>
  </si>
  <si>
    <t>Saadavad toetused tegevuskuludeks</t>
  </si>
  <si>
    <t>3825, 388</t>
  </si>
  <si>
    <t xml:space="preserve">Muud tegevustulud </t>
  </si>
  <si>
    <r>
      <t> </t>
    </r>
    <r>
      <rPr>
        <b/>
        <sz val="10"/>
        <color rgb="FF000000"/>
        <rFont val="Times New Roman"/>
        <family val="1"/>
      </rPr>
      <t>PÕHITEGEVUSE KULUD KOKKU</t>
    </r>
  </si>
  <si>
    <t>sh  antavad toetused</t>
  </si>
  <si>
    <t>sh  muud tegevuskulud</t>
  </si>
  <si>
    <t>01-02</t>
  </si>
  <si>
    <t>Valitsemine</t>
  </si>
  <si>
    <t>40,41,4500,452</t>
  </si>
  <si>
    <t>Antavad toetused tegevuskuludeks</t>
  </si>
  <si>
    <t>50,55,60</t>
  </si>
  <si>
    <t>Muud tegevuskulud</t>
  </si>
  <si>
    <t>03-06</t>
  </si>
  <si>
    <t>Majandusvaldkond</t>
  </si>
  <si>
    <t>07-10</t>
  </si>
  <si>
    <t>Kultuuri-, haridus- ja sotsiaalvaldkond</t>
  </si>
  <si>
    <t>PÕHITEGEVUSE TULEM</t>
  </si>
  <si>
    <t> INVESTEERIMISTEGEVUS KOKKU</t>
  </si>
  <si>
    <t>Põhivara müük</t>
  </si>
  <si>
    <t xml:space="preserve">Põhivara soetus </t>
  </si>
  <si>
    <t>Osaluste soetamine</t>
  </si>
  <si>
    <t>Osaluste müük</t>
  </si>
  <si>
    <t>Finantstulud</t>
  </si>
  <si>
    <t>Finantskulud</t>
  </si>
  <si>
    <t>EELARVE TULEM</t>
  </si>
  <si>
    <t>FINANTSEERIMISTEGEVUS</t>
  </si>
  <si>
    <t>Kohustuste võtmine</t>
  </si>
  <si>
    <t>Kohustuste tasumine</t>
  </si>
  <si>
    <t>Likviidsete varade muutus</t>
  </si>
  <si>
    <t xml:space="preserve">Eelarve tulude maht kokku </t>
  </si>
  <si>
    <t>Eelarve kulude maht kokku</t>
  </si>
  <si>
    <t>2022 algne eelarve</t>
  </si>
  <si>
    <t>sh 2022  linna raha eelarve</t>
  </si>
  <si>
    <t>sh 2022 sihtraha eelarve</t>
  </si>
  <si>
    <t>2022 I lisaeelarve muudatused</t>
  </si>
  <si>
    <t>15 - Põhivara soetamine</t>
  </si>
  <si>
    <t>01 – Valitsemise valdkond</t>
  </si>
  <si>
    <t>Sotsiaalameti tööruumide kaasajastamine ja garaažist kliendiala väljaehitamine</t>
  </si>
  <si>
    <t>0 </t>
  </si>
  <si>
    <t>04 - Majandusvaldkond</t>
  </si>
  <si>
    <t>Hariduse tänava ja Reinu tee projekteerimine</t>
  </si>
  <si>
    <t>Järveotsa arendusala tänavad ja tehnovõrgud II etapp</t>
  </si>
  <si>
    <t>Kaasava eelarve menetluse tulemusel rajatav objekt</t>
  </si>
  <si>
    <t>Kõnniteede rekonstrueerimine</t>
  </si>
  <si>
    <t>Lossi 3 hoone rekonstrueerimine</t>
  </si>
  <si>
    <t>Riia mnt kergliiklustee projekteerimine (Järveotsa elamurajoon-Ringtee)</t>
  </si>
  <si>
    <t>Valuoja pst - C. R. Jakobsoni tn ringristmiku projekteerimine</t>
  </si>
  <si>
    <t>Viljandimaa Vabadussõjas langenute mälestussammas</t>
  </si>
  <si>
    <t>Roo tänava parklat ümbritseva taristu projekteerimine</t>
  </si>
  <si>
    <t>05 – Keskkonnakaitse valdkond</t>
  </si>
  <si>
    <t>Harrastuskalapüüki toetava taristu uuendamine Viljandi järvel</t>
  </si>
  <si>
    <t xml:space="preserve">Linnahooldusele kaubiku soetamine </t>
  </si>
  <si>
    <t xml:space="preserve">Linnahooldusele sõiduki soetamine - kasutuseks juhatajale ja haldusjuhile </t>
  </si>
  <si>
    <t>Linnahooldusele uue raideri ostmine, vanad on amortiseerunud</t>
  </si>
  <si>
    <t>Varjualuse rajamine Linnahooldusele</t>
  </si>
  <si>
    <t>Linnahooldusele väiksem kogujaga niiduk teepeenarde niitmiseks</t>
  </si>
  <si>
    <t>08 - Kultuur, sport, vaba aeg</t>
  </si>
  <si>
    <t>Järveäärse tervisesporditaristu korrastamine</t>
  </si>
  <si>
    <t>Ranna pst 1 olmehoone laienduse ehitusprojekt</t>
  </si>
  <si>
    <t>MATA toetusega projekt - Männimäe skatepark</t>
  </si>
  <si>
    <r>
      <t>Ranna pst 1 olmehoone rekonstrueerimine CO</t>
    </r>
    <r>
      <rPr>
        <vertAlign val="subscript"/>
        <sz val="10"/>
        <rFont val="Times New Roman"/>
        <family val="1"/>
      </rPr>
      <t>2</t>
    </r>
    <r>
      <rPr>
        <sz val="10"/>
        <rFont val="Times New Roman"/>
        <family val="1"/>
      </rPr>
      <t xml:space="preserve"> meetmest</t>
    </r>
  </si>
  <si>
    <t xml:space="preserve">Spordihoone vana osa rekonstrueerimise projekt </t>
  </si>
  <si>
    <t xml:space="preserve">Staadioni tartaankatte uuendamine ja markeerimine </t>
  </si>
  <si>
    <t>09 - Haridusvaldkond</t>
  </si>
  <si>
    <t>Viljandi Kesklinna Kooli Jakobsoni 42a õppehoone ventilatsioonisüsteem</t>
  </si>
  <si>
    <t>Viljandi Huvikooli hoone katuse ja avatäidete renoveerimistööd</t>
  </si>
  <si>
    <t>Viljandi Jakobsoni Kooli ujula remondi reserv</t>
  </si>
  <si>
    <t>Viljandi Lasteaed Karlsson - uue õppehoone projekteerimine ja ehitamine</t>
  </si>
  <si>
    <t>Viljandi Muusikakool hoone üldventilatsiooni niisutussüsteemi paigaldus</t>
  </si>
  <si>
    <t>Viljandi Jakobsoni Kooli võimla akende väljavahetamine</t>
  </si>
  <si>
    <t>10 - Sotsiaalvaldkond</t>
  </si>
  <si>
    <t>Leola 12A sotsiaalmaja välikanalisatsioonitrassi rekonstrueerimine</t>
  </si>
  <si>
    <t>Hoolekandekeskusele invabussi soetamine, sihtasutuse lõpetamise jäägi arvelt</t>
  </si>
  <si>
    <t>45 - Antavad toetused</t>
  </si>
  <si>
    <t>06 - Kommunaalmajandus</t>
  </si>
  <si>
    <t xml:space="preserve">Tänavavalgustuse rekonstrueerimiseks Veevärgile </t>
  </si>
  <si>
    <t>Õuealad ja haljasalad korda projektitoetus</t>
  </si>
  <si>
    <t>Kokku investeerimistegevuse kulud</t>
  </si>
  <si>
    <t>Põhivara soetuseks saadav sihtfin</t>
  </si>
  <si>
    <t>Põhivara soetuseks antav sihtfin</t>
  </si>
  <si>
    <t xml:space="preserve">2022 muudetud eelarve </t>
  </si>
  <si>
    <t>Tegevuse valdkond, investeeringuobjekt - koos lisaeelarve muudatustega</t>
  </si>
  <si>
    <t>2022 muudeetud eelarve</t>
  </si>
  <si>
    <t>Mitte-sihtraha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</si>
</sst>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Arial"/>
      <family val="1"/>
    </font>
    <font>
      <sz val="11"/>
      <name val="Arial"/>
      <family val="1"/>
    </font>
    <font>
      <b/>
      <sz val="11"/>
      <name val="Arial"/>
      <family val="2"/>
    </font>
    <font>
      <b/>
      <sz val="11"/>
      <name val="Arial"/>
      <family val="1"/>
    </font>
    <font>
      <b/>
      <sz val="10"/>
      <color rgb="FF000000"/>
      <name val="Times New Roman"/>
      <family val="1"/>
    </font>
    <font>
      <sz val="10"/>
      <color rgb="FF000000"/>
      <name val="Times New Roman"/>
      <family val="1"/>
    </font>
    <font>
      <sz val="11"/>
      <color rgb="FF0000FF"/>
      <name val="Arial"/>
      <family val="1"/>
    </font>
    <font>
      <i/>
      <sz val="11"/>
      <name val="Arial"/>
      <family val="1"/>
    </font>
    <font>
      <sz val="11"/>
      <name val="Arial"/>
      <family val="1"/>
      <charset val="1"/>
    </font>
    <font>
      <b/>
      <sz val="10"/>
      <color rgb="FF0000FF"/>
      <name val="Times New Roman"/>
      <family val="1"/>
    </font>
    <font>
      <b/>
      <sz val="10"/>
      <color theme="5" tint="-0.249977111117893"/>
      <name val="Times New Roman"/>
      <family val="1"/>
    </font>
    <font>
      <b/>
      <sz val="10"/>
      <color theme="1"/>
      <name val="Times New Roman"/>
      <family val="1"/>
    </font>
    <font>
      <sz val="10"/>
      <color rgb="FF0000FF"/>
      <name val="Times New Roman"/>
      <family val="1"/>
    </font>
    <font>
      <sz val="10"/>
      <color theme="5" tint="-0.249977111117893"/>
      <name val="Times New Roman"/>
      <family val="1"/>
    </font>
    <font>
      <sz val="10"/>
      <color theme="1"/>
      <name val="Times New Roman"/>
      <family val="1"/>
    </font>
    <font>
      <sz val="9"/>
      <color rgb="FF000000"/>
      <name val="Times New Roman"/>
      <family val="1"/>
    </font>
    <font>
      <b/>
      <sz val="10"/>
      <name val="Times New Roman"/>
      <family val="1"/>
    </font>
    <font>
      <sz val="10"/>
      <name val="Times New Roman"/>
      <family val="1"/>
    </font>
    <font>
      <vertAlign val="subscript"/>
      <sz val="10"/>
      <name val="Times New Roman"/>
      <family val="1"/>
    </font>
    <font>
      <b/>
      <i/>
      <sz val="10"/>
      <name val="Times New Roman"/>
      <family val="1"/>
    </font>
    <font>
      <i/>
      <sz val="10"/>
      <name val="Times New Roman"/>
      <family val="1"/>
    </font>
  </fonts>
  <fills count="4">
    <fill>
      <patternFill patternType="none"/>
    </fill>
    <fill>
      <patternFill patternType="gray125"/>
    </fill>
    <fill>
      <patternFill patternType="solid">
        <fgColor rgb="FFDBE5F1"/>
        <bgColor indexed="64"/>
      </patternFill>
    </fill>
    <fill>
      <patternFill patternType="solid">
        <fgColor rgb="FFB8CCE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rgb="FF95B3D7"/>
      </left>
      <right style="medium">
        <color rgb="FF95B3D7"/>
      </right>
      <top style="medium">
        <color rgb="FF95B3D7"/>
      </top>
      <bottom style="medium">
        <color rgb="FF95B3D7"/>
      </bottom>
      <diagonal/>
    </border>
    <border>
      <left/>
      <right style="medium">
        <color rgb="FF95B3D7"/>
      </right>
      <top style="medium">
        <color rgb="FF95B3D7"/>
      </top>
      <bottom style="medium">
        <color rgb="FF95B3D7"/>
      </bottom>
      <diagonal/>
    </border>
    <border>
      <left style="medium">
        <color rgb="FF95B3D7"/>
      </left>
      <right/>
      <top style="medium">
        <color rgb="FF95B3D7"/>
      </top>
      <bottom style="medium">
        <color rgb="FF95B3D7"/>
      </bottom>
      <diagonal/>
    </border>
    <border>
      <left/>
      <right style="medium">
        <color rgb="FF95B3D7"/>
      </right>
      <top/>
      <bottom style="medium">
        <color rgb="FF95B3D7"/>
      </bottom>
      <diagonal/>
    </border>
    <border>
      <left style="medium">
        <color rgb="FF95B3D7"/>
      </left>
      <right style="medium">
        <color rgb="FF95B3D7"/>
      </right>
      <top/>
      <bottom style="medium">
        <color rgb="FF95B3D7"/>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medium">
        <color indexed="64"/>
      </left>
      <right style="medium">
        <color indexed="64"/>
      </right>
      <top style="medium">
        <color indexed="64"/>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medium">
        <color indexed="64"/>
      </right>
      <top style="thin">
        <color theme="4" tint="-0.249977111117893"/>
      </top>
      <bottom style="medium">
        <color indexed="64"/>
      </bottom>
      <diagonal/>
    </border>
  </borders>
  <cellStyleXfs count="3">
    <xf numFmtId="0" fontId="0" fillId="0" borderId="0"/>
    <xf numFmtId="0" fontId="1" fillId="0" borderId="0"/>
    <xf numFmtId="0" fontId="8" fillId="0" borderId="0"/>
  </cellStyleXfs>
  <cellXfs count="89">
    <xf numFmtId="0" fontId="0" fillId="0" borderId="0" xfId="0"/>
    <xf numFmtId="0" fontId="0" fillId="0" borderId="0" xfId="0" pivotButton="1"/>
    <xf numFmtId="3" fontId="0" fillId="0" borderId="0" xfId="0" applyNumberFormat="1"/>
    <xf numFmtId="0" fontId="0" fillId="0" borderId="1" xfId="0" applyBorder="1"/>
    <xf numFmtId="3" fontId="0" fillId="0" borderId="1" xfId="0" applyNumberFormat="1" applyBorder="1"/>
    <xf numFmtId="0" fontId="0" fillId="0" borderId="0" xfId="0" pivotButton="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xf numFmtId="3" fontId="2" fillId="0" borderId="1" xfId="0" applyNumberFormat="1" applyFont="1" applyBorder="1"/>
    <xf numFmtId="0" fontId="2" fillId="0" borderId="0" xfId="0" applyFont="1"/>
    <xf numFmtId="3" fontId="3" fillId="0" borderId="0" xfId="0" applyNumberFormat="1" applyFont="1"/>
    <xf numFmtId="0" fontId="0" fillId="0" borderId="0" xfId="0" applyAlignment="1">
      <alignment vertical="center"/>
    </xf>
    <xf numFmtId="0" fontId="2" fillId="0" borderId="0" xfId="0" applyFont="1" applyAlignment="1">
      <alignment vertical="center"/>
    </xf>
    <xf numFmtId="0" fontId="0" fillId="0" borderId="0" xfId="0" pivotButton="1" applyAlignment="1">
      <alignment vertical="center"/>
    </xf>
    <xf numFmtId="3" fontId="0" fillId="0" borderId="0" xfId="0" applyNumberFormat="1" applyAlignment="1">
      <alignment vertical="center"/>
    </xf>
    <xf numFmtId="3" fontId="3" fillId="0" borderId="0" xfId="0" applyNumberFormat="1" applyFont="1" applyAlignment="1">
      <alignment vertical="center"/>
    </xf>
    <xf numFmtId="0" fontId="0" fillId="0" borderId="0" xfId="0" applyFill="1"/>
    <xf numFmtId="0" fontId="0" fillId="0" borderId="0" xfId="0" quotePrefix="1" applyFill="1"/>
    <xf numFmtId="0" fontId="0" fillId="0" borderId="0" xfId="0" applyAlignment="1"/>
    <xf numFmtId="0" fontId="0" fillId="0" borderId="0" xfId="0" quotePrefix="1"/>
    <xf numFmtId="0" fontId="0" fillId="0" borderId="0" xfId="0" applyAlignment="1">
      <alignment wrapText="1"/>
    </xf>
    <xf numFmtId="0" fontId="0" fillId="0" borderId="0" xfId="0" applyAlignment="1">
      <alignment horizontal="left" vertical="center" wrapText="1"/>
    </xf>
    <xf numFmtId="0" fontId="0" fillId="0" borderId="0" xfId="0" pivotButton="1" applyAlignment="1">
      <alignment horizontal="left" vertical="center" wrapText="1"/>
    </xf>
    <xf numFmtId="0" fontId="4" fillId="0" borderId="0" xfId="0" applyFont="1" applyAlignment="1">
      <alignment horizontal="left" vertical="center"/>
    </xf>
    <xf numFmtId="0" fontId="6" fillId="0" borderId="0" xfId="0" applyFont="1"/>
    <xf numFmtId="0" fontId="7" fillId="0" borderId="0" xfId="0" applyFont="1"/>
    <xf numFmtId="0" fontId="5" fillId="2" borderId="3" xfId="2" applyFont="1" applyFill="1" applyBorder="1" applyAlignment="1">
      <alignment vertical="center"/>
    </xf>
    <xf numFmtId="0" fontId="4" fillId="2" borderId="4" xfId="2" applyFont="1" applyFill="1" applyBorder="1" applyAlignment="1">
      <alignment vertical="center"/>
    </xf>
    <xf numFmtId="0" fontId="4" fillId="2" borderId="4"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1" fillId="2" borderId="4" xfId="2" applyFont="1" applyFill="1" applyBorder="1" applyAlignment="1">
      <alignment horizontal="center" vertical="center" wrapText="1"/>
    </xf>
    <xf numFmtId="3" fontId="4" fillId="2" borderId="6" xfId="2" applyNumberFormat="1" applyFont="1" applyFill="1" applyBorder="1" applyAlignment="1">
      <alignment horizontal="right" vertical="center"/>
    </xf>
    <xf numFmtId="3" fontId="9" fillId="2" borderId="6" xfId="2" applyNumberFormat="1" applyFont="1" applyFill="1" applyBorder="1" applyAlignment="1">
      <alignment horizontal="right" vertical="center"/>
    </xf>
    <xf numFmtId="3" fontId="10" fillId="2" borderId="6" xfId="2" applyNumberFormat="1" applyFont="1" applyFill="1" applyBorder="1" applyAlignment="1">
      <alignment horizontal="right" vertical="center"/>
    </xf>
    <xf numFmtId="3" fontId="11" fillId="2" borderId="6" xfId="2" applyNumberFormat="1" applyFont="1" applyFill="1" applyBorder="1" applyAlignment="1">
      <alignment horizontal="right" vertical="center"/>
    </xf>
    <xf numFmtId="0" fontId="5" fillId="0" borderId="7" xfId="2" applyFont="1" applyBorder="1" applyAlignment="1">
      <alignment horizontal="right" vertical="center"/>
    </xf>
    <xf numFmtId="0" fontId="5" fillId="0" borderId="6" xfId="2" applyFont="1" applyBorder="1" applyAlignment="1">
      <alignment vertical="center"/>
    </xf>
    <xf numFmtId="3" fontId="5" fillId="0" borderId="6" xfId="2" applyNumberFormat="1" applyFont="1" applyBorder="1" applyAlignment="1">
      <alignment horizontal="right" vertical="center"/>
    </xf>
    <xf numFmtId="3" fontId="12" fillId="0" borderId="6" xfId="2" applyNumberFormat="1" applyFont="1" applyBorder="1" applyAlignment="1">
      <alignment horizontal="right" vertical="center"/>
    </xf>
    <xf numFmtId="3" fontId="13" fillId="0" borderId="6" xfId="2" applyNumberFormat="1" applyFont="1" applyBorder="1" applyAlignment="1">
      <alignment horizontal="right" vertical="center"/>
    </xf>
    <xf numFmtId="3" fontId="14" fillId="0" borderId="6" xfId="2" applyNumberFormat="1" applyFont="1" applyBorder="1" applyAlignment="1">
      <alignment horizontal="right" vertical="center"/>
    </xf>
    <xf numFmtId="0" fontId="5" fillId="0" borderId="7" xfId="2" applyFont="1" applyBorder="1" applyAlignment="1">
      <alignment vertical="center"/>
    </xf>
    <xf numFmtId="0" fontId="5" fillId="0" borderId="6" xfId="2" applyFont="1" applyBorder="1" applyAlignment="1">
      <alignment horizontal="right" vertical="center"/>
    </xf>
    <xf numFmtId="0" fontId="12" fillId="0" borderId="6" xfId="2" applyFont="1" applyBorder="1" applyAlignment="1">
      <alignment horizontal="right" vertical="center"/>
    </xf>
    <xf numFmtId="0" fontId="13" fillId="0" borderId="6" xfId="2" applyFont="1" applyBorder="1" applyAlignment="1">
      <alignment horizontal="right" vertical="center"/>
    </xf>
    <xf numFmtId="0" fontId="14" fillId="0" borderId="6" xfId="2" applyFont="1" applyBorder="1" applyAlignment="1">
      <alignment horizontal="right" vertical="center"/>
    </xf>
    <xf numFmtId="0" fontId="4" fillId="0" borderId="6" xfId="2" applyFont="1" applyBorder="1" applyAlignment="1">
      <alignment vertical="center"/>
    </xf>
    <xf numFmtId="3" fontId="4" fillId="0" borderId="6" xfId="2" applyNumberFormat="1" applyFont="1" applyBorder="1" applyAlignment="1">
      <alignment horizontal="right" vertical="center"/>
    </xf>
    <xf numFmtId="3" fontId="9" fillId="0" borderId="6" xfId="2" applyNumberFormat="1" applyFont="1" applyBorder="1" applyAlignment="1">
      <alignment horizontal="right" vertical="center"/>
    </xf>
    <xf numFmtId="3" fontId="10" fillId="0" borderId="6" xfId="2" applyNumberFormat="1" applyFont="1" applyBorder="1" applyAlignment="1">
      <alignment horizontal="right" vertical="center"/>
    </xf>
    <xf numFmtId="3" fontId="11" fillId="0" borderId="6" xfId="2" applyNumberFormat="1" applyFont="1" applyBorder="1" applyAlignment="1">
      <alignment horizontal="right" vertical="center"/>
    </xf>
    <xf numFmtId="0" fontId="4" fillId="2" borderId="7" xfId="2" quotePrefix="1" applyFont="1" applyFill="1" applyBorder="1" applyAlignment="1">
      <alignment horizontal="right" vertical="center"/>
    </xf>
    <xf numFmtId="0" fontId="4" fillId="2" borderId="6" xfId="2" applyFont="1" applyFill="1" applyBorder="1" applyAlignment="1">
      <alignment vertical="center"/>
    </xf>
    <xf numFmtId="0" fontId="15" fillId="0" borderId="7" xfId="2" applyFont="1" applyBorder="1" applyAlignment="1">
      <alignment vertical="center"/>
    </xf>
    <xf numFmtId="0" fontId="4" fillId="2" borderId="7" xfId="2" applyFont="1" applyFill="1" applyBorder="1" applyAlignment="1">
      <alignment vertical="center"/>
    </xf>
    <xf numFmtId="0" fontId="5" fillId="2" borderId="7" xfId="2" applyFont="1" applyFill="1" applyBorder="1" applyAlignment="1">
      <alignment vertical="center"/>
    </xf>
    <xf numFmtId="0" fontId="5" fillId="2" borderId="7" xfId="2" applyFont="1" applyFill="1" applyBorder="1" applyAlignment="1">
      <alignment horizontal="right" vertical="center"/>
    </xf>
    <xf numFmtId="0" fontId="4" fillId="2" borderId="6" xfId="2" applyFont="1" applyFill="1" applyBorder="1" applyAlignment="1">
      <alignment vertical="center" wrapText="1"/>
    </xf>
    <xf numFmtId="0" fontId="12" fillId="0" borderId="6" xfId="2" applyFont="1" applyBorder="1" applyAlignment="1">
      <alignment vertical="center"/>
    </xf>
    <xf numFmtId="0" fontId="13" fillId="0" borderId="6" xfId="2" applyFont="1" applyBorder="1" applyAlignment="1">
      <alignment vertical="center"/>
    </xf>
    <xf numFmtId="0" fontId="14" fillId="0" borderId="6" xfId="2" applyFont="1" applyBorder="1" applyAlignment="1">
      <alignment vertical="center"/>
    </xf>
    <xf numFmtId="0" fontId="19" fillId="2" borderId="2" xfId="0" applyFont="1" applyFill="1" applyBorder="1" applyAlignment="1">
      <alignment horizontal="center" vertical="center" wrapText="1"/>
    </xf>
    <xf numFmtId="3" fontId="19" fillId="3" borderId="2" xfId="0" applyNumberFormat="1" applyFont="1" applyFill="1" applyBorder="1" applyAlignment="1">
      <alignment horizontal="right" vertical="center"/>
    </xf>
    <xf numFmtId="3" fontId="19" fillId="2" borderId="2" xfId="0" applyNumberFormat="1" applyFont="1" applyFill="1" applyBorder="1" applyAlignment="1">
      <alignment horizontal="right" vertical="center"/>
    </xf>
    <xf numFmtId="3" fontId="20" fillId="0" borderId="2" xfId="0" applyNumberFormat="1" applyFont="1" applyBorder="1" applyAlignment="1">
      <alignment horizontal="right" vertical="center"/>
    </xf>
    <xf numFmtId="0" fontId="9" fillId="2" borderId="8" xfId="0" applyFont="1" applyFill="1" applyBorder="1" applyAlignment="1">
      <alignment horizontal="center" vertical="center" wrapText="1"/>
    </xf>
    <xf numFmtId="3" fontId="9" fillId="3" borderId="8" xfId="0" applyNumberFormat="1" applyFont="1" applyFill="1" applyBorder="1" applyAlignment="1">
      <alignment horizontal="right" vertical="center"/>
    </xf>
    <xf numFmtId="3" fontId="9" fillId="2" borderId="8" xfId="0" applyNumberFormat="1" applyFont="1" applyFill="1" applyBorder="1" applyAlignment="1">
      <alignment horizontal="right" vertical="center"/>
    </xf>
    <xf numFmtId="3" fontId="12" fillId="0" borderId="8" xfId="0" applyNumberFormat="1" applyFont="1" applyBorder="1" applyAlignment="1">
      <alignment horizontal="right" vertical="center"/>
    </xf>
    <xf numFmtId="0" fontId="19" fillId="2" borderId="9" xfId="0" applyFont="1" applyFill="1" applyBorder="1" applyAlignment="1">
      <alignment horizontal="center" vertical="center" wrapText="1"/>
    </xf>
    <xf numFmtId="3" fontId="19" fillId="3" borderId="9" xfId="0" applyNumberFormat="1" applyFont="1" applyFill="1" applyBorder="1" applyAlignment="1">
      <alignment horizontal="right" vertical="center"/>
    </xf>
    <xf numFmtId="3" fontId="19" fillId="2" borderId="9" xfId="0" applyNumberFormat="1" applyFont="1" applyFill="1" applyBorder="1" applyAlignment="1">
      <alignment horizontal="right" vertical="center"/>
    </xf>
    <xf numFmtId="3" fontId="20" fillId="0" borderId="9" xfId="0" applyNumberFormat="1" applyFont="1" applyBorder="1" applyAlignment="1">
      <alignment horizontal="right" vertical="center"/>
    </xf>
    <xf numFmtId="0" fontId="16" fillId="2" borderId="10" xfId="0" applyFont="1" applyFill="1" applyBorder="1" applyAlignment="1">
      <alignment horizontal="center" vertical="center" wrapText="1"/>
    </xf>
    <xf numFmtId="3" fontId="16" fillId="3" borderId="11" xfId="0" applyNumberFormat="1" applyFont="1" applyFill="1" applyBorder="1" applyAlignment="1">
      <alignment horizontal="right" vertical="center"/>
    </xf>
    <xf numFmtId="3" fontId="16" fillId="2" borderId="11" xfId="0" applyNumberFormat="1" applyFont="1" applyFill="1" applyBorder="1" applyAlignment="1">
      <alignment horizontal="right" vertical="center"/>
    </xf>
    <xf numFmtId="3" fontId="17" fillId="0" borderId="11" xfId="0" applyNumberFormat="1" applyFont="1" applyBorder="1" applyAlignment="1">
      <alignment horizontal="right" vertical="center"/>
    </xf>
    <xf numFmtId="3" fontId="16" fillId="3" borderId="12" xfId="0" applyNumberFormat="1" applyFont="1" applyFill="1" applyBorder="1" applyAlignment="1">
      <alignment horizontal="right" vertical="center"/>
    </xf>
    <xf numFmtId="0" fontId="16" fillId="2" borderId="8" xfId="0" applyFont="1" applyFill="1" applyBorder="1" applyAlignment="1">
      <alignment vertical="center" wrapText="1"/>
    </xf>
    <xf numFmtId="0" fontId="16" fillId="3" borderId="8" xfId="0" applyFont="1" applyFill="1" applyBorder="1" applyAlignment="1">
      <alignment vertical="center" wrapText="1"/>
    </xf>
    <xf numFmtId="0" fontId="17" fillId="0" borderId="8" xfId="0" applyFont="1" applyBorder="1" applyAlignment="1">
      <alignment vertical="center" wrapText="1"/>
    </xf>
    <xf numFmtId="3" fontId="16" fillId="0" borderId="11" xfId="0" applyNumberFormat="1" applyFont="1" applyBorder="1" applyAlignment="1">
      <alignment horizontal="right" vertical="center"/>
    </xf>
    <xf numFmtId="3" fontId="0" fillId="0" borderId="0" xfId="0" applyNumberFormat="1" applyFill="1" applyAlignment="1">
      <alignment vertical="center"/>
    </xf>
    <xf numFmtId="0" fontId="5" fillId="2" borderId="5" xfId="2" applyFont="1" applyFill="1" applyBorder="1" applyAlignment="1">
      <alignment vertical="center"/>
    </xf>
    <xf numFmtId="0" fontId="5" fillId="2" borderId="4" xfId="2" applyFont="1" applyFill="1" applyBorder="1" applyAlignment="1">
      <alignment vertical="center"/>
    </xf>
    <xf numFmtId="0" fontId="4" fillId="2" borderId="5" xfId="2" applyFont="1" applyFill="1" applyBorder="1" applyAlignment="1">
      <alignment vertical="center"/>
    </xf>
    <xf numFmtId="0" fontId="4" fillId="2" borderId="4" xfId="2" applyFont="1" applyFill="1" applyBorder="1" applyAlignment="1">
      <alignment vertical="center"/>
    </xf>
  </cellXfs>
  <cellStyles count="3">
    <cellStyle name="Normaallaad" xfId="0" builtinId="0"/>
    <cellStyle name="Normal 2" xfId="1"/>
    <cellStyle name="Normal 2 2" xfId="2"/>
  </cellStyles>
  <dxfs count="1569">
    <dxf>
      <font>
        <b/>
      </font>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border>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numFmt numFmtId="3" formatCode="#,##0"/>
    </dxf>
    <dxf>
      <numFmt numFmtId="164" formatCode="#,##0.0"/>
    </dxf>
    <dxf>
      <numFmt numFmtId="4" formatCode="#,##0.00"/>
    </dxf>
    <dxf>
      <numFmt numFmtId="164" formatCode="#,##0.0"/>
    </dxf>
    <dxf>
      <numFmt numFmtId="3" formatCode="#,##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1" readingOrder="0"/>
    </dxf>
    <dxf>
      <alignment wrapText="0"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font>
        <b/>
      </font>
    </dxf>
    <dxf>
      <alignment horizontal="center" readingOrder="0"/>
    </dxf>
    <dxf>
      <alignment horizontal="center" readingOrder="0"/>
    </dxf>
    <dxf>
      <alignment vertical="center" readingOrder="0"/>
    </dxf>
    <dxf>
      <alignment vertical="center" readingOrder="0"/>
    </dxf>
    <dxf>
      <alignment wrapText="1" readingOrder="0"/>
    </dxf>
    <dxf>
      <alignment wrapText="1" readingOrder="0"/>
    </dxf>
    <dxf>
      <numFmt numFmtId="3" formatCode="#,##0"/>
    </dxf>
    <dxf>
      <numFmt numFmtId="164" formatCode="#,##0.0"/>
    </dxf>
    <dxf>
      <numFmt numFmtId="4" formatCode="#,##0.00"/>
    </dxf>
    <dxf>
      <numFmt numFmtId="164" formatCode="#,##0.0"/>
    </dxf>
    <dxf>
      <numFmt numFmtId="3" formatCode="#,##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10</xdr:col>
      <xdr:colOff>362120</xdr:colOff>
      <xdr:row>2</xdr:row>
      <xdr:rowOff>22961</xdr:rowOff>
    </xdr:from>
    <xdr:to>
      <xdr:col>14</xdr:col>
      <xdr:colOff>395457</xdr:colOff>
      <xdr:row>52</xdr:row>
      <xdr:rowOff>80791</xdr:rowOff>
    </xdr:to>
    <mc:AlternateContent xmlns:mc="http://schemas.openxmlformats.org/markup-compatibility/2006" xmlns:a14="http://schemas.microsoft.com/office/drawing/2010/main">
      <mc:Choice Requires="a14">
        <xdr:graphicFrame macro="">
          <xdr:nvGraphicFramePr>
            <xdr:cNvPr id="2" name="Osakonna nimetus"/>
            <xdr:cNvGraphicFramePr/>
          </xdr:nvGraphicFramePr>
          <xdr:xfrm>
            <a:off x="0" y="0"/>
            <a:ext cx="0" cy="0"/>
          </xdr:xfrm>
          <a:graphic>
            <a:graphicData uri="http://schemas.microsoft.com/office/drawing/2010/slicer">
              <sle:slicer xmlns:sle="http://schemas.microsoft.com/office/drawing/2010/slicer" name="Osakonna nimetus"/>
            </a:graphicData>
          </a:graphic>
        </xdr:graphicFrame>
      </mc:Choice>
      <mc:Fallback xmlns="">
        <xdr:sp macro="" textlink="">
          <xdr:nvSpPr>
            <xdr:cNvPr id="0" name=""/>
            <xdr:cNvSpPr>
              <a:spLocks noTextEdit="1"/>
            </xdr:cNvSpPr>
          </xdr:nvSpPr>
          <xdr:spPr>
            <a:xfrm>
              <a:off x="15928691" y="376747"/>
              <a:ext cx="2781981" cy="9073412"/>
            </a:xfrm>
            <a:prstGeom prst="rect">
              <a:avLst/>
            </a:prstGeom>
            <a:solidFill>
              <a:prstClr val="white"/>
            </a:solidFill>
            <a:ln w="1">
              <a:solidFill>
                <a:prstClr val="green"/>
              </a:solidFill>
            </a:ln>
          </xdr:spPr>
          <xdr:txBody>
            <a:bodyPr vertOverflow="clip" horzOverflow="clip"/>
            <a:lstStyle/>
            <a:p>
              <a:r>
                <a:rPr lang="et-EE" sz="1100"/>
                <a:t>See kujund tähistab tükeldajat. Tükeldajaid toetatakse versioonis Excel 2010 ja uuemates versioonides.
Kui kujundit on muudetud mõnes Exceli varasemas versioonis või kui töövihik on salvestatud Excel 2003 või varasemas versioonis, ei saa tükeldajat kasutada.</a:t>
              </a:r>
            </a:p>
          </xdr:txBody>
        </xdr:sp>
      </mc:Fallback>
    </mc:AlternateContent>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ika Aaso" refreshedDate="44705.83923391204" createdVersion="6" refreshedVersion="6" minRefreshableVersion="3" recordCount="275">
  <cacheSource type="worksheet">
    <worksheetSource ref="A1:Q276" sheet="4. Algandmed"/>
  </cacheSource>
  <cacheFields count="17">
    <cacheField name="Kirje" numFmtId="0">
      <sharedItems count="197">
        <s v="Staadioni tartaankatte ja märgistuse uuendamine - hanke kallinemise katteks. Haridus- ja kultuuriameti eelarvest 15 000 eurot ja haldusameti eelarvest 12 450 eurot ja Spordikeskuse eelarvest 20 000 eurot"/>
        <s v="Staadioni tartaankatte ja märgistuse uuendamine - hanke kallinemise katteks"/>
        <s v="Järvejooksu korraldamise kulult Võitjate preemiafondi 4139 suurendamine (naiste ja meeste esikuuiku preemiafondi tasakaalustamine)"/>
        <s v="Spordikeskusele staadioni tartaankatte ja muru uuendamiseks, hanke kallinemise katteks"/>
        <s v="Linnahooldusele täiendava lumeveo kuludeks, Eesti Keskkonnateenustele tasumiseks"/>
        <s v="Eelarve vähendamine vastavalt 25.04 LV protokollilisele otsusele"/>
        <s v="LA Karlsson - asutuse sünnipäevaks linnapoolne kingitus"/>
        <s v="Viljandi linna haridus- ja kultuuriamet; riskinoori toetavad tegevused"/>
        <s v="Viljandi Omavalituste Liit; Noorte vaimse tervise konverents; leping nr 3019"/>
        <s v="Töötajate töötasu, suurendamine tulude arvelt, praktika juhendamine"/>
        <s v="Praktika juhendamise tasu"/>
        <s v="Paljundus- ja printimiskulud IT-teenistuse vastutusalasse"/>
        <s v="Paljundus- ja printimiskulud kulurealt 55002"/>
        <s v="Eelarve vähendamine - Ostame madalamate parameetritega projektori"/>
        <s v="Kulud muudele õppevahenditele (praktika juhendamise tasu õppevahendite alla)"/>
        <s v="Muud tulud haridusalasest tegevusest (Praktika juhendamise tasu Kukeräädsik OÜ)"/>
        <s v="Inventari hooldus (tervisekontrolli alt inventari hoolduseteenuste kallinemise kompenseerimiseks)"/>
        <s v="Tervisekontroll (teenuse kallinemisega seoses viiakse läbi vaid Mesimummi õppehoone tervisekontroll)           "/>
        <s v="Ravimid, töökaitsevahendid (prillid) riskianalüüsist tulenevalt töökaitsevahendite osaline kompenseerimine(prillid)"/>
        <s v="Muud inventarikulud (Midrimaa õppehoone loovtoa erinevate tarvikute ja vahendite ostuks)"/>
        <s v="Ruumide sisustus, mööbel ( Midrimaa õppehoone loovtoa tarvikute ostuks lisaraha)"/>
        <s v="Eelarve vähendamine - kahe dok. kaamera võrra vähem"/>
        <s v="Eelarve vähendamine - Ostame kahe projektori asemel ühe projektori"/>
        <s v="Hääleseade koolituse kulu"/>
        <s v="Hääleseade koolituse tulu"/>
        <s v="Arvuti kulu IKT ridadele "/>
        <s v="Koostööprojekt Viljandi Vallaga - 2022 eelarve II lugemisel lisati ainult tulud"/>
        <s v="Arvuti ostmise kulu IKT ridadele"/>
        <s v="Eelarve vähendamine - Ostame vähem riist- ja tarkvara"/>
        <s v="Liikmemaks kooridelt EMS-le, kulurea täpsustamine"/>
        <s v="Eelarve vähendamine - Ostame vähem tarkvara"/>
        <s v="Eelarve vähendamine - Ostame vähem riistvara"/>
        <s v="Kooride liikmemaks EML-le, kulurea täpsustamine"/>
        <s v="Spordivaldkonna reservist summa Spordikeskuse investeeringuks (LV otsus 18.04 p 4.1.)"/>
        <s v="Eelarve vähendamine vastavalt 25.04 LV protokollilisele otsusele, Vabaduse platsi üritused"/>
        <s v="Eelarve vähendamine - Ostame koolidele kaks dok.kaamerat vähem"/>
        <s v="Laekumised üldvalitsemisasutuste majandustegevuses - parkimise viivistasu"/>
        <s v="Parkimiskorralduse palgakulu töötuskindlustusmakse"/>
        <s v="Parkimiskorralduse palgakulu sotsiaalmaks"/>
        <s v="Parkimiskorralduse palgakulu"/>
        <s v="Toetusfondi osa suurem, mittesihtraha  osa täpsustamine"/>
        <s v="Eelarve vähendamine vastavalt LV 25.04.2022 otsusele"/>
        <s v="AS Viljandi Veevärk aktsiakapitali suurendamine"/>
        <s v="Keskkonnauuringud ja eelhinnangud - Eelarve vähendamine vastavalt LV 25.04.2022 otsusele"/>
        <s v="Haljastuse uuringud, ekspertiisid ja kavade koostamine - Eelarve vähendamine vastavalt LV 25.04.2022 otsusele"/>
        <s v="Maastikukaitseala/keskkonnakaitse kulude reserv - Eelarve vähendamine vastavalt LV 25.04.2022 otsusele"/>
        <s v="Puude kujunduslõikus - Eelarve vähendamine vastavalt LV 25.04.2022 otsusele"/>
        <s v=" Linnalinnud - Eelarve vähendamine vastavalt LV 25.04.2022 otsusele"/>
        <s v="Eelarve vähendamine vastavalt taotluste mahule - õue- ja haljasalad korda"/>
        <s v="Koerte jalutusväljak - Eelarve vähendamine vastavalt LV 25.04.2022 otsusele"/>
        <s v="Arhitektuuriameti vastutusalast summa haldusametile. Ranna pst 1 olmehoone"/>
        <s v="Haldusameti vastutusalasse, Ranna pst 1 projekteerimine"/>
        <s v="Likviidsete vahendite muutus"/>
        <s v="Kohustiste vähenemine, AS Viljandi Veevärk aktsiakapitali suurendamiseks tehti 2021. a lõpus ettemaks."/>
        <s v="Füüsilise isiku tulumaksu prognoosi vähendamine"/>
        <s v="Kahjutasud ja kuluhüvitused vastavalt tegelikule laekumisele"/>
        <s v="Laenusumma suurendamine. Katteallikas investeeringutele. 2021. a rahajäägist kandub osa 2023. aasta, mitte 2022. a  investeeringute katteks."/>
        <s v="Intressikulude eelarve suurendamine Euribori võimaliku kasvu võrra"/>
        <s v="Tasandusfond  on suurem  kui algselt oli eelarves"/>
        <s v="2021.a toetusfondi kasutamata osa toomine 2022. a eelarvesse"/>
        <s v="2021. a toetusfondi kasutamata osa toomine 2022. aastasse"/>
        <s v="Sotsiaaltransport ameti tellimisel. Eelarve vähendamine vastavalt 25.04 LV protokollilisele otsusele"/>
        <s v="Eriolümpialt saadud tulu võistluste transpordikulu katteks"/>
        <s v="Toetusfondi osa  teedehoiuks on väiksem kui algselt eelarves. Linna  osa suurendamine "/>
        <s v="Eesti Keskkonnateenused lepingu täitmine "/>
        <s v="Täiendav lumevedu Eesti keskkonnateenuste poolt"/>
        <s v="Eelarve vähendamine - Ostame väiksema võimsusega UPS-i"/>
        <s v="Eelarve vähendamine - Loobume välise varundusseadme ostmisest"/>
        <s v="Maakonna raamatukogude transporditeenused"/>
        <s v="Maakonna raamatukogude teenuste turundamine"/>
        <s v="Maakonna raamatukogu töötajate koolitused Viljandi linnaraamatukogus"/>
        <s v="VOL toetus &quot;Raamatukogude ühisprojektid Raamatukogude teema-aastal&quot;"/>
        <s v="VOL toetus  &quot;Õppesõit: Tutvumine Pärnumaa raamatukogudega&quot;"/>
        <s v="Perepesa (10402) arvuti ostmine.  Raha asutuselt IKT reale 55141"/>
        <s v="Päevakeskuse (09609) arvuti ostmine.  Raha asutuselt IKT reale 55141"/>
        <s v="Kulud muudele õppevahenditele - haridus- ja kultuuriameti eelarvest lasteaia sünnipäevaks"/>
        <s v="Lasteaia 45a. sünnipäevakulud erisoodustusena"/>
        <s v="Regionaalne riigieelarveline toetus muusikainstrumentide soetamiseks  (Rahandusministri käskkiri 40 17.02.2022)"/>
        <s v="Kultuurkapitalilt projektiks,  leping M14 -22/0003"/>
        <s v="Kultuurkapitalilt projektiks, leping M14- 21/0254"/>
        <s v="Kultuurkapitali lepingu M14-21/0257 tagasimakse"/>
        <s v="Kultuurkapitali lepingu M14-21/0257  tagasimakse"/>
        <s v="Laulu- ja tantsupeoliikumises osalevate kollektiivide juhendajate tööjõukulu toetus. 5-1.9/3373-1"/>
        <s v="Kultuurkapitalilt projektideks"/>
        <s v="Kultuurkapitalilt Nukuteatrite Festivaliks"/>
        <s v="Kultuurkapitalilt,  Nukuteatrite Festival, S07-21-0987"/>
        <s v="Kultuurkapitalilt, Nukuteatrite Festival, M14-21-0213"/>
        <s v="Toetus õpilünkade tasandamiseks"/>
        <s v="Laulu- ja tantsupeoliikumises osalevate kollektiivide juhendajate tööjõukulu 2022.aasta (Eesti Rahvakultuuri Keskus)"/>
        <s v="Kultuurkapitalilt leping M14-21/0238, VJK balletistuudio"/>
        <s v="Kultuurkapitalilt leping M14-22/0050, Rahvariided VJK tantsurühmadele"/>
        <s v="Kultuurkapitalilt leping M14-22/0024, Balletistuudio Poolas"/>
        <s v="Kultuurkapitalilt leping M14-22/033, Pärnakivi jooks"/>
        <s v="Sihtraha täpsustamine, 2022. ületoodud  summa   sisaldas  ka juba  varem taotletut"/>
        <s v="Erasmus+ Noia  sihtraha projektideks"/>
        <s v="Kulktuurkapitalilt  projektiks leping S02-22/0245"/>
        <s v="Toetus eesti keele õppeks HTM-lt  oli väiksem kui eelarvestatud"/>
        <s v="Kulka lepingud, lauatennis M14-21/0196 ja M14-22/0016, sõudmine M14-22/0005 "/>
        <s v="Kulka lepingud, lauatennis M14-21/0196 ja M14-22/0016, sõudmine M14-22/0005"/>
        <s v="Toetusfondi osa puuetega laste hoiuteenuseks on väiksem kui algselt eelarves kavandatud"/>
        <s v="Toetusfondi eraldis asendus- ja järelhoolduseks  on väiksem kui algselt  eelarves"/>
        <s v="Toimetulekutoetuse maksmise kuluridade täpsustamine"/>
        <s v="Toetusfondi eraldis toimetulekutoetuse maksmiseks on  suurem kui  algselt  eelarves"/>
        <s v="Sihtraha Eesti-Soome Instituudilt  soome keele õpetamiseks B-keelena"/>
        <s v="Laulu- ja tantsupeo juhendajate töötasu"/>
        <s v="Laulu- ja tantsupeo juhendajate töötasu toetus"/>
        <s v="Projekt Raamatukogundusliku tegevuse arendamine Viljandi maakonnas Kultuuriministri käskkiri nr 7-8/.1/2022_254"/>
        <s v="Jutuvestmisfestival KULKA leping M14-22/0043L"/>
        <s v="Viktoriinisarjade auhinnad KULKA leping M14-22/0022L"/>
        <s v="Maakondlik kirjandusmäng KULKA leping M14-22/0021L"/>
        <s v="25. omaloominguvõistluse auhinnafond KULKA leping M14-21/0200"/>
        <s v="Riigi toetus on teavikutele väiksem kui algselt eelarves"/>
        <s v="Riigi toetus on teavikutele väiksem kui algselt eelarves "/>
        <s v="Riigi toetus tööjõukuludeks on suurem kui algselt eelarves "/>
        <s v="Eesti ANK Järgmine samm partnerluslepe nr 6/2022"/>
        <s v="Eesti ANK Järgmine samm partnerluslepe nr 5/2022"/>
        <s v="Töötukassa otsus AT-22-0275, noorte töölaagri kuludeks"/>
        <s v="Toetus järvejooksuks Kulutuurkapitalilt"/>
        <s v="Toetus õpilünkade tasandamiseks HTM-lt"/>
        <s v="Toetusfond huvihariduseks suurem kui algselt oli eelarves"/>
        <s v="HEV kompetentsikeskuse kuludeks (sihtraha arvelt)"/>
        <s v="Sotsiaalmaks  - HEV kompetentsikeskus"/>
        <s v="Töötuskindlustusmakse  - HEV kompetentsikeskus"/>
        <s v="Töövõtulepingu tasu - HEV kompetentsikeskus"/>
        <s v="HEV kompetentsikeskuse sihtraha Rahandusministeeriumilt"/>
        <s v="Toetusfondi osa suurem kui algselt oli eelarves,  sihtraha ja mittesihtraha täpsustamine"/>
        <s v="Toetusfondi eraldis teedehoiuks on väiksem, kui algselt oli eelarves"/>
        <s v="Toetus Covid kiirtestide soetamiseks koolidele HTM-lt"/>
        <s v="Ukraina sõjapõgenikele vältimatu abi andmise kulude hüvitamine"/>
        <s v="Energiahinna tõusu leevendamise toetus"/>
        <s v="Energiahinna tõusu leevendamise toetus "/>
        <s v="Energiahinna tõusu leevendusmeetme vahendid "/>
        <s v="Toetusfond matusetoetuse osas väiksem"/>
        <s v="Toetus Hingehoidja teenuseks. Sotsiaalministeerium (leping nr 3-4/1666-1)"/>
        <s v="Vaktsineerimise toetus (Sotsiaalkaitseministri määrus nr. 43 29.11.2021)"/>
        <s v="Toetus eesti keele õppeks HTM-lt"/>
        <s v="Toetusfondi eraldis  teedehooldusele  on väiksem,  vahe kaetakse mittesihtrahast"/>
        <s v="2. Reservfondist 07.03 nr 2-3/22/125 Ukraina sõpruslinna Ternopili toetuseks"/>
        <s v="1. Reservfondist 28.02 nr 2-3/22/111 Ukraina sõpruslinna Ternopili toetuseks"/>
        <s v="Laenusumma suurendamine. Katteallikas investeeringutele. 2021. a rahajäägist kandub 985 578 eurot 2023. aasta, mitte 2022. a  investeeringute katteks." u="1"/>
        <s v="Kulka leping S02-22/0245" u="1"/>
        <s v="2021 toetusfondi kasutamata osa toomine 2022. a eelarvesse" u="1"/>
        <s v="Muud tulud haridusalasest tegevusest vastavalt tegelikule laekumisele" u="1"/>
        <s v="Erasmus+ Noia" u="1"/>
        <s v="Eelarve vähendamine - Loobume välise varundusseadme ostmisest." u="1"/>
        <s v="Sihtraha täpsustamine, üleviidav summa   sisaldas  ka juba  varem taotletut" u="1"/>
        <s v="Kulud muudele õppevahenditele - haridus- ja kultuuriameti eelarvest" u="1"/>
        <s v="Arhitektuuriameti vastutusalast summa haldusametile. Ranna pst 1 olmehoone." u="1"/>
        <s v="Staadioni tartaankatte ja märgistuse uuendamine - hanke kallinemise katteks. Haridus- ja kultuuriameti eelarvest 15 000 eurot ja haldusameti eelarvest 12 450 eurot ja Spordikeskuse eelarvest 20 000 eurot." u="1"/>
        <s v="Eriolümpialt saadud tulu võistluste transpordi katteks" u="1"/>
        <s v="Eelarve vähendamine - Ostame väiksema võimsusega UPS-i." u="1"/>
        <s v="Kultuurkapitali leping  M14 -22/0003 " u="1"/>
        <s v="Eelarve vähendamine - kahe dok. kaamera võrra vähem." u="1"/>
        <s v="Eesti ANK Järmine samm partnerluslepe nr 6/2022" u="1"/>
        <s v="Toetus eesti keele õppeks HTM-lt väiksem kui eelarvestatud" u="1"/>
        <s v="Toetusfondi osa suurem " u="1"/>
        <s v="Eelarve vähendamine - Ostame vähem riist- ja tarkvara." u="1"/>
        <s v="Toetusfond suurem" u="1"/>
        <s v="Eelarve vähendamine - Ostame vähem tarkvara." u="1"/>
        <s v="Sihtraha täpsustamine, üleviidav summa sisaldas ka eelarvestatut" u="1"/>
        <s v="Töötukassa otsus AT-22-0275" u="1"/>
        <s v="Kultuurkapitali leping M14 -22/0003" u="1"/>
        <s v="Eesti ANK Järmine samm partnerluslepe nr 5/2022" u="1"/>
        <s v="Õpetajate töötasu" u="1"/>
        <s v="Kultuurkapitali leping M14- 21/0254" u="1"/>
        <s v="Riigi toetus suurem kui algselt oli eelarves" u="1"/>
        <s v="Muud tulud haridusalasest tegevusest (Praktika juhendamise tasu Kukeräätsik OÜ)" u="1"/>
        <s v="Toetusfondi osa suurem" u="1"/>
        <s v="Teotusfondi osa väiksem" u="1"/>
        <s v="Eelarve vähendamine - Ostame koolidele kaks dok.kaamerat vähem." u="1"/>
        <s v="Toetusfond  väiksem" u="1"/>
        <s v="Toetusfond  matusetoetuse osas väiksem" u="1"/>
        <s v="Eelarve vähendamine - Ostame madalamate parameetritega projektori." u="1"/>
        <s v="Haldusameti vastutusalasse, Ranna pst 1 projekteerimine." u="1"/>
        <s v="kultuuri- ja vaba aja sisustamise kulud" u="1"/>
        <s v="valitsussektorisse kuuluvatelt avalik-õiguslikelt" u="1"/>
        <s v="Koostööprojekt Viljandi Vallaga - 2022 eelarve II lugemisel lisati  ainult tulud" u="1"/>
        <s v="Päevakeskuse (09609) arvuti ostmine.  Raha asutuselt IKT reale 55141." u="1"/>
        <s v="Maakonna raamatukogude teenuste turundamine. Subjekt 9020." u="1"/>
        <s v="Regionaalne riigieelarveline toetus muusikainstrumentide soetamiseks " u="1"/>
        <s v="Toetus järvejooksuks" u="1"/>
        <s v="ADMINISTREERIMISKULUD" u="1"/>
        <s v="Toetusfondi eraldis  teedehooldusele  on väiksem" u="1"/>
        <s v="2021 toetusfondi kasutamata osa toomine 2022. aastasse" u="1"/>
        <s v="Riigi toetus suurem kui algselt  oli  eelarves " u="1"/>
        <s v="Sihtraha täpsustamine, üleviidav summa sisaldas ka  eelarvestatut" u="1"/>
        <s v="Töötuskindlustusmakse" u="1"/>
        <s v="Sotsiaalmaks töötasudelt ja toetustelt" u="1"/>
        <s v="Kultuurkapitali leping  M14- 21/0254 " u="1"/>
        <s v="Perepesa (10402) arvuti ostmine.  Raha asutuselt IKT reale 55141." u="1"/>
        <s v="Toetusfond väiksem" u="1"/>
        <s v="Tasandusfond suurem" u="1"/>
        <s v="Riigi toetus suurem kui algselt oli eelarves " u="1"/>
        <s v="Eelarve vähendamine - Ostame vähem riistvara." u="1"/>
        <s v=" -HEV kompetentsikeskuse kuludeks (sihtraha arvelt)" u="1"/>
        <s v="Kohustiste vähenemine" u="1"/>
        <s v="Laekumised üldvalitsemisasutuste majandustegevuses" u="1"/>
      </sharedItems>
    </cacheField>
    <cacheField name="Summa" numFmtId="0">
      <sharedItems containsSemiMixedTypes="0" containsString="0" containsNumber="1" containsInteger="1" minValue="-247678" maxValue="700000"/>
    </cacheField>
    <cacheField name="Kontogrupp" numFmtId="0">
      <sharedItems count="14">
        <s v="15"/>
        <s v="55"/>
        <s v="41"/>
        <s v="32"/>
        <s v="50"/>
        <s v="45"/>
        <s v="10"/>
        <s v="20"/>
        <s v="30"/>
        <s v="38"/>
        <s v="25"/>
        <s v="65"/>
        <s v="35"/>
        <s v="60"/>
      </sharedItems>
    </cacheField>
    <cacheField name="Eelarvekonto" numFmtId="0">
      <sharedItems count="81">
        <s v="1551"/>
        <s v="55159"/>
        <s v="55129"/>
        <s v="55126"/>
        <s v="55124"/>
        <s v="4139"/>
        <s v="55251"/>
        <s v="5512"/>
        <s v="5524"/>
        <s v="32219"/>
        <s v="50641"/>
        <s v="50631"/>
        <s v="50021"/>
        <s v="32209"/>
        <s v="55002"/>
        <s v="55142"/>
        <s v="55141"/>
        <s v="55243"/>
        <s v="55157"/>
        <s v="55223"/>
        <s v="55222"/>
        <s v="55151"/>
        <s v="55244"/>
        <s v="55041"/>
        <s v="551180"/>
        <s v="4528"/>
        <s v="55000"/>
        <s v="5503"/>
        <s v="5540"/>
        <s v="5522"/>
        <s v="5515"/>
        <s v="5513"/>
        <s v="5504"/>
        <s v="55135"/>
        <s v="5525"/>
        <s v="55252"/>
        <s v="55255"/>
        <s v="3229"/>
        <s v="5064"/>
        <s v="5063"/>
        <s v="50011"/>
        <s v="5514"/>
        <s v="1501"/>
        <s v="4502"/>
        <s v="551190"/>
        <s v="1001"/>
        <s v="203"/>
        <s v="3000"/>
        <s v="38886"/>
        <s v="2585"/>
        <s v="6501"/>
        <s v="35200"/>
        <s v="5521"/>
        <s v="55262"/>
        <s v="5526"/>
        <s v="4138"/>
        <s v="413101"/>
        <s v="55132"/>
        <s v="32213"/>
        <s v="55143"/>
        <s v="5061"/>
        <s v="5062"/>
        <s v="5052"/>
        <s v="55005"/>
        <s v="350000"/>
        <s v="350002"/>
        <s v="50020"/>
        <s v="50640"/>
        <s v="50630"/>
        <s v="55249"/>
        <s v="350099"/>
        <s v="35201"/>
        <s v="5500"/>
        <s v="35009"/>
        <s v="5523"/>
        <s v="450001"/>
        <s v="35008"/>
        <s v="5005"/>
        <s v="4131"/>
        <s v="4529"/>
        <s v="6080"/>
      </sharedItems>
    </cacheField>
    <cacheField name="Eelarvekonto nimetus" numFmtId="0">
      <sharedItems/>
    </cacheField>
    <cacheField name="Eelarveosa" numFmtId="0">
      <sharedItems/>
    </cacheField>
    <cacheField name="Eelarveosa nimetus" numFmtId="0">
      <sharedItems count="6">
        <s v="Investeerimistegevuse kulud"/>
        <s v="Põhitegevuse kulud"/>
        <s v="Põhitegevuse tulud"/>
        <s v="Likviidsete vahendite muutus"/>
        <s v="Nõuete-kohustuste muutus"/>
        <s v="Finantseerimistegevus"/>
      </sharedItems>
    </cacheField>
    <cacheField name="Tegevussuund" numFmtId="0">
      <sharedItems/>
    </cacheField>
    <cacheField name="Tegevussuuna nimetus" numFmtId="0">
      <sharedItems/>
    </cacheField>
    <cacheField name="Osakond" numFmtId="0">
      <sharedItems/>
    </cacheField>
    <cacheField name="Osakonna nimetus" numFmtId="0">
      <sharedItems count="32">
        <s v="Viljandi Spordikeskus"/>
        <s v="Haldusamet"/>
        <s v="Haridus- ja kultuuriameti juhataja"/>
        <s v="SAKALA KESKUS - Noorsootöö"/>
        <s v="Viljandi Lasteaed Krõllipesa"/>
        <s v="Viljandi Lasteaed Männimäe"/>
        <s v="Viljandi Kesklinna Lasteaed"/>
        <s v="Viljandi Kaare Kool"/>
        <s v="Viljandi Kunstikool"/>
        <s v="Viljandi Huvikool"/>
        <s v="Viljandi Päevakeskus"/>
        <s v="Viljandi Hoolekandekeskus"/>
        <s v="Viljandi Jakobsoni Kool"/>
        <s v="Viljandi Kesklinna Kool"/>
        <s v="Personalijuht"/>
        <s v="Infotehnoloogia teenistuse juht"/>
        <s v="Linnasekretär"/>
        <s v="Asjaajamisteenistuse juht"/>
        <s v="Peaarhitekt"/>
        <s v="Rahandusameti juhataja"/>
        <s v="Sotsiaalameti juhataja"/>
        <s v="Viljandi Linnahooldus"/>
        <s v="Viljandi Linnaraamatukogu"/>
        <s v="Viljandi Paalalinna Kool"/>
        <s v="Viljandi Lasteaed Karlsson"/>
        <s v="Viljandi Muusikakool"/>
        <s v="Viljandi Nukuteater"/>
        <s v="SAKALA KESKUS - Kondase Keskus"/>
        <s v="Viljandi Spordikool"/>
        <s v="Viljandi Täiskasvanute Gümnaasium"/>
        <s v="Linnapea"/>
        <s v="Viljandi Linnavalitsus reservfond"/>
      </sharedItems>
    </cacheField>
    <cacheField name="Valdkond" numFmtId="0">
      <sharedItems/>
    </cacheField>
    <cacheField name="Tegevusala" numFmtId="0">
      <sharedItems/>
    </cacheField>
    <cacheField name="Tegevusala nimetus" numFmtId="0">
      <sharedItems/>
    </cacheField>
    <cacheField name="Subjekt" numFmtId="0">
      <sharedItems containsBlank="1"/>
    </cacheField>
    <cacheField name="Subjekti nimetus" numFmtId="0">
      <sharedItems containsBlank="1"/>
    </cacheField>
    <cacheField name="Eelarve liik" numFmtId="0">
      <sharedItems count="4">
        <s v="Mittesihtraha"/>
        <s v="Sihtraha"/>
        <s v="Reservfond"/>
        <s v="Sihtraha uus" u="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75">
  <r>
    <x v="0"/>
    <n v="47450"/>
    <x v="0"/>
    <x v="0"/>
    <s v="Hooned ja rajatised"/>
    <s v="4"/>
    <x v="0"/>
    <s v="KU78S"/>
    <s v="Linnastaadioni tartaankatte uuendamine ja markeerimine"/>
    <s v="58"/>
    <x v="0"/>
    <s v="08"/>
    <s v="08102"/>
    <s v="Sport"/>
    <s v=""/>
    <s v=""/>
    <x v="0"/>
  </r>
  <r>
    <x v="1"/>
    <n v="-3000"/>
    <x v="1"/>
    <x v="1"/>
    <s v="Muud inventarikulud"/>
    <s v="2"/>
    <x v="1"/>
    <s v=""/>
    <s v=""/>
    <s v="58"/>
    <x v="0"/>
    <s v="08"/>
    <s v="08102"/>
    <s v="Sport"/>
    <s v=""/>
    <s v=""/>
    <x v="0"/>
  </r>
  <r>
    <x v="1"/>
    <n v="-5000"/>
    <x v="1"/>
    <x v="2"/>
    <s v="Muud majandamiskulud"/>
    <s v="2"/>
    <x v="1"/>
    <s v=""/>
    <s v=""/>
    <s v="58"/>
    <x v="0"/>
    <s v="08"/>
    <s v="08102"/>
    <s v="Sport"/>
    <s v=""/>
    <s v=""/>
    <x v="0"/>
  </r>
  <r>
    <x v="1"/>
    <n v="-6000"/>
    <x v="1"/>
    <x v="3"/>
    <s v="Kulud jooksvale remondile"/>
    <s v="2"/>
    <x v="1"/>
    <s v=""/>
    <s v=""/>
    <s v="58"/>
    <x v="0"/>
    <s v="08"/>
    <s v="08102"/>
    <s v="Sport"/>
    <s v=""/>
    <s v=""/>
    <x v="0"/>
  </r>
  <r>
    <x v="1"/>
    <n v="-6000"/>
    <x v="1"/>
    <x v="4"/>
    <s v="Kulud korrashoiule"/>
    <s v="2"/>
    <x v="1"/>
    <s v=""/>
    <s v=""/>
    <s v="58"/>
    <x v="0"/>
    <s v="08"/>
    <s v="08102"/>
    <s v="Sport"/>
    <s v=""/>
    <s v=""/>
    <x v="0"/>
  </r>
  <r>
    <x v="2"/>
    <n v="1700"/>
    <x v="2"/>
    <x v="5"/>
    <s v="Preemiad, autasud, väljamaksed füüsilistele isikut"/>
    <s v="2"/>
    <x v="1"/>
    <s v=""/>
    <s v=""/>
    <s v="58"/>
    <x v="0"/>
    <s v="08"/>
    <s v="08102"/>
    <s v="Sport"/>
    <s v=""/>
    <s v=""/>
    <x v="0"/>
  </r>
  <r>
    <x v="2"/>
    <n v="-1700"/>
    <x v="1"/>
    <x v="6"/>
    <s v="kultuuri- ja vaba aja sisustamise kulud"/>
    <s v="2"/>
    <x v="1"/>
    <s v=""/>
    <s v=""/>
    <s v="58"/>
    <x v="0"/>
    <s v="08"/>
    <s v="08102"/>
    <s v="Sport"/>
    <s v=""/>
    <s v=""/>
    <x v="0"/>
  </r>
  <r>
    <x v="3"/>
    <n v="-12450"/>
    <x v="0"/>
    <x v="0"/>
    <s v="Hooned ja rajatised"/>
    <s v="4"/>
    <x v="0"/>
    <s v="KU233"/>
    <s v="Investeeringute reserv"/>
    <s v="L1192"/>
    <x v="1"/>
    <s v="04"/>
    <s v="04740"/>
    <s v="Üldmajanduslikud arendusprojektid"/>
    <s v=""/>
    <s v=""/>
    <x v="0"/>
  </r>
  <r>
    <x v="4"/>
    <n v="-24538"/>
    <x v="1"/>
    <x v="7"/>
    <s v="RAJATISTE MAJANDAMISKULUD"/>
    <s v="2"/>
    <x v="1"/>
    <s v="KU241"/>
    <s v="Ettenägemata tööd"/>
    <s v="L1192"/>
    <x v="1"/>
    <s v="04"/>
    <s v="04900"/>
    <s v="Muu majandus (sh majanduse haldus)"/>
    <s v=""/>
    <s v=""/>
    <x v="0"/>
  </r>
  <r>
    <x v="5"/>
    <n v="-5000"/>
    <x v="1"/>
    <x v="8"/>
    <s v="ÕPPEVAHENDITE JA KOLMANDATE ISIKUTE KOOLITUSE KULUD"/>
    <s v="2"/>
    <x v="1"/>
    <s v="KU555"/>
    <s v="HEV koolituskulud"/>
    <s v="L1150"/>
    <x v="2"/>
    <s v="09"/>
    <s v="09110"/>
    <s v="Alusharidus"/>
    <s v=""/>
    <s v=""/>
    <x v="0"/>
  </r>
  <r>
    <x v="5"/>
    <n v="-3000"/>
    <x v="1"/>
    <x v="8"/>
    <s v="ÕPPEVAHENDITE JA KOLMANDATE ISIKUTE KOOLITUSE KULUD"/>
    <s v="2"/>
    <x v="1"/>
    <s v="KU625"/>
    <s v="Haridusvaldkonna reserv"/>
    <s v="L1150"/>
    <x v="2"/>
    <s v="09"/>
    <s v="09110"/>
    <s v="Alusharidus"/>
    <s v=""/>
    <s v=""/>
    <x v="0"/>
  </r>
  <r>
    <x v="6"/>
    <n v="-300"/>
    <x v="1"/>
    <x v="8"/>
    <s v="ÕPPEVAHENDITE JA KOLMANDATE ISIKUTE KOOLITUSE KULUD"/>
    <s v="2"/>
    <x v="1"/>
    <s v="KU625"/>
    <s v="Haridusvaldkonna reserv"/>
    <s v="L1150"/>
    <x v="2"/>
    <s v="09"/>
    <s v="09110"/>
    <s v="Alusharidus"/>
    <s v=""/>
    <s v=""/>
    <x v="0"/>
  </r>
  <r>
    <x v="7"/>
    <n v="2000"/>
    <x v="1"/>
    <x v="6"/>
    <s v="kultuuri- ja vaba aja sisustamise kulud"/>
    <s v="2"/>
    <x v="1"/>
    <s v=""/>
    <s v=""/>
    <s v="56"/>
    <x v="3"/>
    <s v="08"/>
    <s v="08107"/>
    <s v="Noorsootöö ja noortekeskused"/>
    <s v=""/>
    <s v=""/>
    <x v="0"/>
  </r>
  <r>
    <x v="7"/>
    <n v="2000"/>
    <x v="3"/>
    <x v="9"/>
    <s v="Muud tulud kultuurialasest tegevusest"/>
    <s v="1"/>
    <x v="2"/>
    <s v=""/>
    <s v=""/>
    <s v="56"/>
    <x v="3"/>
    <s v="08"/>
    <s v="08107"/>
    <s v="Noorsootöö ja noortekeskused"/>
    <s v=""/>
    <s v=""/>
    <x v="0"/>
  </r>
  <r>
    <x v="8"/>
    <n v="1000"/>
    <x v="1"/>
    <x v="6"/>
    <s v="kultuuri- ja vaba aja sisustamise kulud"/>
    <s v="2"/>
    <x v="1"/>
    <s v=""/>
    <s v=""/>
    <s v="56"/>
    <x v="3"/>
    <s v="08"/>
    <s v="08107"/>
    <s v="Noorsootöö ja noortekeskused"/>
    <s v=""/>
    <s v=""/>
    <x v="0"/>
  </r>
  <r>
    <x v="8"/>
    <n v="1000"/>
    <x v="3"/>
    <x v="9"/>
    <s v="Muud tulud kultuurialasest tegevusest"/>
    <s v="1"/>
    <x v="2"/>
    <s v=""/>
    <s v=""/>
    <s v="56"/>
    <x v="3"/>
    <s v="08"/>
    <s v="08107"/>
    <s v="Noorsootöö ja noortekeskused"/>
    <s v=""/>
    <s v=""/>
    <x v="0"/>
  </r>
  <r>
    <x v="9"/>
    <n v="1"/>
    <x v="4"/>
    <x v="10"/>
    <s v="Töötajate v.a. õpetajate töötuskindlustusmakse"/>
    <s v="2"/>
    <x v="1"/>
    <s v=""/>
    <s v=""/>
    <s v="13"/>
    <x v="4"/>
    <s v="09"/>
    <s v="09110"/>
    <s v="Alusharidus"/>
    <s v=""/>
    <s v=""/>
    <x v="0"/>
  </r>
  <r>
    <x v="9"/>
    <n v="37"/>
    <x v="4"/>
    <x v="11"/>
    <s v="Töötajate v.a. õpetajad sotsiaalmaks"/>
    <s v="2"/>
    <x v="1"/>
    <s v=""/>
    <s v=""/>
    <s v="13"/>
    <x v="4"/>
    <s v="09"/>
    <s v="09110"/>
    <s v="Alusharidus"/>
    <s v=""/>
    <s v=""/>
    <x v="0"/>
  </r>
  <r>
    <x v="9"/>
    <n v="112"/>
    <x v="4"/>
    <x v="12"/>
    <s v="Töötajate töötasu"/>
    <s v="2"/>
    <x v="1"/>
    <s v=""/>
    <s v=""/>
    <s v="13"/>
    <x v="4"/>
    <s v="09"/>
    <s v="09110"/>
    <s v="Alusharidus"/>
    <s v=""/>
    <s v=""/>
    <x v="0"/>
  </r>
  <r>
    <x v="10"/>
    <n v="150"/>
    <x v="3"/>
    <x v="13"/>
    <s v="Muud tulud haridusalasest tegevusest"/>
    <s v="1"/>
    <x v="2"/>
    <s v=""/>
    <s v=""/>
    <s v="13"/>
    <x v="4"/>
    <s v="09"/>
    <s v="09110"/>
    <s v="Alusharidus"/>
    <s v=""/>
    <s v=""/>
    <x v="0"/>
  </r>
  <r>
    <x v="11"/>
    <n v="-1100"/>
    <x v="1"/>
    <x v="14"/>
    <s v="Paljundus- ja printimiskulud"/>
    <s v="2"/>
    <x v="1"/>
    <s v=""/>
    <s v=""/>
    <s v="13"/>
    <x v="4"/>
    <s v="09"/>
    <s v="09110"/>
    <s v="Alusharidus"/>
    <s v=""/>
    <s v=""/>
    <x v="0"/>
  </r>
  <r>
    <x v="12"/>
    <n v="1100"/>
    <x v="1"/>
    <x v="15"/>
    <s v="Kulud remondile ja hooldusele"/>
    <s v="2"/>
    <x v="1"/>
    <s v=""/>
    <s v=""/>
    <s v="13"/>
    <x v="4"/>
    <s v="09"/>
    <s v="09110"/>
    <s v="Alusharidus"/>
    <s v="3000"/>
    <s v="IKT kulud asutustes"/>
    <x v="0"/>
  </r>
  <r>
    <x v="13"/>
    <n v="-1500"/>
    <x v="1"/>
    <x v="16"/>
    <s v="Kulud riist- ja tarkvara ostmiseks"/>
    <s v="2"/>
    <x v="1"/>
    <s v=""/>
    <s v=""/>
    <s v="15"/>
    <x v="5"/>
    <s v="09"/>
    <s v="09110"/>
    <s v="Alusharidus"/>
    <s v="3000"/>
    <s v="IKT kulud asutustes"/>
    <x v="0"/>
  </r>
  <r>
    <x v="14"/>
    <n v="75"/>
    <x v="1"/>
    <x v="17"/>
    <s v="Kulud muudele õppevahenditele"/>
    <s v="2"/>
    <x v="1"/>
    <s v=""/>
    <s v=""/>
    <s v="16"/>
    <x v="6"/>
    <s v="09"/>
    <s v="09110"/>
    <s v="Alusharidus"/>
    <s v=""/>
    <s v=""/>
    <x v="0"/>
  </r>
  <r>
    <x v="15"/>
    <n v="75"/>
    <x v="3"/>
    <x v="13"/>
    <s v="Muud tulud haridusalasest tegevusest"/>
    <s v="1"/>
    <x v="2"/>
    <s v=""/>
    <s v=""/>
    <s v="16"/>
    <x v="6"/>
    <s v="09"/>
    <s v="09110"/>
    <s v="Alusharidus"/>
    <s v=""/>
    <s v=""/>
    <x v="0"/>
  </r>
  <r>
    <x v="16"/>
    <n v="500"/>
    <x v="1"/>
    <x v="18"/>
    <s v="Inventari hooldus"/>
    <s v="2"/>
    <x v="1"/>
    <s v=""/>
    <s v=""/>
    <s v="16"/>
    <x v="6"/>
    <s v="09"/>
    <s v="09110"/>
    <s v="Alusharidus"/>
    <s v=""/>
    <s v=""/>
    <x v="0"/>
  </r>
  <r>
    <x v="17"/>
    <n v="-1000"/>
    <x v="1"/>
    <x v="19"/>
    <s v="Tervisekontroll"/>
    <s v="2"/>
    <x v="1"/>
    <s v=""/>
    <s v=""/>
    <s v="16"/>
    <x v="6"/>
    <s v="09"/>
    <s v="09110"/>
    <s v="Alusharidus"/>
    <s v=""/>
    <s v=""/>
    <x v="0"/>
  </r>
  <r>
    <x v="18"/>
    <n v="500"/>
    <x v="1"/>
    <x v="20"/>
    <s v="Ravimid, töökaitsevahendid (prillid)"/>
    <s v="2"/>
    <x v="1"/>
    <s v=""/>
    <s v=""/>
    <s v="16"/>
    <x v="6"/>
    <s v="09"/>
    <s v="09110"/>
    <s v="Alusharidus"/>
    <s v=""/>
    <s v=""/>
    <x v="0"/>
  </r>
  <r>
    <x v="19"/>
    <n v="1000"/>
    <x v="1"/>
    <x v="1"/>
    <s v="Muud inventarikulud"/>
    <s v="2"/>
    <x v="1"/>
    <s v=""/>
    <s v=""/>
    <s v="16"/>
    <x v="6"/>
    <s v="09"/>
    <s v="09110"/>
    <s v="Alusharidus"/>
    <s v=""/>
    <s v=""/>
    <x v="0"/>
  </r>
  <r>
    <x v="20"/>
    <n v="-1000"/>
    <x v="1"/>
    <x v="21"/>
    <s v="Ruumide sisustus, mööbel"/>
    <s v="2"/>
    <x v="1"/>
    <s v=""/>
    <s v=""/>
    <s v="16"/>
    <x v="6"/>
    <s v="09"/>
    <s v="09110"/>
    <s v="Alusharidus"/>
    <s v=""/>
    <s v=""/>
    <x v="0"/>
  </r>
  <r>
    <x v="21"/>
    <n v="-810"/>
    <x v="1"/>
    <x v="16"/>
    <s v="Kulud riist- ja tarkvara ostmiseks"/>
    <s v="2"/>
    <x v="1"/>
    <s v=""/>
    <s v=""/>
    <s v="20"/>
    <x v="7"/>
    <s v="09"/>
    <s v="09212"/>
    <s v="Põhihariduse otsekulud"/>
    <s v="3000"/>
    <s v="IKT kulud asutustes"/>
    <x v="0"/>
  </r>
  <r>
    <x v="22"/>
    <n v="-1000"/>
    <x v="1"/>
    <x v="16"/>
    <s v="Kulud riist- ja tarkvara ostmiseks"/>
    <s v="2"/>
    <x v="1"/>
    <s v=""/>
    <s v=""/>
    <s v="27"/>
    <x v="8"/>
    <s v="09"/>
    <s v="09510"/>
    <s v="Noorte huviharidus ja huvitegevus"/>
    <s v="3000"/>
    <s v="IKT kulud asutustes"/>
    <x v="0"/>
  </r>
  <r>
    <x v="23"/>
    <n v="1500"/>
    <x v="1"/>
    <x v="22"/>
    <s v="kulud kolmandate isikute koolitusele"/>
    <s v="2"/>
    <x v="1"/>
    <s v=""/>
    <s v=""/>
    <s v="29"/>
    <x v="9"/>
    <s v="09"/>
    <s v="09510"/>
    <s v="Noorte huviharidus ja huvitegevus"/>
    <s v=""/>
    <s v=""/>
    <x v="0"/>
  </r>
  <r>
    <x v="24"/>
    <n v="1500"/>
    <x v="3"/>
    <x v="13"/>
    <s v="Muud tulud haridusalasest tegevusest"/>
    <s v="1"/>
    <x v="2"/>
    <s v=""/>
    <s v=""/>
    <s v="29"/>
    <x v="9"/>
    <s v="09"/>
    <s v="09510"/>
    <s v="Noorte huviharidus ja huvitegevus"/>
    <s v=""/>
    <s v=""/>
    <x v="0"/>
  </r>
  <r>
    <x v="25"/>
    <n v="-930"/>
    <x v="1"/>
    <x v="23"/>
    <s v="Koolituskulud töötajatele, va õpetajad"/>
    <s v="2"/>
    <x v="1"/>
    <s v=""/>
    <s v=""/>
    <s v="42"/>
    <x v="10"/>
    <s v="09"/>
    <s v="09609"/>
    <s v="Muud hariduse abiteenused"/>
    <s v=""/>
    <s v=""/>
    <x v="0"/>
  </r>
  <r>
    <x v="26"/>
    <n v="2500"/>
    <x v="1"/>
    <x v="23"/>
    <s v="Koolituskulud töötajatele, va õpetajad"/>
    <s v="2"/>
    <x v="1"/>
    <s v=""/>
    <s v=""/>
    <s v="42"/>
    <x v="10"/>
    <s v="10"/>
    <s v="10402"/>
    <s v="Muu perekondade ja laste sotsiaalne kaitse"/>
    <s v=""/>
    <s v=""/>
    <x v="0"/>
  </r>
  <r>
    <x v="26"/>
    <n v="4000"/>
    <x v="1"/>
    <x v="22"/>
    <s v="kulud kolmandate isikute koolitusele"/>
    <s v="2"/>
    <x v="1"/>
    <s v=""/>
    <s v=""/>
    <s v="42"/>
    <x v="10"/>
    <s v="10"/>
    <s v="10402"/>
    <s v="Muu perekondade ja laste sotsiaalne kaitse"/>
    <s v=""/>
    <s v=""/>
    <x v="0"/>
  </r>
  <r>
    <x v="26"/>
    <n v="9000"/>
    <x v="1"/>
    <x v="24"/>
    <s v="Üüri- ja rendimaksed"/>
    <s v="2"/>
    <x v="1"/>
    <s v=""/>
    <s v=""/>
    <s v="42"/>
    <x v="10"/>
    <s v="10"/>
    <s v="10402"/>
    <s v="Muu perekondade ja laste sotsiaalne kaitse"/>
    <s v=""/>
    <s v=""/>
    <x v="0"/>
  </r>
  <r>
    <x v="27"/>
    <n v="-900"/>
    <x v="1"/>
    <x v="21"/>
    <s v="Ruumide sisustus, mööbel"/>
    <s v="2"/>
    <x v="1"/>
    <s v=""/>
    <s v=""/>
    <s v="42"/>
    <x v="10"/>
    <s v="10"/>
    <s v="10402"/>
    <s v="Muu perekondade ja laste sotsiaalne kaitse"/>
    <s v=""/>
    <s v=""/>
    <x v="0"/>
  </r>
  <r>
    <x v="26"/>
    <n v="140"/>
    <x v="4"/>
    <x v="10"/>
    <s v="Töötajate v.a. õpetajate töötuskindlustusmakse"/>
    <s v="2"/>
    <x v="1"/>
    <s v=""/>
    <s v=""/>
    <s v="42"/>
    <x v="10"/>
    <s v="10"/>
    <s v="10402"/>
    <s v="Muu perekondade ja laste sotsiaalne kaitse"/>
    <s v=""/>
    <s v=""/>
    <x v="0"/>
  </r>
  <r>
    <x v="26"/>
    <n v="5797"/>
    <x v="4"/>
    <x v="11"/>
    <s v="Töötajate v.a. õpetajad sotsiaalmaks"/>
    <s v="2"/>
    <x v="1"/>
    <s v=""/>
    <s v=""/>
    <s v="42"/>
    <x v="10"/>
    <s v="10"/>
    <s v="10402"/>
    <s v="Muu perekondade ja laste sotsiaalne kaitse"/>
    <s v=""/>
    <s v=""/>
    <x v="0"/>
  </r>
  <r>
    <x v="26"/>
    <n v="17568"/>
    <x v="4"/>
    <x v="12"/>
    <s v="Töötajate töötasu"/>
    <s v="2"/>
    <x v="1"/>
    <s v=""/>
    <s v=""/>
    <s v="42"/>
    <x v="10"/>
    <s v="10"/>
    <s v="10402"/>
    <s v="Muu perekondade ja laste sotsiaalne kaitse"/>
    <s v=""/>
    <s v=""/>
    <x v="0"/>
  </r>
  <r>
    <x v="28"/>
    <n v="-500"/>
    <x v="1"/>
    <x v="16"/>
    <s v="Kulud riist- ja tarkvara ostmiseks"/>
    <s v="2"/>
    <x v="1"/>
    <s v=""/>
    <s v=""/>
    <s v="44"/>
    <x v="11"/>
    <s v="10"/>
    <s v="10200"/>
    <s v="Eakate sotsiaalhoolekandeasutused"/>
    <s v="3000"/>
    <s v="IKT kulud asutustes"/>
    <x v="0"/>
  </r>
  <r>
    <x v="29"/>
    <n v="160"/>
    <x v="5"/>
    <x v="25"/>
    <s v="muudele residentidele"/>
    <s v="2"/>
    <x v="1"/>
    <s v=""/>
    <s v=""/>
    <s v="47"/>
    <x v="12"/>
    <s v="09"/>
    <s v="09212"/>
    <s v="Põhihariduse otsekulud"/>
    <s v=""/>
    <s v=""/>
    <x v="0"/>
  </r>
  <r>
    <x v="29"/>
    <n v="-160"/>
    <x v="1"/>
    <x v="6"/>
    <s v="kultuuri- ja vaba aja sisustamise kulud"/>
    <s v="2"/>
    <x v="1"/>
    <s v=""/>
    <s v=""/>
    <s v="47"/>
    <x v="12"/>
    <s v="09"/>
    <s v="09212"/>
    <s v="Põhihariduse otsekulud"/>
    <s v=""/>
    <s v=""/>
    <x v="0"/>
  </r>
  <r>
    <x v="30"/>
    <n v="-1500"/>
    <x v="1"/>
    <x v="16"/>
    <s v="Kulud riist- ja tarkvara ostmiseks"/>
    <s v="2"/>
    <x v="1"/>
    <s v=""/>
    <s v=""/>
    <s v="47"/>
    <x v="12"/>
    <s v="09"/>
    <s v="09212"/>
    <s v="Põhihariduse otsekulud"/>
    <s v="3000"/>
    <s v="IKT kulud asutustes"/>
    <x v="0"/>
  </r>
  <r>
    <x v="31"/>
    <n v="-500"/>
    <x v="1"/>
    <x v="16"/>
    <s v="Kulud riist- ja tarkvara ostmiseks"/>
    <s v="2"/>
    <x v="1"/>
    <s v=""/>
    <s v=""/>
    <s v="47"/>
    <x v="12"/>
    <s v="09"/>
    <s v="09212"/>
    <s v="Põhihariduse otsekulud"/>
    <s v="3000"/>
    <s v="IKT kulud asutustes"/>
    <x v="0"/>
  </r>
  <r>
    <x v="32"/>
    <n v="160"/>
    <x v="5"/>
    <x v="25"/>
    <s v="muudele residentidele"/>
    <s v="2"/>
    <x v="1"/>
    <s v=""/>
    <s v=""/>
    <s v="48"/>
    <x v="13"/>
    <s v="09"/>
    <s v="09212"/>
    <s v="Põhihariduse otsekulud"/>
    <s v=""/>
    <s v=""/>
    <x v="0"/>
  </r>
  <r>
    <x v="32"/>
    <n v="-160"/>
    <x v="1"/>
    <x v="6"/>
    <s v="kultuuri- ja vaba aja sisustamise kulud"/>
    <s v="2"/>
    <x v="1"/>
    <s v=""/>
    <s v=""/>
    <s v="48"/>
    <x v="13"/>
    <s v="09"/>
    <s v="09212"/>
    <s v="Põhihariduse otsekulud"/>
    <s v=""/>
    <s v=""/>
    <x v="0"/>
  </r>
  <r>
    <x v="30"/>
    <n v="-700"/>
    <x v="1"/>
    <x v="16"/>
    <s v="Kulud riist- ja tarkvara ostmiseks"/>
    <s v="2"/>
    <x v="1"/>
    <s v=""/>
    <s v=""/>
    <s v="48"/>
    <x v="13"/>
    <s v="09"/>
    <s v="09212"/>
    <s v="Põhihariduse otsekulud"/>
    <s v="3000"/>
    <s v="IKT kulud asutustes"/>
    <x v="0"/>
  </r>
  <r>
    <x v="31"/>
    <n v="-300"/>
    <x v="1"/>
    <x v="16"/>
    <s v="Kulud riist- ja tarkvara ostmiseks"/>
    <s v="2"/>
    <x v="1"/>
    <s v=""/>
    <s v=""/>
    <s v="48"/>
    <x v="13"/>
    <s v="09"/>
    <s v="09212"/>
    <s v="Põhihariduse otsekulud"/>
    <s v="3000"/>
    <s v="IKT kulud asutustes"/>
    <x v="0"/>
  </r>
  <r>
    <x v="5"/>
    <n v="-800"/>
    <x v="1"/>
    <x v="26"/>
    <s v="Bürookulud"/>
    <s v="2"/>
    <x v="1"/>
    <s v="KU069"/>
    <s v="Linna külaliste vastuvõtt"/>
    <s v="L1140"/>
    <x v="14"/>
    <s v="01"/>
    <s v="01112"/>
    <s v="Valla- ja linnavalitsus"/>
    <s v=""/>
    <s v=""/>
    <x v="0"/>
  </r>
  <r>
    <x v="5"/>
    <n v="-700"/>
    <x v="1"/>
    <x v="27"/>
    <s v="LÄHETUSKULUD"/>
    <s v="2"/>
    <x v="1"/>
    <s v="KU077"/>
    <s v="Linna välislähetused"/>
    <s v="L1140"/>
    <x v="14"/>
    <s v="01"/>
    <s v="01112"/>
    <s v="Valla- ja linnavalitsus"/>
    <s v=""/>
    <s v=""/>
    <x v="0"/>
  </r>
  <r>
    <x v="5"/>
    <n v="-500"/>
    <x v="1"/>
    <x v="28"/>
    <s v="MITMESUGUSED MAJANDUSKULUD"/>
    <s v="2"/>
    <x v="1"/>
    <s v="KU112"/>
    <s v="Tervise edendamise kulu"/>
    <s v="L1140"/>
    <x v="14"/>
    <s v="01"/>
    <s v="01112"/>
    <s v="Valla- ja linnavalitsus"/>
    <s v=""/>
    <s v=""/>
    <x v="0"/>
  </r>
  <r>
    <x v="5"/>
    <n v="-700"/>
    <x v="1"/>
    <x v="29"/>
    <s v="MEDITSIINIKULUD JA HÜGEENITARBED"/>
    <s v="2"/>
    <x v="1"/>
    <s v="KU099"/>
    <s v="Linna ravimid, töökaitsevahendid (prillid)"/>
    <s v="L1140"/>
    <x v="14"/>
    <s v="01"/>
    <s v="01112"/>
    <s v="Valla- ja linnavalitsus"/>
    <s v=""/>
    <s v=""/>
    <x v="0"/>
  </r>
  <r>
    <x v="5"/>
    <n v="-250"/>
    <x v="1"/>
    <x v="30"/>
    <s v="INVENTARI KULUD, v.a IKT"/>
    <s v="2"/>
    <x v="1"/>
    <s v="KU097"/>
    <s v="Linna  büroomasinad, olmetehnoloogia"/>
    <s v="L1140"/>
    <x v="14"/>
    <s v="01"/>
    <s v="01112"/>
    <s v="Valla- ja linnavalitsus"/>
    <s v=""/>
    <s v=""/>
    <x v="0"/>
  </r>
  <r>
    <x v="5"/>
    <n v="-350"/>
    <x v="1"/>
    <x v="31"/>
    <s v="SÕIDUKITE ÜLALPIDAMISE KULUD"/>
    <s v="2"/>
    <x v="1"/>
    <s v="KU090"/>
    <s v="Linna sõidukite remont ja hooldus"/>
    <s v="L1140"/>
    <x v="14"/>
    <s v="01"/>
    <s v="01112"/>
    <s v="Valla- ja linnavalitsus"/>
    <s v=""/>
    <s v=""/>
    <x v="0"/>
  </r>
  <r>
    <x v="5"/>
    <n v="-1350"/>
    <x v="1"/>
    <x v="32"/>
    <s v="KOOLITUSKULUD OMA TÖÖTAJATELE"/>
    <s v="2"/>
    <x v="1"/>
    <s v="KU078"/>
    <s v="Linna personalikoolitus"/>
    <s v="L1140"/>
    <x v="14"/>
    <s v="01"/>
    <s v="01112"/>
    <s v="Valla- ja linnavalitsus"/>
    <s v=""/>
    <s v=""/>
    <x v="0"/>
  </r>
  <r>
    <x v="5"/>
    <n v="-250"/>
    <x v="1"/>
    <x v="33"/>
    <s v="Isikliku sõiduauto kasutamise kulud"/>
    <s v="2"/>
    <x v="1"/>
    <s v="KU093"/>
    <s v="Isikliku sõiduauto kasutamise hüvitised"/>
    <s v="L1150"/>
    <x v="2"/>
    <s v="01"/>
    <s v="01112"/>
    <s v="Valla- ja linnavalitsus"/>
    <s v=""/>
    <s v=""/>
    <x v="0"/>
  </r>
  <r>
    <x v="33"/>
    <n v="-15000"/>
    <x v="1"/>
    <x v="34"/>
    <s v="KOMMUNIKATSIOONI-, KULTUURI- JA VABA  AJA SISUSTAMISE KULUD"/>
    <s v="2"/>
    <x v="1"/>
    <s v="KU413"/>
    <s v="Spordireserv"/>
    <s v="L1150"/>
    <x v="2"/>
    <s v="08"/>
    <s v="08102"/>
    <s v="Sport"/>
    <s v=""/>
    <s v=""/>
    <x v="0"/>
  </r>
  <r>
    <x v="34"/>
    <n v="-17202"/>
    <x v="1"/>
    <x v="35"/>
    <s v="Kultuuriüritused Haridus-Kultuuriametis"/>
    <s v="2"/>
    <x v="1"/>
    <s v="KU482"/>
    <s v="Kultuurivaldkonna tähtpäevade kulu"/>
    <s v="L1150"/>
    <x v="2"/>
    <s v="08"/>
    <s v="08109"/>
    <s v="Vaba aja üritused"/>
    <s v=""/>
    <s v=""/>
    <x v="0"/>
  </r>
  <r>
    <x v="5"/>
    <n v="-1000"/>
    <x v="1"/>
    <x v="34"/>
    <s v="KOMMUNIKATSIOONI-, KULTUURI- JA VABA  AJA SISUSTAMISE KULUD"/>
    <s v="2"/>
    <x v="1"/>
    <s v="KU480"/>
    <s v="Kultuurivaldkonna reserv"/>
    <s v="L1150"/>
    <x v="2"/>
    <s v="08"/>
    <s v="08109"/>
    <s v="Vaba aja üritused"/>
    <s v=""/>
    <s v=""/>
    <x v="0"/>
  </r>
  <r>
    <x v="5"/>
    <n v="-6000"/>
    <x v="1"/>
    <x v="35"/>
    <s v="Kultuuriüritused Haridus-Kultuuriametis"/>
    <s v="2"/>
    <x v="1"/>
    <s v="KU482"/>
    <s v="Kultuurivaldkonna tähtpäevade kulu"/>
    <s v="L1150"/>
    <x v="2"/>
    <s v="08"/>
    <s v="08109"/>
    <s v="Vaba aja üritused"/>
    <s v=""/>
    <s v=""/>
    <x v="0"/>
  </r>
  <r>
    <x v="5"/>
    <n v="-5000"/>
    <x v="1"/>
    <x v="34"/>
    <s v="KOMMUNIKATSIOONI-, KULTUURI- JA VABA  AJA SISUSTAMISE KULUD"/>
    <s v="2"/>
    <x v="1"/>
    <s v="KU480"/>
    <s v="Kultuurivaldkonna reserv"/>
    <s v="L1150"/>
    <x v="2"/>
    <s v="08"/>
    <s v="08600"/>
    <s v="Muu vaba aeg, kultuur, religioon, sh haldus"/>
    <s v=""/>
    <s v=""/>
    <x v="0"/>
  </r>
  <r>
    <x v="5"/>
    <n v="-200"/>
    <x v="1"/>
    <x v="36"/>
    <s v="Huvihariduse teenus"/>
    <s v="2"/>
    <x v="1"/>
    <s v="KU415"/>
    <s v="Huviharidusteenuse eest tasumine"/>
    <s v="L1150"/>
    <x v="2"/>
    <s v="09"/>
    <s v="09510"/>
    <s v="Noorte huviharidus ja huvitegevus"/>
    <s v=""/>
    <s v=""/>
    <x v="0"/>
  </r>
  <r>
    <x v="5"/>
    <n v="-3000"/>
    <x v="1"/>
    <x v="8"/>
    <s v="ÕPPEVAHENDITE JA KOLMANDATE ISIKUTE KOOLITUSE KULUD"/>
    <s v="2"/>
    <x v="1"/>
    <s v="KU614"/>
    <s v="Arendus- ja innovatsioonikulud"/>
    <s v="L1150"/>
    <x v="2"/>
    <s v="09"/>
    <s v="09609"/>
    <s v="Muud hariduse abiteenused"/>
    <s v=""/>
    <s v=""/>
    <x v="0"/>
  </r>
  <r>
    <x v="5"/>
    <n v="-500"/>
    <x v="1"/>
    <x v="8"/>
    <s v="ÕPPEVAHENDITE JA KOLMANDATE ISIKUTE KOOLITUSE KULUD"/>
    <s v="2"/>
    <x v="1"/>
    <s v="KU584"/>
    <s v="Maramaa olümpiaad"/>
    <s v="L1150"/>
    <x v="2"/>
    <s v="09"/>
    <s v="09609"/>
    <s v="Muud hariduse abiteenused"/>
    <s v=""/>
    <s v=""/>
    <x v="0"/>
  </r>
  <r>
    <x v="5"/>
    <n v="-5000"/>
    <x v="1"/>
    <x v="8"/>
    <s v="ÕPPEVAHENDITE JA KOLMANDATE ISIKUTE KOOLITUSE KULUD"/>
    <s v="2"/>
    <x v="1"/>
    <s v="KU625"/>
    <s v="Haridusvaldkonna reserv"/>
    <s v="L1150"/>
    <x v="2"/>
    <s v="09"/>
    <s v="09800"/>
    <s v="Muu haridus, sh hariduse haldus"/>
    <s v=""/>
    <s v=""/>
    <x v="0"/>
  </r>
  <r>
    <x v="35"/>
    <n v="-1000"/>
    <x v="1"/>
    <x v="16"/>
    <s v="Kulud riist- ja tarkvara ostmiseks"/>
    <s v="2"/>
    <x v="1"/>
    <s v="KU548"/>
    <s v="IKT kulud hallatavates asutustes"/>
    <s v="L1160"/>
    <x v="15"/>
    <s v="09"/>
    <s v="09212"/>
    <s v="Põhihariduse otsekulud"/>
    <s v=""/>
    <s v=""/>
    <x v="0"/>
  </r>
  <r>
    <x v="36"/>
    <n v="3500"/>
    <x v="3"/>
    <x v="37"/>
    <s v="Laekumised üldvalitsemisasutuste majandustegevuses"/>
    <s v="1"/>
    <x v="2"/>
    <s v="TU006"/>
    <s v="Parkimistasu (s.h.puudega isiku parkimiskaart)"/>
    <s v="L1170"/>
    <x v="16"/>
    <s v="01"/>
    <s v="01112"/>
    <s v="Valla- ja linnavalitsus"/>
    <s v=""/>
    <s v=""/>
    <x v="0"/>
  </r>
  <r>
    <x v="37"/>
    <n v="38"/>
    <x v="4"/>
    <x v="38"/>
    <s v="Töötuskindlustusmakse"/>
    <s v="2"/>
    <x v="1"/>
    <s v="KU049"/>
    <s v="Teenistujate tasud ja maksud"/>
    <s v="L1170"/>
    <x v="16"/>
    <s v="01"/>
    <s v="01112"/>
    <s v="Valla- ja linnavalitsus"/>
    <s v=""/>
    <s v=""/>
    <x v="0"/>
  </r>
  <r>
    <x v="38"/>
    <n v="1584"/>
    <x v="4"/>
    <x v="39"/>
    <s v="Sotsiaalmaks töötasudelt ja toetustelt"/>
    <s v="2"/>
    <x v="1"/>
    <s v="KU049"/>
    <s v="Teenistujate tasud ja maksud"/>
    <s v="L1170"/>
    <x v="16"/>
    <s v="01"/>
    <s v="01112"/>
    <s v="Valla- ja linnavalitsus"/>
    <s v=""/>
    <s v=""/>
    <x v="0"/>
  </r>
  <r>
    <x v="39"/>
    <n v="4800"/>
    <x v="4"/>
    <x v="40"/>
    <s v="Avaliku teenistuse ametnike töötasu"/>
    <s v="2"/>
    <x v="1"/>
    <s v="KU049"/>
    <s v="Teenistujate tasud ja maksud"/>
    <s v="L1170"/>
    <x v="16"/>
    <s v="01"/>
    <s v="01112"/>
    <s v="Valla- ja linnavalitsus"/>
    <s v=""/>
    <s v=""/>
    <x v="0"/>
  </r>
  <r>
    <x v="40"/>
    <n v="-8"/>
    <x v="4"/>
    <x v="38"/>
    <s v="Töötuskindlustusmakse"/>
    <s v="2"/>
    <x v="1"/>
    <s v="KU049"/>
    <s v="Teenistujate tasud ja maksud"/>
    <s v="L1170"/>
    <x v="16"/>
    <s v="01"/>
    <s v="01112"/>
    <s v="Valla- ja linnavalitsus"/>
    <s v=""/>
    <s v=""/>
    <x v="0"/>
  </r>
  <r>
    <x v="40"/>
    <n v="-323"/>
    <x v="4"/>
    <x v="39"/>
    <s v="Sotsiaalmaks töötasudelt ja toetustelt"/>
    <s v="2"/>
    <x v="1"/>
    <s v="KU049"/>
    <s v="Teenistujate tasud ja maksud"/>
    <s v="L1170"/>
    <x v="16"/>
    <s v="01"/>
    <s v="01112"/>
    <s v="Valla- ja linnavalitsus"/>
    <s v=""/>
    <s v=""/>
    <x v="0"/>
  </r>
  <r>
    <x v="40"/>
    <n v="-980"/>
    <x v="4"/>
    <x v="40"/>
    <s v="Avaliku teenistuse ametnike töötasu"/>
    <s v="2"/>
    <x v="1"/>
    <s v="KU049"/>
    <s v="Teenistujate tasud ja maksud"/>
    <s v="L1170"/>
    <x v="16"/>
    <s v="01"/>
    <s v="01112"/>
    <s v="Valla- ja linnavalitsus"/>
    <s v=""/>
    <s v=""/>
    <x v="0"/>
  </r>
  <r>
    <x v="5"/>
    <n v="-10000"/>
    <x v="1"/>
    <x v="41"/>
    <s v="IKT KULUD"/>
    <s v="2"/>
    <x v="1"/>
    <s v="KU07D"/>
    <s v="Dokumendihaldussüsteemi kulud"/>
    <s v="L1171"/>
    <x v="17"/>
    <s v="01"/>
    <s v="01112"/>
    <s v="Valla- ja linnavalitsus"/>
    <s v=""/>
    <s v=""/>
    <x v="0"/>
  </r>
  <r>
    <x v="41"/>
    <n v="-10000"/>
    <x v="1"/>
    <x v="7"/>
    <s v="RAJATISTE MAJANDAMISKULUD"/>
    <s v="2"/>
    <x v="1"/>
    <s v="KU201"/>
    <s v="Liikluskorralduse lepinguline hooldus"/>
    <s v="L1192"/>
    <x v="1"/>
    <s v="04"/>
    <s v="04510"/>
    <s v="Maanteetransport"/>
    <s v=""/>
    <s v=""/>
    <x v="0"/>
  </r>
  <r>
    <x v="41"/>
    <n v="-112000"/>
    <x v="1"/>
    <x v="7"/>
    <s v="RAJATISTE MAJANDAMISKULUD"/>
    <s v="2"/>
    <x v="1"/>
    <s v="KU175"/>
    <s v="Tänavate pindamine"/>
    <s v="L1192"/>
    <x v="1"/>
    <s v="04"/>
    <s v="04510"/>
    <s v="Maanteetransport"/>
    <s v=""/>
    <s v=""/>
    <x v="0"/>
  </r>
  <r>
    <x v="41"/>
    <n v="-15000"/>
    <x v="1"/>
    <x v="7"/>
    <s v="RAJATISTE MAJANDAMISKULUD"/>
    <s v="2"/>
    <x v="1"/>
    <s v="KU296"/>
    <s v="Jäätmevaldkonna kulude reserv"/>
    <s v="L1192"/>
    <x v="1"/>
    <s v="05"/>
    <s v="05100"/>
    <s v="Jäätmekäitlus"/>
    <s v=""/>
    <s v=""/>
    <x v="0"/>
  </r>
  <r>
    <x v="42"/>
    <n v="473985"/>
    <x v="0"/>
    <x v="42"/>
    <s v="Osaluste soetus"/>
    <s v="4"/>
    <x v="0"/>
    <s v="FT045"/>
    <s v="Aktsiate ost"/>
    <s v="L1192"/>
    <x v="1"/>
    <s v="05"/>
    <s v="05200"/>
    <s v="Heitveekäitlus"/>
    <s v=""/>
    <s v=""/>
    <x v="0"/>
  </r>
  <r>
    <x v="43"/>
    <n v="-3000"/>
    <x v="1"/>
    <x v="7"/>
    <s v="RAJATISTE MAJANDAMISKULUD"/>
    <s v="2"/>
    <x v="1"/>
    <s v="KU298"/>
    <s v="Keskkonnauuringud ja eelhinnangud"/>
    <s v="L1192"/>
    <x v="1"/>
    <s v="05"/>
    <s v="05400"/>
    <s v="Bioloogilise mitmekesisuse ja maastiku kaitse"/>
    <s v=""/>
    <s v=""/>
    <x v="0"/>
  </r>
  <r>
    <x v="44"/>
    <n v="-18500"/>
    <x v="1"/>
    <x v="7"/>
    <s v="RAJATISTE MAJANDAMISKULUD"/>
    <s v="2"/>
    <x v="1"/>
    <s v="KU297"/>
    <s v="Haljastuse uuringud, ekspertiisid ja kavade koostamine"/>
    <s v="L1192"/>
    <x v="1"/>
    <s v="05"/>
    <s v="05400"/>
    <s v="Bioloogilise mitmekesisuse ja maastiku kaitse"/>
    <s v=""/>
    <s v=""/>
    <x v="0"/>
  </r>
  <r>
    <x v="45"/>
    <n v="-15000"/>
    <x v="1"/>
    <x v="7"/>
    <s v="RAJATISTE MAJANDAMISKULUD"/>
    <s v="2"/>
    <x v="1"/>
    <s v="KU295"/>
    <s v="Maastikukaitseala/keskkonnakaitse kulude reserv"/>
    <s v="L1192"/>
    <x v="1"/>
    <s v="05"/>
    <s v="05400"/>
    <s v="Bioloogilise mitmekesisuse ja maastiku kaitse"/>
    <s v=""/>
    <s v=""/>
    <x v="0"/>
  </r>
  <r>
    <x v="46"/>
    <n v="-20000"/>
    <x v="1"/>
    <x v="7"/>
    <s v="RAJATISTE MAJANDAMISKULUD"/>
    <s v="2"/>
    <x v="1"/>
    <s v="KU279"/>
    <s v="Puude kujunduslõikus"/>
    <s v="L1192"/>
    <x v="1"/>
    <s v="05"/>
    <s v="05400"/>
    <s v="Bioloogilise mitmekesisuse ja maastiku kaitse"/>
    <s v=""/>
    <s v=""/>
    <x v="0"/>
  </r>
  <r>
    <x v="47"/>
    <n v="-1000"/>
    <x v="1"/>
    <x v="7"/>
    <s v="RAJATISTE MAJANDAMISKULUD"/>
    <s v="2"/>
    <x v="1"/>
    <s v="KU26L"/>
    <s v="Linnalinnud"/>
    <s v="L1192"/>
    <x v="1"/>
    <s v="05"/>
    <s v="05400"/>
    <s v="Bioloogilise mitmekesisuse ja maastiku kaitse"/>
    <s v=""/>
    <s v=""/>
    <x v="0"/>
  </r>
  <r>
    <x v="48"/>
    <n v="-20000"/>
    <x v="5"/>
    <x v="43"/>
    <s v="Sihtotstarbelised eraldised põhivara soetamiseks"/>
    <s v="4"/>
    <x v="0"/>
    <s v="KU292"/>
    <s v="Korteriühistute toetamine - Õue ja haljasalad korda"/>
    <s v="L1192"/>
    <x v="1"/>
    <s v="06"/>
    <s v="06605"/>
    <s v="Muud elamu- ja kommunaalmajanduse tegevus"/>
    <s v=""/>
    <s v=""/>
    <x v="0"/>
  </r>
  <r>
    <x v="49"/>
    <n v="-10000"/>
    <x v="1"/>
    <x v="7"/>
    <s v="RAJATISTE MAJANDAMISKULUD"/>
    <s v="2"/>
    <x v="1"/>
    <s v="KU905"/>
    <s v="Koerte jalutusväljak"/>
    <s v="L1192"/>
    <x v="1"/>
    <s v="06"/>
    <s v="06605"/>
    <s v="Muud elamu- ja kommunaalmajanduse tegevus"/>
    <s v=""/>
    <s v=""/>
    <x v="0"/>
  </r>
  <r>
    <x v="50"/>
    <n v="25000"/>
    <x v="0"/>
    <x v="0"/>
    <s v="Hooned ja rajatised"/>
    <s v="4"/>
    <x v="0"/>
    <s v="KU24R"/>
    <s v="Ranna pst 1 olmehoone rekonstrueerimine CO2"/>
    <s v="L1192"/>
    <x v="1"/>
    <s v="08"/>
    <s v="08102"/>
    <s v="Sport"/>
    <s v=""/>
    <s v=""/>
    <x v="0"/>
  </r>
  <r>
    <x v="41"/>
    <n v="-33035"/>
    <x v="1"/>
    <x v="44"/>
    <s v="Muud majandamiskulud"/>
    <s v="2"/>
    <x v="1"/>
    <s v="KU225"/>
    <s v="Planeeringute koostamine"/>
    <s v="L1200"/>
    <x v="18"/>
    <s v="04"/>
    <s v="04740"/>
    <s v="Üldmajanduslikud arendusprojektid"/>
    <s v=""/>
    <s v=""/>
    <x v="0"/>
  </r>
  <r>
    <x v="51"/>
    <n v="-25000"/>
    <x v="0"/>
    <x v="0"/>
    <s v="Hooned ja rajatised"/>
    <s v="4"/>
    <x v="0"/>
    <s v="KU24R"/>
    <s v="Ranna pst 1 olmehoone rekonstrueerimine CO2"/>
    <s v="L1200"/>
    <x v="18"/>
    <s v="08"/>
    <s v="08102"/>
    <s v="Sport"/>
    <s v=""/>
    <s v=""/>
    <x v="0"/>
  </r>
  <r>
    <x v="52"/>
    <n v="685578"/>
    <x v="6"/>
    <x v="45"/>
    <s v="Likviidsete vahendite muutus"/>
    <s v="7"/>
    <x v="3"/>
    <s v="FT020"/>
    <s v="Aastavahetuse jääk"/>
    <s v="L1210"/>
    <x v="19"/>
    <s v="00"/>
    <s v="00000"/>
    <s v="Tegevusalata"/>
    <s v=""/>
    <s v=""/>
    <x v="0"/>
  </r>
  <r>
    <x v="53"/>
    <n v="473985"/>
    <x v="7"/>
    <x v="46"/>
    <s v="Kohustuste suurenemine"/>
    <s v="6"/>
    <x v="4"/>
    <s v="TU999"/>
    <s v="Nõuete ja kohustuste saldo muutus"/>
    <s v="L1210"/>
    <x v="19"/>
    <s v="00"/>
    <s v="00000"/>
    <s v="Tegevusalata"/>
    <s v=""/>
    <s v=""/>
    <x v="0"/>
  </r>
  <r>
    <x v="54"/>
    <n v="-247678"/>
    <x v="8"/>
    <x v="47"/>
    <s v="Füüsilise isiku tulumaks"/>
    <s v="1"/>
    <x v="2"/>
    <s v="TU001"/>
    <s v="Tulumaks"/>
    <s v="L1210"/>
    <x v="19"/>
    <s v="00"/>
    <s v="00000"/>
    <s v="Tegevusalata"/>
    <s v=""/>
    <s v=""/>
    <x v="0"/>
  </r>
  <r>
    <x v="55"/>
    <n v="2000"/>
    <x v="9"/>
    <x v="48"/>
    <s v="Kahjutasud ja kuluhüvitused"/>
    <s v="1"/>
    <x v="2"/>
    <s v="TU294"/>
    <s v="Kahjutasu"/>
    <s v="L1210"/>
    <x v="19"/>
    <s v="00"/>
    <s v="00000"/>
    <s v="Tegevusalata"/>
    <s v=""/>
    <s v=""/>
    <x v="0"/>
  </r>
  <r>
    <x v="56"/>
    <n v="700000"/>
    <x v="10"/>
    <x v="49"/>
    <s v="Kohustiste võtmine"/>
    <s v="5"/>
    <x v="5"/>
    <s v="FT025"/>
    <s v="Laenu võtmine"/>
    <s v="L1210"/>
    <x v="19"/>
    <s v="01"/>
    <s v="01700"/>
    <s v="Valitsussektori võla teenindamine"/>
    <s v=""/>
    <s v=""/>
    <x v="0"/>
  </r>
  <r>
    <x v="57"/>
    <n v="11500"/>
    <x v="11"/>
    <x v="50"/>
    <s v="INTRESSI-,VIIVISE- JA kohustistasukulud võetud lae"/>
    <s v="4"/>
    <x v="0"/>
    <s v="KU14S"/>
    <s v="Intressikulud laenudelt"/>
    <s v="L1210"/>
    <x v="19"/>
    <s v="01"/>
    <s v="01700"/>
    <s v="Valitsussektori võla teenindamine"/>
    <s v=""/>
    <s v=""/>
    <x v="0"/>
  </r>
  <r>
    <x v="58"/>
    <n v="24068"/>
    <x v="12"/>
    <x v="51"/>
    <s v="Tasandusfond lõige 1"/>
    <s v="1"/>
    <x v="2"/>
    <s v="TU201"/>
    <s v="Tasandusfondi toetus"/>
    <s v="L1210"/>
    <x v="19"/>
    <s v="01"/>
    <s v="01800"/>
    <s v="Üldiseloomuga ülekanded valitsussektoris"/>
    <s v=""/>
    <s v=""/>
    <x v="0"/>
  </r>
  <r>
    <x v="5"/>
    <n v="-500"/>
    <x v="1"/>
    <x v="52"/>
    <s v="TOIDUAINED JA TOITLUSTUSTEENUSED"/>
    <s v="2"/>
    <x v="1"/>
    <s v="KU560"/>
    <s v="Koolitoit Sotsiaalametilt"/>
    <s v="L1220"/>
    <x v="20"/>
    <s v="09"/>
    <s v="09601"/>
    <s v="Koolitoit"/>
    <s v=""/>
    <s v=""/>
    <x v="0"/>
  </r>
  <r>
    <x v="5"/>
    <n v="-5000"/>
    <x v="1"/>
    <x v="53"/>
    <s v="Hooldamine, taastusravi"/>
    <s v="2"/>
    <x v="1"/>
    <s v="KU651"/>
    <s v="Tasuline hooldus"/>
    <s v="L1220"/>
    <x v="20"/>
    <s v="10"/>
    <s v="10200"/>
    <s v="Eakate sotsiaalhoolekandeasutused"/>
    <s v=""/>
    <s v=""/>
    <x v="0"/>
  </r>
  <r>
    <x v="5"/>
    <n v="-675"/>
    <x v="1"/>
    <x v="54"/>
    <s v="SOTSIAALTEENUSED"/>
    <s v="2"/>
    <x v="1"/>
    <s v="KU657"/>
    <s v="Eakate päev"/>
    <s v="L1220"/>
    <x v="20"/>
    <s v="10"/>
    <s v="10201"/>
    <s v="Muu eakate sotsiaalne kaitse"/>
    <s v=""/>
    <s v=""/>
    <x v="0"/>
  </r>
  <r>
    <x v="5"/>
    <n v="-1300"/>
    <x v="1"/>
    <x v="54"/>
    <s v="SOTSIAALTEENUSED"/>
    <s v="2"/>
    <x v="1"/>
    <s v="KU660"/>
    <s v="Lasteturvakodu"/>
    <s v="L1220"/>
    <x v="20"/>
    <s v="10"/>
    <s v="10400"/>
    <s v="Asendus- ja järelhooldus (2018 muudatus)"/>
    <s v=""/>
    <s v=""/>
    <x v="0"/>
  </r>
  <r>
    <x v="59"/>
    <n v="14770"/>
    <x v="2"/>
    <x v="55"/>
    <s v="Muud sotsiaalabitoetused"/>
    <s v="2"/>
    <x v="1"/>
    <s v="KU66M"/>
    <s v="Matusetoetus"/>
    <s v="L1220"/>
    <x v="20"/>
    <s v="10"/>
    <s v="10402"/>
    <s v="Muu perekondade ja laste sotsiaalne kaitse"/>
    <s v=""/>
    <s v=""/>
    <x v="0"/>
  </r>
  <r>
    <x v="5"/>
    <n v="-1000"/>
    <x v="1"/>
    <x v="54"/>
    <s v="SOTSIAALTEENUSED"/>
    <s v="2"/>
    <x v="1"/>
    <s v="KU671"/>
    <s v="Viljandimaa Naiste Varjupaik MTÜ"/>
    <s v="L1220"/>
    <x v="20"/>
    <s v="10"/>
    <s v="10402"/>
    <s v="Muu perekondade ja laste sotsiaalne kaitse"/>
    <s v=""/>
    <s v=""/>
    <x v="0"/>
  </r>
  <r>
    <x v="60"/>
    <n v="3770"/>
    <x v="2"/>
    <x v="56"/>
    <s v="Toimetulekutoetus"/>
    <s v="2"/>
    <x v="1"/>
    <s v="KU675"/>
    <s v="Toimetulekutoetus"/>
    <s v="L1220"/>
    <x v="20"/>
    <s v="10"/>
    <s v="10701"/>
    <s v="Riiklik toimetulekutoetus"/>
    <s v=""/>
    <s v=""/>
    <x v="0"/>
  </r>
  <r>
    <x v="5"/>
    <n v="-5000"/>
    <x v="1"/>
    <x v="54"/>
    <s v="SOTSIAALTEENUSED"/>
    <s v="2"/>
    <x v="1"/>
    <s v="KU690"/>
    <s v="Riskirühmad"/>
    <s v="L1220"/>
    <x v="20"/>
    <s v="10"/>
    <s v="10702"/>
    <s v="Muu sotsiaalsete riskirühmade kaitse"/>
    <s v=""/>
    <s v=""/>
    <x v="0"/>
  </r>
  <r>
    <x v="5"/>
    <n v="-1500"/>
    <x v="1"/>
    <x v="57"/>
    <s v="Kulud remondile ja hooldusele"/>
    <s v="2"/>
    <x v="1"/>
    <s v="KU725"/>
    <s v="Elektriautode kulud"/>
    <s v="L1220"/>
    <x v="20"/>
    <s v="10"/>
    <s v="10900"/>
    <s v="Muu sotsiaalne kaitse, sh sotsiaalse kaitse haldus"/>
    <s v=""/>
    <s v=""/>
    <x v="0"/>
  </r>
  <r>
    <x v="5"/>
    <n v="-2000"/>
    <x v="1"/>
    <x v="54"/>
    <s v="SOTSIAALTEENUSED"/>
    <s v="2"/>
    <x v="1"/>
    <s v="KU733"/>
    <s v="Kurtide tõlketeenus"/>
    <s v="L1220"/>
    <x v="20"/>
    <s v="10"/>
    <s v="10121"/>
    <s v="Muu puuetega inimeste sotsiaalne kaitse"/>
    <s v=""/>
    <s v=""/>
    <x v="0"/>
  </r>
  <r>
    <x v="60"/>
    <n v="46400"/>
    <x v="1"/>
    <x v="54"/>
    <s v="SOTSIAALTEENUSED"/>
    <s v="2"/>
    <x v="1"/>
    <s v="KU670"/>
    <s v="Lapsehoiuteenus puuetega lastele"/>
    <s v="L1220"/>
    <x v="20"/>
    <s v="10"/>
    <s v="10121"/>
    <s v="Muu puuetega inimeste sotsiaalne kaitse"/>
    <s v=""/>
    <s v=""/>
    <x v="0"/>
  </r>
  <r>
    <x v="61"/>
    <n v="-5000"/>
    <x v="1"/>
    <x v="54"/>
    <s v="SOTSIAALTEENUSED"/>
    <s v="2"/>
    <x v="1"/>
    <s v="KU637"/>
    <s v="Sotsiaaltransport ameti tellimisel"/>
    <s v="L1220"/>
    <x v="20"/>
    <s v="10"/>
    <s v="10121"/>
    <s v="Muu puuetega inimeste sotsiaalne kaitse"/>
    <s v=""/>
    <s v=""/>
    <x v="0"/>
  </r>
  <r>
    <x v="62"/>
    <n v="184"/>
    <x v="3"/>
    <x v="13"/>
    <s v="Muud tulud haridusalasest tegevusest"/>
    <s v="1"/>
    <x v="2"/>
    <s v=""/>
    <s v=""/>
    <s v="20"/>
    <x v="7"/>
    <s v="09"/>
    <s v="09212"/>
    <s v="Põhihariduse otsekulud"/>
    <s v=""/>
    <s v=""/>
    <x v="0"/>
  </r>
  <r>
    <x v="62"/>
    <n v="184"/>
    <x v="1"/>
    <x v="6"/>
    <s v="kultuuri- ja vaba aja sisustamise kulud"/>
    <s v="2"/>
    <x v="1"/>
    <s v=""/>
    <s v=""/>
    <s v="20"/>
    <x v="7"/>
    <s v="09"/>
    <s v="09212"/>
    <s v="Põhihariduse otsekulud"/>
    <s v=""/>
    <s v=""/>
    <x v="0"/>
  </r>
  <r>
    <x v="63"/>
    <n v="1646"/>
    <x v="1"/>
    <x v="4"/>
    <s v="Kulud korrashoiule"/>
    <s v="2"/>
    <x v="1"/>
    <s v="KU171"/>
    <s v="Tänavate hooldus"/>
    <s v="82"/>
    <x v="21"/>
    <s v="05"/>
    <s v="05101"/>
    <s v="Avalike alade puhastus"/>
    <s v=""/>
    <s v=""/>
    <x v="0"/>
  </r>
  <r>
    <x v="64"/>
    <n v="26422"/>
    <x v="1"/>
    <x v="4"/>
    <s v="Kulud korrashoiule"/>
    <s v="2"/>
    <x v="1"/>
    <s v="KU171"/>
    <s v="Tänavate hooldus"/>
    <s v="82"/>
    <x v="21"/>
    <s v="05"/>
    <s v="05101"/>
    <s v="Avalike alade puhastus"/>
    <s v=""/>
    <s v=""/>
    <x v="0"/>
  </r>
  <r>
    <x v="65"/>
    <n v="24538"/>
    <x v="1"/>
    <x v="4"/>
    <s v="Kulud korrashoiule"/>
    <s v="2"/>
    <x v="1"/>
    <s v="KU171"/>
    <s v="Tänavate hooldus"/>
    <s v="82"/>
    <x v="21"/>
    <s v="05"/>
    <s v="05101"/>
    <s v="Avalike alade puhastus"/>
    <s v=""/>
    <s v=""/>
    <x v="0"/>
  </r>
  <r>
    <x v="66"/>
    <n v="-1000"/>
    <x v="1"/>
    <x v="16"/>
    <s v="Kulud riist- ja tarkvara ostmiseks"/>
    <s v="2"/>
    <x v="1"/>
    <s v=""/>
    <s v=""/>
    <s v="53"/>
    <x v="22"/>
    <s v="08"/>
    <s v="08201"/>
    <s v="Raamatukogud"/>
    <s v="3000"/>
    <s v="IKT kulud asutustes"/>
    <x v="0"/>
  </r>
  <r>
    <x v="67"/>
    <n v="-850"/>
    <x v="1"/>
    <x v="16"/>
    <s v="Kulud riist- ja tarkvara ostmiseks"/>
    <s v="2"/>
    <x v="1"/>
    <s v=""/>
    <s v=""/>
    <s v="53"/>
    <x v="22"/>
    <s v="08"/>
    <s v="08201"/>
    <s v="Raamatukogud"/>
    <s v="3000"/>
    <s v="IKT kulud asutustes"/>
    <x v="0"/>
  </r>
  <r>
    <x v="68"/>
    <n v="720"/>
    <x v="1"/>
    <x v="28"/>
    <s v="MITMESUGUSED MAJANDUSKULUD"/>
    <s v="2"/>
    <x v="1"/>
    <s v=""/>
    <s v=""/>
    <s v="53"/>
    <x v="22"/>
    <s v="08"/>
    <s v="08201"/>
    <s v="Raamatukogud"/>
    <s v=""/>
    <s v=""/>
    <x v="0"/>
  </r>
  <r>
    <x v="68"/>
    <n v="720"/>
    <x v="3"/>
    <x v="58"/>
    <s v="Tasulised teenused"/>
    <s v="1"/>
    <x v="2"/>
    <s v=""/>
    <s v=""/>
    <s v="53"/>
    <x v="22"/>
    <s v="08"/>
    <s v="08201"/>
    <s v="Raamatukogud"/>
    <s v=""/>
    <s v=""/>
    <x v="0"/>
  </r>
  <r>
    <x v="69"/>
    <n v="1080"/>
    <x v="1"/>
    <x v="22"/>
    <s v="kulud kolmandate isikute koolitusele"/>
    <s v="2"/>
    <x v="1"/>
    <s v=""/>
    <s v=""/>
    <s v="53"/>
    <x v="22"/>
    <s v="08"/>
    <s v="08201"/>
    <s v="Raamatukogud"/>
    <s v=""/>
    <s v=""/>
    <x v="0"/>
  </r>
  <r>
    <x v="69"/>
    <n v="1080"/>
    <x v="3"/>
    <x v="58"/>
    <s v="Tasulised teenused"/>
    <s v="1"/>
    <x v="2"/>
    <s v=""/>
    <s v=""/>
    <s v="53"/>
    <x v="22"/>
    <s v="08"/>
    <s v="08201"/>
    <s v="Raamatukogud"/>
    <s v=""/>
    <s v=""/>
    <x v="0"/>
  </r>
  <r>
    <x v="70"/>
    <n v="1620"/>
    <x v="1"/>
    <x v="22"/>
    <s v="kulud kolmandate isikute koolitusele"/>
    <s v="2"/>
    <x v="1"/>
    <s v=""/>
    <s v=""/>
    <s v="53"/>
    <x v="22"/>
    <s v="08"/>
    <s v="08201"/>
    <s v="Raamatukogud"/>
    <s v=""/>
    <s v=""/>
    <x v="0"/>
  </r>
  <r>
    <x v="70"/>
    <n v="1620"/>
    <x v="3"/>
    <x v="58"/>
    <s v="Tasulised teenused"/>
    <s v="1"/>
    <x v="2"/>
    <s v=""/>
    <s v=""/>
    <s v="53"/>
    <x v="22"/>
    <s v="08"/>
    <s v="08201"/>
    <s v="Raamatukogud"/>
    <s v=""/>
    <s v=""/>
    <x v="0"/>
  </r>
  <r>
    <x v="71"/>
    <n v="800"/>
    <x v="1"/>
    <x v="22"/>
    <s v="kulud kolmandate isikute koolitusele"/>
    <s v="2"/>
    <x v="1"/>
    <s v=""/>
    <s v=""/>
    <s v="53"/>
    <x v="22"/>
    <s v="08"/>
    <s v="08201"/>
    <s v="Raamatukogud"/>
    <s v=""/>
    <s v=""/>
    <x v="0"/>
  </r>
  <r>
    <x v="71"/>
    <n v="800"/>
    <x v="3"/>
    <x v="58"/>
    <s v="Tasulised teenused"/>
    <s v="1"/>
    <x v="2"/>
    <s v=""/>
    <s v=""/>
    <s v="53"/>
    <x v="22"/>
    <s v="08"/>
    <s v="08201"/>
    <s v="Raamatukogud"/>
    <s v=""/>
    <s v=""/>
    <x v="0"/>
  </r>
  <r>
    <x v="72"/>
    <n v="400"/>
    <x v="1"/>
    <x v="22"/>
    <s v="kulud kolmandate isikute koolitusele"/>
    <s v="2"/>
    <x v="1"/>
    <s v=""/>
    <s v=""/>
    <s v="53"/>
    <x v="22"/>
    <s v="08"/>
    <s v="08201"/>
    <s v="Raamatukogud"/>
    <s v=""/>
    <s v=""/>
    <x v="0"/>
  </r>
  <r>
    <x v="72"/>
    <n v="400"/>
    <x v="3"/>
    <x v="58"/>
    <s v="Tasulised teenused"/>
    <s v="1"/>
    <x v="2"/>
    <s v=""/>
    <s v=""/>
    <s v="53"/>
    <x v="22"/>
    <s v="08"/>
    <s v="08201"/>
    <s v="Raamatukogud"/>
    <s v=""/>
    <s v=""/>
    <x v="0"/>
  </r>
  <r>
    <x v="30"/>
    <n v="-500"/>
    <x v="1"/>
    <x v="16"/>
    <s v="Kulud riist- ja tarkvara ostmiseks"/>
    <s v="2"/>
    <x v="1"/>
    <s v=""/>
    <s v=""/>
    <s v="49"/>
    <x v="23"/>
    <s v="09"/>
    <s v="09212"/>
    <s v="Põhihariduse otsekulud"/>
    <s v="3000"/>
    <s v="IKT kulud asutustes"/>
    <x v="0"/>
  </r>
  <r>
    <x v="31"/>
    <n v="-1000"/>
    <x v="1"/>
    <x v="16"/>
    <s v="Kulud riist- ja tarkvara ostmiseks"/>
    <s v="2"/>
    <x v="1"/>
    <s v=""/>
    <s v=""/>
    <s v="49"/>
    <x v="23"/>
    <s v="09"/>
    <s v="09212"/>
    <s v="Põhihariduse otsekulud"/>
    <s v="3000"/>
    <s v="IKT kulud asutustes"/>
    <x v="0"/>
  </r>
  <r>
    <x v="73"/>
    <n v="900"/>
    <x v="1"/>
    <x v="16"/>
    <s v="Kulud riist- ja tarkvara ostmiseks"/>
    <s v="2"/>
    <x v="1"/>
    <s v=""/>
    <s v=""/>
    <s v="42"/>
    <x v="10"/>
    <s v="10"/>
    <s v="10402"/>
    <s v="Muu perekondade ja laste sotsiaalne kaitse"/>
    <s v="3000"/>
    <s v="IKT kulud asutustes"/>
    <x v="0"/>
  </r>
  <r>
    <x v="74"/>
    <n v="930"/>
    <x v="1"/>
    <x v="16"/>
    <s v="Kulud riist- ja tarkvara ostmiseks"/>
    <s v="2"/>
    <x v="1"/>
    <s v=""/>
    <s v=""/>
    <s v="42"/>
    <x v="10"/>
    <s v="09"/>
    <s v="09609"/>
    <s v="Muud hariduse abiteenused"/>
    <s v="3000"/>
    <s v="IKT kulud asutustes"/>
    <x v="0"/>
  </r>
  <r>
    <x v="30"/>
    <n v="-840"/>
    <x v="1"/>
    <x v="59"/>
    <s v="Kulud riist- ja tarkvara rendile"/>
    <s v="2"/>
    <x v="1"/>
    <s v=""/>
    <s v=""/>
    <s v="42"/>
    <x v="10"/>
    <s v="09"/>
    <s v="09609"/>
    <s v="Muud hariduse abiteenused"/>
    <s v="3000"/>
    <s v="IKT kulud asutustes"/>
    <x v="0"/>
  </r>
  <r>
    <x v="75"/>
    <n v="300"/>
    <x v="1"/>
    <x v="17"/>
    <s v="Kulud muudele õppevahenditele"/>
    <s v="2"/>
    <x v="1"/>
    <s v=""/>
    <s v=""/>
    <s v="14"/>
    <x v="24"/>
    <s v="09"/>
    <s v="09110"/>
    <s v="Alusharidus"/>
    <s v=""/>
    <s v=""/>
    <x v="0"/>
  </r>
  <r>
    <x v="10"/>
    <n v="560"/>
    <x v="3"/>
    <x v="13"/>
    <s v="Muud tulud haridusalasest tegevusest"/>
    <s v="1"/>
    <x v="2"/>
    <s v=""/>
    <s v=""/>
    <s v="14"/>
    <x v="24"/>
    <s v="09"/>
    <s v="09110"/>
    <s v="Alusharidus"/>
    <s v=""/>
    <s v=""/>
    <x v="0"/>
  </r>
  <r>
    <x v="76"/>
    <n v="250"/>
    <x v="4"/>
    <x v="60"/>
    <s v="Sotsiaalmaks erisoodustuselt"/>
    <s v="2"/>
    <x v="1"/>
    <s v=""/>
    <s v=""/>
    <s v="14"/>
    <x v="24"/>
    <s v="09"/>
    <s v="09110"/>
    <s v="Alusharidus"/>
    <s v=""/>
    <s v=""/>
    <x v="0"/>
  </r>
  <r>
    <x v="76"/>
    <n v="150"/>
    <x v="4"/>
    <x v="61"/>
    <s v="Tulumaks erisoodustuselt"/>
    <s v="2"/>
    <x v="1"/>
    <s v=""/>
    <s v=""/>
    <s v="14"/>
    <x v="24"/>
    <s v="09"/>
    <s v="09110"/>
    <s v="Alusharidus"/>
    <s v=""/>
    <s v=""/>
    <x v="0"/>
  </r>
  <r>
    <x v="76"/>
    <n v="600"/>
    <x v="4"/>
    <x v="62"/>
    <s v="Toitlustamiskulud"/>
    <s v="2"/>
    <x v="1"/>
    <s v=""/>
    <s v=""/>
    <s v="14"/>
    <x v="24"/>
    <s v="09"/>
    <s v="09110"/>
    <s v="Alusharidus"/>
    <s v=""/>
    <s v=""/>
    <x v="0"/>
  </r>
  <r>
    <x v="76"/>
    <n v="-1000"/>
    <x v="1"/>
    <x v="63"/>
    <s v="Esindus- ja vastuvõtukulud"/>
    <s v="2"/>
    <x v="1"/>
    <s v=""/>
    <s v=""/>
    <s v="14"/>
    <x v="24"/>
    <s v="09"/>
    <s v="09110"/>
    <s v="Alusharidus"/>
    <s v=""/>
    <s v=""/>
    <x v="0"/>
  </r>
  <r>
    <x v="10"/>
    <n v="3"/>
    <x v="4"/>
    <x v="10"/>
    <s v="Töötajate v.a. õpetajate töötuskindlustusmakse"/>
    <s v="2"/>
    <x v="1"/>
    <s v=""/>
    <s v=""/>
    <s v="14"/>
    <x v="24"/>
    <s v="09"/>
    <s v="09110"/>
    <s v="Alusharidus"/>
    <s v=""/>
    <s v=""/>
    <x v="0"/>
  </r>
  <r>
    <x v="10"/>
    <n v="138"/>
    <x v="4"/>
    <x v="11"/>
    <s v="Töötajate v.a. õpetajad sotsiaalmaks"/>
    <s v="2"/>
    <x v="1"/>
    <s v=""/>
    <s v=""/>
    <s v="14"/>
    <x v="24"/>
    <s v="09"/>
    <s v="09110"/>
    <s v="Alusharidus"/>
    <s v=""/>
    <s v=""/>
    <x v="0"/>
  </r>
  <r>
    <x v="10"/>
    <n v="419"/>
    <x v="4"/>
    <x v="12"/>
    <s v="Töötajate töötasu"/>
    <s v="2"/>
    <x v="1"/>
    <s v=""/>
    <s v=""/>
    <s v="14"/>
    <x v="24"/>
    <s v="09"/>
    <s v="09110"/>
    <s v="Alusharidus"/>
    <s v=""/>
    <s v=""/>
    <x v="0"/>
  </r>
  <r>
    <x v="77"/>
    <n v="5000"/>
    <x v="1"/>
    <x v="17"/>
    <s v="Kulud muudele õppevahenditele"/>
    <s v="2"/>
    <x v="1"/>
    <s v=""/>
    <s v=""/>
    <s v="28"/>
    <x v="25"/>
    <s v="09"/>
    <s v="09510"/>
    <s v="Noorte huviharidus ja huvitegevus"/>
    <s v=""/>
    <s v=""/>
    <x v="1"/>
  </r>
  <r>
    <x v="77"/>
    <n v="5000"/>
    <x v="12"/>
    <x v="64"/>
    <s v="riigilt ja riigiasutustelt"/>
    <s v="1"/>
    <x v="2"/>
    <s v=""/>
    <s v=""/>
    <s v="28"/>
    <x v="25"/>
    <s v="09"/>
    <s v="09510"/>
    <s v="Noorte huviharidus ja huvitegevus"/>
    <s v=""/>
    <s v=""/>
    <x v="1"/>
  </r>
  <r>
    <x v="78"/>
    <n v="600"/>
    <x v="1"/>
    <x v="6"/>
    <s v="kultuuri- ja vaba aja sisustamise kulud"/>
    <s v="2"/>
    <x v="1"/>
    <s v=""/>
    <s v=""/>
    <s v="28"/>
    <x v="25"/>
    <s v="09"/>
    <s v="09510"/>
    <s v="Noorte huviharidus ja huvitegevus"/>
    <s v=""/>
    <s v=""/>
    <x v="1"/>
  </r>
  <r>
    <x v="79"/>
    <n v="1500"/>
    <x v="1"/>
    <x v="6"/>
    <s v="kultuuri- ja vaba aja sisustamise kulud"/>
    <s v="2"/>
    <x v="1"/>
    <s v=""/>
    <s v=""/>
    <s v="28"/>
    <x v="25"/>
    <s v="09"/>
    <s v="09510"/>
    <s v="Noorte huviharidus ja huvitegevus"/>
    <s v=""/>
    <s v=""/>
    <x v="1"/>
  </r>
  <r>
    <x v="80"/>
    <n v="-146"/>
    <x v="1"/>
    <x v="6"/>
    <s v="kultuuri- ja vaba aja sisustamise kulud"/>
    <s v="2"/>
    <x v="1"/>
    <s v=""/>
    <s v=""/>
    <s v="28"/>
    <x v="25"/>
    <s v="09"/>
    <s v="09510"/>
    <s v="Noorte huviharidus ja huvitegevus"/>
    <s v=""/>
    <s v=""/>
    <x v="1"/>
  </r>
  <r>
    <x v="78"/>
    <n v="600"/>
    <x v="12"/>
    <x v="65"/>
    <s v="valitsussektorisse kuuluvatelt avalik-õiguslikelt"/>
    <s v="1"/>
    <x v="2"/>
    <s v=""/>
    <s v=""/>
    <s v="28"/>
    <x v="25"/>
    <s v="09"/>
    <s v="09510"/>
    <s v="Noorte huviharidus ja huvitegevus"/>
    <s v=""/>
    <s v=""/>
    <x v="1"/>
  </r>
  <r>
    <x v="79"/>
    <n v="1500"/>
    <x v="12"/>
    <x v="65"/>
    <s v="valitsussektorisse kuuluvatelt avalik-õiguslikelt"/>
    <s v="1"/>
    <x v="2"/>
    <s v=""/>
    <s v=""/>
    <s v="28"/>
    <x v="25"/>
    <s v="09"/>
    <s v="09510"/>
    <s v="Noorte huviharidus ja huvitegevus"/>
    <s v=""/>
    <s v=""/>
    <x v="1"/>
  </r>
  <r>
    <x v="81"/>
    <n v="-146"/>
    <x v="12"/>
    <x v="65"/>
    <s v="valitsussektorisse kuuluvatelt avalik-õiguslikelt"/>
    <s v="1"/>
    <x v="2"/>
    <s v=""/>
    <s v=""/>
    <s v="28"/>
    <x v="25"/>
    <s v="09"/>
    <s v="09510"/>
    <s v="Noorte huviharidus ja huvitegevus"/>
    <s v=""/>
    <s v=""/>
    <x v="1"/>
  </r>
  <r>
    <x v="82"/>
    <n v="2749"/>
    <x v="12"/>
    <x v="64"/>
    <s v="riigilt ja riigiasutustelt"/>
    <s v="1"/>
    <x v="2"/>
    <s v=""/>
    <s v=""/>
    <s v="29"/>
    <x v="9"/>
    <s v="09"/>
    <s v="09510"/>
    <s v="Noorte huviharidus ja huvitegevus"/>
    <s v=""/>
    <s v=""/>
    <x v="1"/>
  </r>
  <r>
    <x v="83"/>
    <n v="1390"/>
    <x v="1"/>
    <x v="6"/>
    <s v="kultuuri- ja vaba aja sisustamise kulud"/>
    <s v="2"/>
    <x v="1"/>
    <s v=""/>
    <s v=""/>
    <s v="29"/>
    <x v="9"/>
    <s v="09"/>
    <s v="09510"/>
    <s v="Noorte huviharidus ja huvitegevus"/>
    <s v=""/>
    <s v=""/>
    <x v="1"/>
  </r>
  <r>
    <x v="83"/>
    <n v="1390"/>
    <x v="12"/>
    <x v="65"/>
    <s v="valitsussektorisse kuuluvatelt avalik-õiguslikelt"/>
    <s v="1"/>
    <x v="2"/>
    <s v=""/>
    <s v=""/>
    <s v="29"/>
    <x v="9"/>
    <s v="09"/>
    <s v="09510"/>
    <s v="Noorte huviharidus ja huvitegevus"/>
    <s v=""/>
    <s v=""/>
    <x v="1"/>
  </r>
  <r>
    <x v="82"/>
    <n v="16"/>
    <x v="4"/>
    <x v="38"/>
    <s v="Töötuskindlustusmakse"/>
    <s v="2"/>
    <x v="1"/>
    <s v=""/>
    <s v=""/>
    <s v="29"/>
    <x v="9"/>
    <s v="09"/>
    <s v="09510"/>
    <s v="Noorte huviharidus ja huvitegevus"/>
    <s v=""/>
    <s v=""/>
    <x v="1"/>
  </r>
  <r>
    <x v="82"/>
    <n v="678"/>
    <x v="4"/>
    <x v="39"/>
    <s v="Sotsiaalmaks töötasudelt ja toetustelt"/>
    <s v="2"/>
    <x v="1"/>
    <s v=""/>
    <s v=""/>
    <s v="29"/>
    <x v="9"/>
    <s v="09"/>
    <s v="09510"/>
    <s v="Noorte huviharidus ja huvitegevus"/>
    <s v=""/>
    <s v=""/>
    <x v="1"/>
  </r>
  <r>
    <x v="82"/>
    <n v="2055"/>
    <x v="4"/>
    <x v="66"/>
    <s v="Õpetajate töötasu"/>
    <s v="2"/>
    <x v="1"/>
    <s v=""/>
    <s v=""/>
    <s v="29"/>
    <x v="9"/>
    <s v="09"/>
    <s v="09510"/>
    <s v="Noorte huviharidus ja huvitegevus"/>
    <s v=""/>
    <s v=""/>
    <x v="1"/>
  </r>
  <r>
    <x v="84"/>
    <n v="6700"/>
    <x v="1"/>
    <x v="6"/>
    <s v="kultuuri- ja vaba aja sisustamise kulud"/>
    <s v="2"/>
    <x v="1"/>
    <s v=""/>
    <s v=""/>
    <s v="37"/>
    <x v="26"/>
    <s v="08"/>
    <s v="08234"/>
    <s v="Teatrid"/>
    <s v=""/>
    <s v=""/>
    <x v="1"/>
  </r>
  <r>
    <x v="85"/>
    <n v="5500"/>
    <x v="12"/>
    <x v="65"/>
    <s v="valitsussektorisse kuuluvatelt avalik-õiguslikelt"/>
    <s v="1"/>
    <x v="2"/>
    <s v=""/>
    <s v=""/>
    <s v="37"/>
    <x v="26"/>
    <s v="08"/>
    <s v="08234"/>
    <s v="Teatrid"/>
    <s v=""/>
    <s v=""/>
    <x v="1"/>
  </r>
  <r>
    <x v="86"/>
    <n v="1200"/>
    <x v="12"/>
    <x v="65"/>
    <s v="valitsussektorisse kuuluvatelt avalik-õiguslikelt"/>
    <s v="1"/>
    <x v="2"/>
    <s v=""/>
    <s v=""/>
    <s v="37"/>
    <x v="26"/>
    <s v="08"/>
    <s v="08234"/>
    <s v="Teatrid"/>
    <s v=""/>
    <s v=""/>
    <x v="1"/>
  </r>
  <r>
    <x v="87"/>
    <n v="32"/>
    <x v="4"/>
    <x v="67"/>
    <s v="Õpetajate töötuskindlustus (hariduse toetusfond)"/>
    <s v="2"/>
    <x v="1"/>
    <s v=""/>
    <s v=""/>
    <s v="20"/>
    <x v="7"/>
    <s v="09"/>
    <s v="09212"/>
    <s v="Põhihariduse otsekulud"/>
    <s v=""/>
    <s v=""/>
    <x v="1"/>
  </r>
  <r>
    <x v="87"/>
    <n v="1301"/>
    <x v="4"/>
    <x v="68"/>
    <s v="Õpetajate sotsiaalmaks (hariduse toetusfondist)"/>
    <s v="2"/>
    <x v="1"/>
    <s v=""/>
    <s v=""/>
    <s v="20"/>
    <x v="7"/>
    <s v="09"/>
    <s v="09212"/>
    <s v="Põhihariduse otsekulud"/>
    <s v=""/>
    <s v=""/>
    <x v="1"/>
  </r>
  <r>
    <x v="87"/>
    <n v="3944"/>
    <x v="4"/>
    <x v="66"/>
    <s v="Õpetajate töötasu"/>
    <s v="2"/>
    <x v="1"/>
    <s v=""/>
    <s v=""/>
    <s v="20"/>
    <x v="7"/>
    <s v="09"/>
    <s v="09212"/>
    <s v="Põhihariduse otsekulud"/>
    <s v=""/>
    <s v=""/>
    <x v="1"/>
  </r>
  <r>
    <x v="88"/>
    <n v="31"/>
    <x v="4"/>
    <x v="10"/>
    <s v="Töötajate v.a. õpetajate töötuskindlustusmakse"/>
    <s v="2"/>
    <x v="1"/>
    <s v=""/>
    <s v=""/>
    <s v="47"/>
    <x v="12"/>
    <s v="09"/>
    <s v="09212"/>
    <s v="Põhihariduse otsekulud"/>
    <s v=""/>
    <s v=""/>
    <x v="1"/>
  </r>
  <r>
    <x v="88"/>
    <n v="1275"/>
    <x v="4"/>
    <x v="11"/>
    <s v="Töötajate v.a. õpetajad sotsiaalmaks"/>
    <s v="2"/>
    <x v="1"/>
    <s v=""/>
    <s v=""/>
    <s v="47"/>
    <x v="12"/>
    <s v="09"/>
    <s v="09212"/>
    <s v="Põhihariduse otsekulud"/>
    <s v=""/>
    <s v=""/>
    <x v="1"/>
  </r>
  <r>
    <x v="88"/>
    <n v="3865"/>
    <x v="4"/>
    <x v="12"/>
    <s v="Töötajate töötasu"/>
    <s v="2"/>
    <x v="1"/>
    <s v=""/>
    <s v=""/>
    <s v="47"/>
    <x v="12"/>
    <s v="09"/>
    <s v="09212"/>
    <s v="Põhihariduse otsekulud"/>
    <s v=""/>
    <s v=""/>
    <x v="1"/>
  </r>
  <r>
    <x v="88"/>
    <n v="5171"/>
    <x v="12"/>
    <x v="64"/>
    <s v="riigilt ja riigiasutustelt"/>
    <s v="1"/>
    <x v="2"/>
    <s v=""/>
    <s v=""/>
    <s v="47"/>
    <x v="12"/>
    <s v="09"/>
    <s v="09212"/>
    <s v="Põhihariduse otsekulud"/>
    <s v=""/>
    <s v=""/>
    <x v="1"/>
  </r>
  <r>
    <x v="89"/>
    <n v="320"/>
    <x v="1"/>
    <x v="69"/>
    <s v="Muud hariduskulud"/>
    <s v="2"/>
    <x v="1"/>
    <s v=""/>
    <s v=""/>
    <s v="47"/>
    <x v="12"/>
    <s v="09"/>
    <s v="09212"/>
    <s v="Põhihariduse otsekulud"/>
    <s v=""/>
    <s v=""/>
    <x v="1"/>
  </r>
  <r>
    <x v="89"/>
    <n v="320"/>
    <x v="12"/>
    <x v="65"/>
    <s v="valitsussektorisse kuuluvatelt avalik-õiguslikelt"/>
    <s v="1"/>
    <x v="2"/>
    <s v=""/>
    <s v=""/>
    <s v="47"/>
    <x v="12"/>
    <s v="09"/>
    <s v="09212"/>
    <s v="Põhihariduse otsekulud"/>
    <s v=""/>
    <s v=""/>
    <x v="1"/>
  </r>
  <r>
    <x v="90"/>
    <n v="400"/>
    <x v="1"/>
    <x v="69"/>
    <s v="Muud hariduskulud"/>
    <s v="2"/>
    <x v="1"/>
    <s v=""/>
    <s v=""/>
    <s v="47"/>
    <x v="12"/>
    <s v="09"/>
    <s v="09212"/>
    <s v="Põhihariduse otsekulud"/>
    <s v=""/>
    <s v=""/>
    <x v="1"/>
  </r>
  <r>
    <x v="90"/>
    <n v="400"/>
    <x v="12"/>
    <x v="65"/>
    <s v="valitsussektorisse kuuluvatelt avalik-õiguslikelt"/>
    <s v="1"/>
    <x v="2"/>
    <s v=""/>
    <s v=""/>
    <s v="47"/>
    <x v="12"/>
    <s v="09"/>
    <s v="09212"/>
    <s v="Põhihariduse otsekulud"/>
    <s v=""/>
    <s v=""/>
    <x v="1"/>
  </r>
  <r>
    <x v="91"/>
    <n v="1000"/>
    <x v="1"/>
    <x v="69"/>
    <s v="Muud hariduskulud"/>
    <s v="2"/>
    <x v="1"/>
    <s v=""/>
    <s v=""/>
    <s v="47"/>
    <x v="12"/>
    <s v="09"/>
    <s v="09212"/>
    <s v="Põhihariduse otsekulud"/>
    <s v=""/>
    <s v=""/>
    <x v="1"/>
  </r>
  <r>
    <x v="91"/>
    <n v="1000"/>
    <x v="12"/>
    <x v="65"/>
    <s v="valitsussektorisse kuuluvatelt avalik-õiguslikelt"/>
    <s v="1"/>
    <x v="2"/>
    <s v=""/>
    <s v=""/>
    <s v="47"/>
    <x v="12"/>
    <s v="09"/>
    <s v="09212"/>
    <s v="Põhihariduse otsekulud"/>
    <s v=""/>
    <s v=""/>
    <x v="1"/>
  </r>
  <r>
    <x v="92"/>
    <n v="149"/>
    <x v="1"/>
    <x v="69"/>
    <s v="Muud hariduskulud"/>
    <s v="2"/>
    <x v="1"/>
    <s v=""/>
    <s v=""/>
    <s v="47"/>
    <x v="12"/>
    <s v="09"/>
    <s v="09212"/>
    <s v="Põhihariduse otsekulud"/>
    <s v=""/>
    <s v=""/>
    <x v="1"/>
  </r>
  <r>
    <x v="92"/>
    <n v="149"/>
    <x v="12"/>
    <x v="65"/>
    <s v="valitsussektorisse kuuluvatelt avalik-õiguslikelt"/>
    <s v="1"/>
    <x v="2"/>
    <s v=""/>
    <s v=""/>
    <s v="47"/>
    <x v="12"/>
    <s v="09"/>
    <s v="09212"/>
    <s v="Põhihariduse otsekulud"/>
    <s v=""/>
    <s v=""/>
    <x v="1"/>
  </r>
  <r>
    <x v="87"/>
    <n v="236"/>
    <x v="4"/>
    <x v="67"/>
    <s v="Õpetajate töötuskindlustus (hariduse toetusfond)"/>
    <s v="2"/>
    <x v="1"/>
    <s v=""/>
    <s v=""/>
    <s v="47"/>
    <x v="12"/>
    <s v="09"/>
    <s v="09212"/>
    <s v="Põhihariduse otsekulud"/>
    <s v=""/>
    <s v=""/>
    <x v="1"/>
  </r>
  <r>
    <x v="87"/>
    <n v="9732"/>
    <x v="4"/>
    <x v="68"/>
    <s v="Õpetajate sotsiaalmaks (hariduse toetusfondist)"/>
    <s v="2"/>
    <x v="1"/>
    <s v=""/>
    <s v=""/>
    <s v="47"/>
    <x v="12"/>
    <s v="09"/>
    <s v="09212"/>
    <s v="Põhihariduse otsekulud"/>
    <s v=""/>
    <s v=""/>
    <x v="1"/>
  </r>
  <r>
    <x v="87"/>
    <n v="29490"/>
    <x v="4"/>
    <x v="66"/>
    <s v="Õpetajate töötasu"/>
    <s v="2"/>
    <x v="1"/>
    <s v=""/>
    <s v=""/>
    <s v="47"/>
    <x v="12"/>
    <s v="09"/>
    <s v="09212"/>
    <s v="Põhihariduse otsekulud"/>
    <s v=""/>
    <s v=""/>
    <x v="1"/>
  </r>
  <r>
    <x v="93"/>
    <n v="-8050"/>
    <x v="1"/>
    <x v="17"/>
    <s v="Kulud muudele õppevahenditele"/>
    <s v="2"/>
    <x v="1"/>
    <s v=""/>
    <s v=""/>
    <s v="47"/>
    <x v="12"/>
    <s v="09"/>
    <s v="09212"/>
    <s v="Põhihariduse otsekulud"/>
    <s v=""/>
    <s v=""/>
    <x v="1"/>
  </r>
  <r>
    <x v="93"/>
    <n v="-8050"/>
    <x v="12"/>
    <x v="64"/>
    <s v="riigilt ja riigiasutustelt"/>
    <s v="1"/>
    <x v="2"/>
    <s v=""/>
    <s v=""/>
    <s v="47"/>
    <x v="12"/>
    <s v="09"/>
    <s v="09212"/>
    <s v="Põhihariduse otsekulud"/>
    <s v=""/>
    <s v=""/>
    <x v="1"/>
  </r>
  <r>
    <x v="94"/>
    <n v="2000"/>
    <x v="1"/>
    <x v="6"/>
    <s v="kultuuri- ja vaba aja sisustamise kulud"/>
    <s v="2"/>
    <x v="1"/>
    <s v=""/>
    <s v=""/>
    <s v="55"/>
    <x v="27"/>
    <s v="08"/>
    <s v="08203"/>
    <s v="Muuseumid"/>
    <s v=""/>
    <s v=""/>
    <x v="1"/>
  </r>
  <r>
    <x v="94"/>
    <n v="2000"/>
    <x v="12"/>
    <x v="70"/>
    <s v="muudelt mitteresidentidelt"/>
    <s v="1"/>
    <x v="2"/>
    <s v=""/>
    <s v=""/>
    <s v="55"/>
    <x v="27"/>
    <s v="08"/>
    <s v="08203"/>
    <s v="Muuseumid"/>
    <s v=""/>
    <s v=""/>
    <x v="1"/>
  </r>
  <r>
    <x v="95"/>
    <n v="9000"/>
    <x v="1"/>
    <x v="6"/>
    <s v="kultuuri- ja vaba aja sisustamise kulud"/>
    <s v="2"/>
    <x v="1"/>
    <s v=""/>
    <s v=""/>
    <s v="55"/>
    <x v="27"/>
    <s v="08"/>
    <s v="08203"/>
    <s v="Muuseumid"/>
    <s v=""/>
    <s v=""/>
    <x v="1"/>
  </r>
  <r>
    <x v="95"/>
    <n v="9000"/>
    <x v="12"/>
    <x v="65"/>
    <s v="valitsussektorisse kuuluvatelt avalik-õiguslikelt"/>
    <s v="1"/>
    <x v="2"/>
    <s v=""/>
    <s v=""/>
    <s v="55"/>
    <x v="27"/>
    <s v="08"/>
    <s v="08203"/>
    <s v="Muuseumid"/>
    <s v=""/>
    <s v=""/>
    <x v="1"/>
  </r>
  <r>
    <x v="96"/>
    <n v="-374"/>
    <x v="1"/>
    <x v="17"/>
    <s v="Kulud muudele õppevahenditele"/>
    <s v="2"/>
    <x v="1"/>
    <s v=""/>
    <s v=""/>
    <s v="15"/>
    <x v="5"/>
    <s v="09"/>
    <s v="09110"/>
    <s v="Alusharidus"/>
    <s v=""/>
    <s v=""/>
    <x v="1"/>
  </r>
  <r>
    <x v="96"/>
    <n v="-374"/>
    <x v="12"/>
    <x v="64"/>
    <s v="riigilt ja riigiasutustelt"/>
    <s v="1"/>
    <x v="2"/>
    <s v=""/>
    <s v=""/>
    <s v="15"/>
    <x v="5"/>
    <s v="09"/>
    <s v="09110"/>
    <s v="Alusharidus"/>
    <s v=""/>
    <s v=""/>
    <x v="1"/>
  </r>
  <r>
    <x v="97"/>
    <n v="900"/>
    <x v="1"/>
    <x v="6"/>
    <s v="kultuuri- ja vaba aja sisustamise kulud"/>
    <s v="2"/>
    <x v="1"/>
    <s v=""/>
    <s v=""/>
    <s v="26"/>
    <x v="28"/>
    <s v="08"/>
    <s v="08102"/>
    <s v="Sport"/>
    <s v=""/>
    <s v=""/>
    <x v="1"/>
  </r>
  <r>
    <x v="98"/>
    <n v="900"/>
    <x v="12"/>
    <x v="65"/>
    <s v="valitsussektorisse kuuluvatelt avalik-õiguslikelt"/>
    <s v="1"/>
    <x v="2"/>
    <s v=""/>
    <s v=""/>
    <s v="26"/>
    <x v="28"/>
    <s v="08"/>
    <s v="08102"/>
    <s v="Sport"/>
    <s v=""/>
    <s v=""/>
    <x v="1"/>
  </r>
  <r>
    <x v="87"/>
    <n v="108"/>
    <x v="4"/>
    <x v="67"/>
    <s v="Õpetajate töötuskindlustus (hariduse toetusfond)"/>
    <s v="2"/>
    <x v="1"/>
    <s v=""/>
    <s v=""/>
    <s v="30"/>
    <x v="29"/>
    <s v="09"/>
    <s v="09212"/>
    <s v="Põhihariduse otsekulud"/>
    <s v=""/>
    <s v=""/>
    <x v="1"/>
  </r>
  <r>
    <x v="87"/>
    <n v="4468"/>
    <x v="4"/>
    <x v="68"/>
    <s v="Õpetajate sotsiaalmaks (hariduse toetusfondist)"/>
    <s v="2"/>
    <x v="1"/>
    <s v=""/>
    <s v=""/>
    <s v="30"/>
    <x v="29"/>
    <s v="09"/>
    <s v="09212"/>
    <s v="Põhihariduse otsekulud"/>
    <s v=""/>
    <s v=""/>
    <x v="1"/>
  </r>
  <r>
    <x v="87"/>
    <n v="13540"/>
    <x v="4"/>
    <x v="66"/>
    <s v="Õpetajate töötasu"/>
    <s v="2"/>
    <x v="1"/>
    <s v=""/>
    <s v=""/>
    <s v="30"/>
    <x v="29"/>
    <s v="09"/>
    <s v="09212"/>
    <s v="Põhihariduse otsekulud"/>
    <s v=""/>
    <s v=""/>
    <x v="1"/>
  </r>
  <r>
    <x v="99"/>
    <n v="-25722"/>
    <x v="1"/>
    <x v="54"/>
    <s v="SOTSIAALTEENUSED"/>
    <s v="2"/>
    <x v="1"/>
    <s v="KU670"/>
    <s v="Lapsehoiuteenus puuetega lastele"/>
    <s v="L1220"/>
    <x v="20"/>
    <s v="10"/>
    <s v="10121"/>
    <s v="Muu puuetega inimeste sotsiaalne kaitse"/>
    <s v=""/>
    <s v=""/>
    <x v="1"/>
  </r>
  <r>
    <x v="99"/>
    <n v="-25722"/>
    <x v="12"/>
    <x v="71"/>
    <s v="Toetusfond lõige 2"/>
    <s v="1"/>
    <x v="2"/>
    <s v="TU20D"/>
    <s v="Toetusfondi eraldis puuetega inimeste sotsiaalseks kaitseks"/>
    <s v="L1220"/>
    <x v="20"/>
    <s v="10"/>
    <s v="10121"/>
    <s v="Muu puuetega inimeste sotsiaalne kaitse"/>
    <s v=""/>
    <s v=""/>
    <x v="1"/>
  </r>
  <r>
    <x v="100"/>
    <n v="-9417"/>
    <x v="1"/>
    <x v="54"/>
    <s v="SOTSIAALTEENUSED"/>
    <s v="2"/>
    <x v="1"/>
    <s v="KU66H"/>
    <s v="Asendushooldusteenus"/>
    <s v="L1220"/>
    <x v="20"/>
    <s v="10"/>
    <s v="10400"/>
    <s v="Asendus- ja järelhooldus (2018 muudatus)"/>
    <s v=""/>
    <s v=""/>
    <x v="1"/>
  </r>
  <r>
    <x v="100"/>
    <n v="-9417"/>
    <x v="12"/>
    <x v="71"/>
    <s v="Toetusfond lõige 2"/>
    <s v="1"/>
    <x v="2"/>
    <s v="TU20E"/>
    <s v="Toetusfondi eraldis asendus- ja järelhooldusteenuseks"/>
    <s v="L1220"/>
    <x v="20"/>
    <s v="10"/>
    <s v="10400"/>
    <s v="Asendus- ja järelhooldus (2018 muudatus)"/>
    <s v=""/>
    <s v=""/>
    <x v="1"/>
  </r>
  <r>
    <x v="101"/>
    <n v="-398"/>
    <x v="1"/>
    <x v="72"/>
    <s v="ADMINISTREERIMISKULUD"/>
    <s v="2"/>
    <x v="1"/>
    <s v="KU675"/>
    <s v="Toimetulekutoetus"/>
    <s v="L1220"/>
    <x v="20"/>
    <s v="10"/>
    <s v="10701"/>
    <s v="Riiklik toimetulekutoetus"/>
    <s v=""/>
    <s v=""/>
    <x v="1"/>
  </r>
  <r>
    <x v="102"/>
    <n v="25649"/>
    <x v="2"/>
    <x v="56"/>
    <s v="Toimetulekutoetus"/>
    <s v="2"/>
    <x v="1"/>
    <s v="KU675"/>
    <s v="Toimetulekutoetus"/>
    <s v="L1220"/>
    <x v="20"/>
    <s v="10"/>
    <s v="10701"/>
    <s v="Riiklik toimetulekutoetus"/>
    <s v=""/>
    <s v=""/>
    <x v="1"/>
  </r>
  <r>
    <x v="102"/>
    <n v="25251"/>
    <x v="12"/>
    <x v="71"/>
    <s v="Toetusfond lõige 2"/>
    <s v="1"/>
    <x v="2"/>
    <s v="TU20F"/>
    <s v="Toetusfondi eraldis toimetulekutoetuseks"/>
    <s v="L1220"/>
    <x v="20"/>
    <s v="10"/>
    <s v="10701"/>
    <s v="Riiklik toimetulekutoetus"/>
    <s v=""/>
    <s v=""/>
    <x v="1"/>
  </r>
  <r>
    <x v="87"/>
    <n v="260"/>
    <x v="4"/>
    <x v="67"/>
    <s v="Õpetajate töötuskindlustus (hariduse toetusfond)"/>
    <s v="2"/>
    <x v="1"/>
    <s v=""/>
    <s v=""/>
    <s v="48"/>
    <x v="13"/>
    <s v="09"/>
    <s v="09212"/>
    <s v="Põhihariduse otsekulud"/>
    <s v=""/>
    <s v=""/>
    <x v="1"/>
  </r>
  <r>
    <x v="87"/>
    <n v="10729"/>
    <x v="4"/>
    <x v="68"/>
    <s v="Õpetajate sotsiaalmaks (hariduse toetusfondist)"/>
    <s v="2"/>
    <x v="1"/>
    <s v=""/>
    <s v=""/>
    <s v="48"/>
    <x v="13"/>
    <s v="09"/>
    <s v="09212"/>
    <s v="Põhihariduse otsekulud"/>
    <s v=""/>
    <s v=""/>
    <x v="1"/>
  </r>
  <r>
    <x v="87"/>
    <n v="32514"/>
    <x v="4"/>
    <x v="66"/>
    <s v="Õpetajate töötasu"/>
    <s v="2"/>
    <x v="1"/>
    <s v=""/>
    <s v=""/>
    <s v="48"/>
    <x v="13"/>
    <s v="09"/>
    <s v="09212"/>
    <s v="Põhihariduse otsekulud"/>
    <s v=""/>
    <s v=""/>
    <x v="1"/>
  </r>
  <r>
    <x v="103"/>
    <n v="3000"/>
    <x v="12"/>
    <x v="73"/>
    <s v="mitteresidentidelt"/>
    <s v="1"/>
    <x v="2"/>
    <s v=""/>
    <s v=""/>
    <s v="48"/>
    <x v="13"/>
    <s v="09"/>
    <s v="09212"/>
    <s v="Põhihariduse otsekulud"/>
    <s v=""/>
    <s v=""/>
    <x v="1"/>
  </r>
  <r>
    <x v="93"/>
    <n v="-4450"/>
    <x v="1"/>
    <x v="6"/>
    <s v="kultuuri- ja vaba aja sisustamise kulud"/>
    <s v="2"/>
    <x v="1"/>
    <s v=""/>
    <s v=""/>
    <s v="48"/>
    <x v="13"/>
    <s v="09"/>
    <s v="09212"/>
    <s v="Põhihariduse otsekulud"/>
    <s v=""/>
    <s v=""/>
    <x v="1"/>
  </r>
  <r>
    <x v="93"/>
    <n v="-4450"/>
    <x v="12"/>
    <x v="64"/>
    <s v="riigilt ja riigiasutustelt"/>
    <s v="1"/>
    <x v="2"/>
    <s v=""/>
    <s v=""/>
    <s v="48"/>
    <x v="13"/>
    <s v="09"/>
    <s v="09212"/>
    <s v="Põhihariduse otsekulud"/>
    <s v=""/>
    <s v=""/>
    <x v="1"/>
  </r>
  <r>
    <x v="103"/>
    <n v="3000"/>
    <x v="1"/>
    <x v="6"/>
    <s v="kultuuri- ja vaba aja sisustamise kulud"/>
    <s v="2"/>
    <x v="1"/>
    <s v=""/>
    <s v=""/>
    <s v="48"/>
    <x v="13"/>
    <s v="09"/>
    <s v="09212"/>
    <s v="Põhihariduse otsekulud"/>
    <s v=""/>
    <s v=""/>
    <x v="1"/>
  </r>
  <r>
    <x v="104"/>
    <n v="10"/>
    <x v="4"/>
    <x v="10"/>
    <s v="Töötajate v.a. õpetajate töötuskindlustusmakse"/>
    <s v="2"/>
    <x v="1"/>
    <s v=""/>
    <s v=""/>
    <s v="49"/>
    <x v="23"/>
    <s v="09"/>
    <s v="09212"/>
    <s v="Põhihariduse otsekulud"/>
    <s v=""/>
    <s v=""/>
    <x v="1"/>
  </r>
  <r>
    <x v="104"/>
    <n v="386"/>
    <x v="4"/>
    <x v="11"/>
    <s v="Töötajate v.a. õpetajad sotsiaalmaks"/>
    <s v="2"/>
    <x v="1"/>
    <s v=""/>
    <s v=""/>
    <s v="49"/>
    <x v="23"/>
    <s v="09"/>
    <s v="09212"/>
    <s v="Põhihariduse otsekulud"/>
    <s v=""/>
    <s v=""/>
    <x v="1"/>
  </r>
  <r>
    <x v="104"/>
    <n v="1171"/>
    <x v="4"/>
    <x v="12"/>
    <s v="Töötajate töötasu"/>
    <s v="2"/>
    <x v="1"/>
    <s v=""/>
    <s v=""/>
    <s v="49"/>
    <x v="23"/>
    <s v="09"/>
    <s v="09212"/>
    <s v="Põhihariduse otsekulud"/>
    <s v=""/>
    <s v=""/>
    <x v="1"/>
  </r>
  <r>
    <x v="105"/>
    <n v="1567"/>
    <x v="12"/>
    <x v="64"/>
    <s v="riigilt ja riigiasutustelt"/>
    <s v="1"/>
    <x v="2"/>
    <s v=""/>
    <s v=""/>
    <s v="49"/>
    <x v="23"/>
    <s v="09"/>
    <s v="09212"/>
    <s v="Põhihariduse otsekulud"/>
    <s v=""/>
    <s v=""/>
    <x v="1"/>
  </r>
  <r>
    <x v="87"/>
    <n v="158"/>
    <x v="4"/>
    <x v="67"/>
    <s v="Õpetajate töötuskindlustus (hariduse toetusfond)"/>
    <s v="2"/>
    <x v="1"/>
    <s v=""/>
    <s v=""/>
    <s v="49"/>
    <x v="23"/>
    <s v="09"/>
    <s v="09212"/>
    <s v="Põhihariduse otsekulud"/>
    <s v=""/>
    <s v=""/>
    <x v="1"/>
  </r>
  <r>
    <x v="87"/>
    <n v="6507"/>
    <x v="4"/>
    <x v="68"/>
    <s v="Õpetajate sotsiaalmaks (hariduse toetusfondist)"/>
    <s v="2"/>
    <x v="1"/>
    <s v=""/>
    <s v=""/>
    <s v="49"/>
    <x v="23"/>
    <s v="09"/>
    <s v="09212"/>
    <s v="Põhihariduse otsekulud"/>
    <s v=""/>
    <s v=""/>
    <x v="1"/>
  </r>
  <r>
    <x v="87"/>
    <n v="19718"/>
    <x v="4"/>
    <x v="66"/>
    <s v="Õpetajate töötasu"/>
    <s v="2"/>
    <x v="1"/>
    <s v=""/>
    <s v=""/>
    <s v="49"/>
    <x v="23"/>
    <s v="09"/>
    <s v="09212"/>
    <s v="Põhihariduse otsekulud"/>
    <s v=""/>
    <s v=""/>
    <x v="1"/>
  </r>
  <r>
    <x v="106"/>
    <n v="3440"/>
    <x v="1"/>
    <x v="22"/>
    <s v="kulud kolmandate isikute koolitusele"/>
    <s v="2"/>
    <x v="1"/>
    <s v=""/>
    <s v=""/>
    <s v="53"/>
    <x v="22"/>
    <s v="08"/>
    <s v="08201"/>
    <s v="Raamatukogud"/>
    <s v=""/>
    <s v=""/>
    <x v="1"/>
  </r>
  <r>
    <x v="106"/>
    <n v="3440"/>
    <x v="12"/>
    <x v="64"/>
    <s v="riigilt ja riigiasutustelt"/>
    <s v="1"/>
    <x v="2"/>
    <s v=""/>
    <s v=""/>
    <s v="53"/>
    <x v="22"/>
    <s v="08"/>
    <s v="08201"/>
    <s v="Raamatukogud"/>
    <s v=""/>
    <s v=""/>
    <x v="1"/>
  </r>
  <r>
    <x v="107"/>
    <n v="250"/>
    <x v="1"/>
    <x v="6"/>
    <s v="kultuuri- ja vaba aja sisustamise kulud"/>
    <s v="2"/>
    <x v="1"/>
    <s v=""/>
    <s v=""/>
    <s v="53"/>
    <x v="22"/>
    <s v="08"/>
    <s v="08201"/>
    <s v="Raamatukogud"/>
    <s v=""/>
    <s v=""/>
    <x v="1"/>
  </r>
  <r>
    <x v="107"/>
    <n v="250"/>
    <x v="12"/>
    <x v="65"/>
    <s v="valitsussektorisse kuuluvatelt avalik-õiguslikelt"/>
    <s v="1"/>
    <x v="2"/>
    <s v=""/>
    <s v=""/>
    <s v="53"/>
    <x v="22"/>
    <s v="08"/>
    <s v="08201"/>
    <s v="Raamatukogud"/>
    <s v=""/>
    <s v=""/>
    <x v="1"/>
  </r>
  <r>
    <x v="108"/>
    <n v="150"/>
    <x v="1"/>
    <x v="6"/>
    <s v="kultuuri- ja vaba aja sisustamise kulud"/>
    <s v="2"/>
    <x v="1"/>
    <s v=""/>
    <s v=""/>
    <s v="53"/>
    <x v="22"/>
    <s v="08"/>
    <s v="08201"/>
    <s v="Raamatukogud"/>
    <s v=""/>
    <s v=""/>
    <x v="1"/>
  </r>
  <r>
    <x v="108"/>
    <n v="150"/>
    <x v="12"/>
    <x v="65"/>
    <s v="valitsussektorisse kuuluvatelt avalik-õiguslikelt"/>
    <s v="1"/>
    <x v="2"/>
    <s v=""/>
    <s v=""/>
    <s v="53"/>
    <x v="22"/>
    <s v="08"/>
    <s v="08201"/>
    <s v="Raamatukogud"/>
    <s v=""/>
    <s v=""/>
    <x v="1"/>
  </r>
  <r>
    <x v="109"/>
    <n v="150"/>
    <x v="1"/>
    <x v="6"/>
    <s v="kultuuri- ja vaba aja sisustamise kulud"/>
    <s v="2"/>
    <x v="1"/>
    <s v=""/>
    <s v=""/>
    <s v="53"/>
    <x v="22"/>
    <s v="08"/>
    <s v="08201"/>
    <s v="Raamatukogud"/>
    <s v=""/>
    <s v=""/>
    <x v="1"/>
  </r>
  <r>
    <x v="109"/>
    <n v="150"/>
    <x v="12"/>
    <x v="65"/>
    <s v="valitsussektorisse kuuluvatelt avalik-õiguslikelt"/>
    <s v="1"/>
    <x v="2"/>
    <s v=""/>
    <s v=""/>
    <s v="53"/>
    <x v="22"/>
    <s v="08"/>
    <s v="08201"/>
    <s v="Raamatukogud"/>
    <s v=""/>
    <s v=""/>
    <x v="1"/>
  </r>
  <r>
    <x v="110"/>
    <n v="500"/>
    <x v="12"/>
    <x v="65"/>
    <s v="valitsussektorisse kuuluvatelt avalik-õiguslikelt"/>
    <s v="1"/>
    <x v="2"/>
    <s v=""/>
    <s v=""/>
    <s v="53"/>
    <x v="22"/>
    <s v="08"/>
    <s v="08201"/>
    <s v="Raamatukogud"/>
    <s v=""/>
    <s v=""/>
    <x v="1"/>
  </r>
  <r>
    <x v="110"/>
    <n v="500"/>
    <x v="2"/>
    <x v="5"/>
    <s v="Preemiad, autasud, väljamaksed füüsilistele isikut"/>
    <s v="2"/>
    <x v="1"/>
    <s v=""/>
    <s v=""/>
    <s v="53"/>
    <x v="22"/>
    <s v="08"/>
    <s v="08201"/>
    <s v="Raamatukogud"/>
    <s v=""/>
    <s v=""/>
    <x v="1"/>
  </r>
  <r>
    <x v="111"/>
    <n v="-796"/>
    <x v="1"/>
    <x v="74"/>
    <s v="TEAVIKUTE JA KUNSTIESEMETE KULUD"/>
    <s v="2"/>
    <x v="1"/>
    <s v=""/>
    <s v=""/>
    <s v="53"/>
    <x v="22"/>
    <s v="08"/>
    <s v="08201"/>
    <s v="Raamatukogud"/>
    <s v=""/>
    <s v=""/>
    <x v="1"/>
  </r>
  <r>
    <x v="112"/>
    <n v="-415"/>
    <x v="5"/>
    <x v="75"/>
    <s v="kohaliku omavalitsuse üksustele ja omavalitsusasut"/>
    <s v="2"/>
    <x v="1"/>
    <s v=""/>
    <s v=""/>
    <s v="53"/>
    <x v="22"/>
    <s v="08"/>
    <s v="08201"/>
    <s v="Raamatukogud"/>
    <s v=""/>
    <s v=""/>
    <x v="1"/>
  </r>
  <r>
    <x v="113"/>
    <n v="26"/>
    <x v="4"/>
    <x v="10"/>
    <s v="Töötajate v.a. õpetajate töötuskindlustusmakse"/>
    <s v="2"/>
    <x v="1"/>
    <s v=""/>
    <s v=""/>
    <s v="53"/>
    <x v="22"/>
    <s v="08"/>
    <s v="08201"/>
    <s v="Raamatukogud"/>
    <s v=""/>
    <s v=""/>
    <x v="1"/>
  </r>
  <r>
    <x v="113"/>
    <n v="1061"/>
    <x v="4"/>
    <x v="11"/>
    <s v="Töötajate v.a. õpetajad sotsiaalmaks"/>
    <s v="2"/>
    <x v="1"/>
    <s v=""/>
    <s v=""/>
    <s v="53"/>
    <x v="22"/>
    <s v="08"/>
    <s v="08201"/>
    <s v="Raamatukogud"/>
    <s v=""/>
    <s v=""/>
    <x v="1"/>
  </r>
  <r>
    <x v="113"/>
    <n v="3216"/>
    <x v="4"/>
    <x v="12"/>
    <s v="Töötajate töötasu"/>
    <s v="2"/>
    <x v="1"/>
    <s v=""/>
    <s v=""/>
    <s v="53"/>
    <x v="22"/>
    <s v="08"/>
    <s v="08201"/>
    <s v="Raamatukogud"/>
    <s v=""/>
    <s v=""/>
    <x v="1"/>
  </r>
  <r>
    <x v="113"/>
    <n v="3092"/>
    <x v="12"/>
    <x v="64"/>
    <s v="riigilt ja riigiasutustelt"/>
    <s v="1"/>
    <x v="2"/>
    <s v=""/>
    <s v=""/>
    <s v="53"/>
    <x v="22"/>
    <s v="08"/>
    <s v="08201"/>
    <s v="Raamatukogud"/>
    <s v=""/>
    <s v=""/>
    <x v="1"/>
  </r>
  <r>
    <x v="114"/>
    <n v="2000"/>
    <x v="1"/>
    <x v="6"/>
    <s v="kultuuri- ja vaba aja sisustamise kulud"/>
    <s v="2"/>
    <x v="1"/>
    <s v=""/>
    <s v=""/>
    <s v="56"/>
    <x v="3"/>
    <s v="08"/>
    <s v="08107"/>
    <s v="Noorsootöö ja noortekeskused"/>
    <s v=""/>
    <s v=""/>
    <x v="1"/>
  </r>
  <r>
    <x v="115"/>
    <n v="2000"/>
    <x v="1"/>
    <x v="6"/>
    <s v="kultuuri- ja vaba aja sisustamise kulud"/>
    <s v="2"/>
    <x v="1"/>
    <s v=""/>
    <s v=""/>
    <s v="56"/>
    <x v="3"/>
    <s v="08"/>
    <s v="08107"/>
    <s v="Noorsootöö ja noortekeskused"/>
    <s v=""/>
    <s v=""/>
    <x v="1"/>
  </r>
  <r>
    <x v="114"/>
    <n v="2000"/>
    <x v="12"/>
    <x v="76"/>
    <s v="muudelt residentidelt"/>
    <s v="1"/>
    <x v="2"/>
    <s v=""/>
    <s v=""/>
    <s v="56"/>
    <x v="3"/>
    <s v="08"/>
    <s v="08107"/>
    <s v="Noorsootöö ja noortekeskused"/>
    <s v=""/>
    <s v=""/>
    <x v="1"/>
  </r>
  <r>
    <x v="115"/>
    <n v="2000"/>
    <x v="12"/>
    <x v="76"/>
    <s v="muudelt residentidelt"/>
    <s v="1"/>
    <x v="2"/>
    <s v=""/>
    <s v=""/>
    <s v="56"/>
    <x v="3"/>
    <s v="08"/>
    <s v="08107"/>
    <s v="Noorsootöö ja noortekeskused"/>
    <s v=""/>
    <s v=""/>
    <x v="1"/>
  </r>
  <r>
    <x v="116"/>
    <n v="24"/>
    <x v="4"/>
    <x v="38"/>
    <s v="Töötuskindlustusmakse"/>
    <s v="2"/>
    <x v="1"/>
    <s v=""/>
    <s v=""/>
    <s v="56"/>
    <x v="3"/>
    <s v="08"/>
    <s v="08107"/>
    <s v="Noorsootöö ja noortekeskused"/>
    <s v=""/>
    <s v=""/>
    <x v="1"/>
  </r>
  <r>
    <x v="116"/>
    <n v="998"/>
    <x v="4"/>
    <x v="39"/>
    <s v="Sotsiaalmaks töötasudelt ja toetustelt"/>
    <s v="2"/>
    <x v="1"/>
    <s v=""/>
    <s v=""/>
    <s v="56"/>
    <x v="3"/>
    <s v="08"/>
    <s v="08107"/>
    <s v="Noorsootöö ja noortekeskused"/>
    <s v=""/>
    <s v=""/>
    <x v="1"/>
  </r>
  <r>
    <x v="116"/>
    <n v="3023"/>
    <x v="4"/>
    <x v="12"/>
    <s v="Töötajate töötasu"/>
    <s v="2"/>
    <x v="1"/>
    <s v=""/>
    <s v=""/>
    <s v="56"/>
    <x v="3"/>
    <s v="08"/>
    <s v="08107"/>
    <s v="Noorsootöö ja noortekeskused"/>
    <s v=""/>
    <s v=""/>
    <x v="1"/>
  </r>
  <r>
    <x v="116"/>
    <n v="4045"/>
    <x v="12"/>
    <x v="65"/>
    <s v="valitsussektorisse kuuluvatelt avalik-õiguslikelt"/>
    <s v="1"/>
    <x v="2"/>
    <s v=""/>
    <s v=""/>
    <s v="56"/>
    <x v="3"/>
    <s v="08"/>
    <s v="08107"/>
    <s v="Noorsootöö ja noortekeskused"/>
    <s v=""/>
    <s v=""/>
    <x v="1"/>
  </r>
  <r>
    <x v="117"/>
    <n v="4000"/>
    <x v="1"/>
    <x v="6"/>
    <s v="kultuuri- ja vaba aja sisustamise kulud"/>
    <s v="2"/>
    <x v="1"/>
    <s v=""/>
    <s v=""/>
    <s v="58"/>
    <x v="0"/>
    <s v="08"/>
    <s v="08102"/>
    <s v="Sport"/>
    <s v=""/>
    <s v=""/>
    <x v="1"/>
  </r>
  <r>
    <x v="117"/>
    <n v="4000"/>
    <x v="12"/>
    <x v="65"/>
    <s v="valitsussektorisse kuuluvatelt avalik-õiguslikelt"/>
    <s v="1"/>
    <x v="2"/>
    <s v=""/>
    <s v=""/>
    <s v="58"/>
    <x v="0"/>
    <s v="08"/>
    <s v="08102"/>
    <s v="Sport"/>
    <s v=""/>
    <s v=""/>
    <x v="1"/>
  </r>
  <r>
    <x v="118"/>
    <n v="132737"/>
    <x v="12"/>
    <x v="64"/>
    <s v="riigilt ja riigiasutustelt"/>
    <s v="1"/>
    <x v="2"/>
    <s v="TU206"/>
    <s v="Haridusministeeriumilt tegevuskuludeks"/>
    <s v="L1150"/>
    <x v="2"/>
    <s v="09"/>
    <s v="09212"/>
    <s v="Põhihariduse otsekulud"/>
    <s v=""/>
    <s v=""/>
    <x v="1"/>
  </r>
  <r>
    <x v="119"/>
    <n v="25805"/>
    <x v="1"/>
    <x v="34"/>
    <s v="KOMMUNIKATSIOONI-, KULTUURI- JA VABA  AJA SISUSTAMISE KULUD"/>
    <s v="2"/>
    <x v="1"/>
    <s v="KU42R"/>
    <s v="Riigi poolt toetatav huvitegevus"/>
    <s v="L1150"/>
    <x v="2"/>
    <s v="09"/>
    <s v="09510"/>
    <s v="Noorte huviharidus ja huvitegevus"/>
    <s v=""/>
    <s v=""/>
    <x v="1"/>
  </r>
  <r>
    <x v="119"/>
    <n v="25805"/>
    <x v="12"/>
    <x v="71"/>
    <s v="Toetusfond lõige 2"/>
    <s v="1"/>
    <x v="2"/>
    <s v="TU20B"/>
    <s v="Toetusfondi eraldis huviharidusele"/>
    <s v="L1150"/>
    <x v="2"/>
    <s v="09"/>
    <s v="09510"/>
    <s v="Noorte huviharidus ja huvitegevus"/>
    <s v=""/>
    <s v=""/>
    <x v="1"/>
  </r>
  <r>
    <x v="120"/>
    <n v="49148"/>
    <x v="1"/>
    <x v="8"/>
    <s v="ÕPPEVAHENDITE JA KOLMANDATE ISIKUTE KOOLITUSE KULUD"/>
    <s v="2"/>
    <x v="1"/>
    <s v="KU62H"/>
    <s v="HEV kompetentsikeskus"/>
    <s v="L1150"/>
    <x v="2"/>
    <s v="09"/>
    <s v="09800"/>
    <s v="Muu haridus, sh hariduse haldus"/>
    <s v=""/>
    <s v=""/>
    <x v="1"/>
  </r>
  <r>
    <x v="121"/>
    <n v="4620"/>
    <x v="4"/>
    <x v="39"/>
    <s v="Sotsiaalmaks töötasudelt ja toetustelt"/>
    <s v="2"/>
    <x v="1"/>
    <s v="KU62H"/>
    <s v="HEV kompetentsikeskus"/>
    <s v="L1150"/>
    <x v="2"/>
    <s v="09"/>
    <s v="09800"/>
    <s v="Muu haridus, sh hariduse haldus"/>
    <s v=""/>
    <s v=""/>
    <x v="1"/>
  </r>
  <r>
    <x v="122"/>
    <n v="112"/>
    <x v="4"/>
    <x v="38"/>
    <s v="Töötuskindlustusmakse"/>
    <s v="2"/>
    <x v="1"/>
    <s v="KU62H"/>
    <s v="HEV kompetentsikeskus"/>
    <s v="L1150"/>
    <x v="2"/>
    <s v="09"/>
    <s v="09800"/>
    <s v="Muu haridus, sh hariduse haldus"/>
    <s v=""/>
    <s v=""/>
    <x v="1"/>
  </r>
  <r>
    <x v="123"/>
    <n v="14000"/>
    <x v="4"/>
    <x v="77"/>
    <s v="Töövõtulepingu alusel füüsilistele isikutele makst"/>
    <s v="2"/>
    <x v="1"/>
    <s v="KU62H"/>
    <s v="HEV kompetentsikeskus"/>
    <s v="L1150"/>
    <x v="2"/>
    <s v="09"/>
    <s v="09800"/>
    <s v="Muu haridus, sh hariduse haldus"/>
    <s v=""/>
    <s v=""/>
    <x v="1"/>
  </r>
  <r>
    <x v="124"/>
    <n v="67880"/>
    <x v="12"/>
    <x v="64"/>
    <s v="riigilt ja riigiasutustelt"/>
    <s v="1"/>
    <x v="2"/>
    <s v="TU212"/>
    <s v="Rahandusministeeriumilt tegevuskuludeks"/>
    <s v="L1150"/>
    <x v="2"/>
    <s v="09"/>
    <s v="09800"/>
    <s v="Muu haridus, sh hariduse haldus"/>
    <s v=""/>
    <s v=""/>
    <x v="1"/>
  </r>
  <r>
    <x v="125"/>
    <n v="8"/>
    <x v="4"/>
    <x v="38"/>
    <s v="Töötuskindlustusmakse"/>
    <s v="2"/>
    <x v="1"/>
    <s v="KU049"/>
    <s v="Teenistujate tasud ja maksud"/>
    <s v="L1170"/>
    <x v="16"/>
    <s v="01"/>
    <s v="01112"/>
    <s v="Valla- ja linnavalitsus"/>
    <s v=""/>
    <s v=""/>
    <x v="1"/>
  </r>
  <r>
    <x v="125"/>
    <n v="323"/>
    <x v="4"/>
    <x v="39"/>
    <s v="Sotsiaalmaks töötasudelt ja toetustelt"/>
    <s v="2"/>
    <x v="1"/>
    <s v="KU049"/>
    <s v="Teenistujate tasud ja maksud"/>
    <s v="L1170"/>
    <x v="16"/>
    <s v="01"/>
    <s v="01112"/>
    <s v="Valla- ja linnavalitsus"/>
    <s v=""/>
    <s v=""/>
    <x v="1"/>
  </r>
  <r>
    <x v="125"/>
    <n v="980"/>
    <x v="4"/>
    <x v="40"/>
    <s v="Avaliku teenistuse ametnike töötasu"/>
    <s v="2"/>
    <x v="1"/>
    <s v="KU049"/>
    <s v="Teenistujate tasud ja maksud"/>
    <s v="L1170"/>
    <x v="16"/>
    <s v="01"/>
    <s v="01112"/>
    <s v="Valla- ja linnavalitsus"/>
    <s v=""/>
    <s v=""/>
    <x v="1"/>
  </r>
  <r>
    <x v="125"/>
    <n v="1311"/>
    <x v="12"/>
    <x v="71"/>
    <s v="Toetusfond lõige 2"/>
    <s v="1"/>
    <x v="2"/>
    <s v="TU20H"/>
    <s v="Toetusfondi eraldis rahvastikuregistri toiminguteks"/>
    <s v="L1170"/>
    <x v="16"/>
    <s v="01"/>
    <s v="01800"/>
    <s v="Üldiseloomuga ülekanded valitsussektoris"/>
    <s v=""/>
    <s v=""/>
    <x v="1"/>
  </r>
  <r>
    <x v="126"/>
    <n v="-1646"/>
    <x v="12"/>
    <x v="71"/>
    <s v="Toetusfond lõige 2"/>
    <s v="1"/>
    <x v="2"/>
    <s v="TU20T"/>
    <s v="Toetusfondi eraldis teede ja tänavate hoolduseks"/>
    <s v="L1192"/>
    <x v="1"/>
    <s v="04"/>
    <s v="04510"/>
    <s v="Maanteetransport"/>
    <s v=""/>
    <s v=""/>
    <x v="1"/>
  </r>
  <r>
    <x v="127"/>
    <n v="7515"/>
    <x v="12"/>
    <x v="64"/>
    <s v="riigilt ja riigiasutustelt"/>
    <s v="1"/>
    <x v="2"/>
    <s v="TU206"/>
    <s v="Haridusministeeriumilt tegevuskuludeks"/>
    <s v="L1192"/>
    <x v="1"/>
    <s v="09"/>
    <s v="09212"/>
    <s v="Põhihariduse otsekulud"/>
    <s v=""/>
    <s v=""/>
    <x v="1"/>
  </r>
  <r>
    <x v="127"/>
    <n v="7515"/>
    <x v="1"/>
    <x v="20"/>
    <s v="Ravimid, töökaitsevahendid (prillid)"/>
    <s v="2"/>
    <x v="1"/>
    <s v="KU23R"/>
    <s v="Haldusameti kulude reserv"/>
    <s v="L1192"/>
    <x v="1"/>
    <s v="09"/>
    <s v="09212"/>
    <s v="Põhihariduse otsekulud"/>
    <s v=""/>
    <s v=""/>
    <x v="1"/>
  </r>
  <r>
    <x v="128"/>
    <n v="6237"/>
    <x v="12"/>
    <x v="64"/>
    <s v="riigilt ja riigiasutustelt"/>
    <s v="1"/>
    <x v="2"/>
    <s v="TU212"/>
    <s v="Rahandusministeeriumilt tegevuskuludeks"/>
    <s v="L1220"/>
    <x v="20"/>
    <s v="10"/>
    <s v="10702"/>
    <s v="Muu sotsiaalsete riskirühmade kaitse"/>
    <m/>
    <m/>
    <x v="1"/>
  </r>
  <r>
    <x v="128"/>
    <n v="2050"/>
    <x v="2"/>
    <x v="55"/>
    <s v="Muud sotsiaalabitoetused"/>
    <s v="2"/>
    <x v="1"/>
    <s v="KU68P"/>
    <s v="Kulud sõjapõgenikele"/>
    <s v="L1220"/>
    <x v="20"/>
    <s v="10"/>
    <s v="10702"/>
    <s v="Muu sotsiaalsete riskirühmade kaitse"/>
    <m/>
    <m/>
    <x v="1"/>
  </r>
  <r>
    <x v="128"/>
    <n v="4187"/>
    <x v="1"/>
    <x v="54"/>
    <s v="SOTSIAALTEENUSED"/>
    <s v="2"/>
    <x v="1"/>
    <s v="KU68P"/>
    <s v="Kulud sõjapõgenikele"/>
    <s v="L1220"/>
    <x v="20"/>
    <s v="10"/>
    <s v="10702"/>
    <s v="Muu sotsiaalsete riskirühmade kaitse"/>
    <m/>
    <m/>
    <x v="1"/>
  </r>
  <r>
    <x v="129"/>
    <n v="676"/>
    <x v="4"/>
    <x v="77"/>
    <s v="Töövõtulepingu alusel füüsilistele isikutele makst"/>
    <s v="2"/>
    <x v="1"/>
    <s v="KU69E"/>
    <s v="Energiakulude hüvitamine"/>
    <s v="L1220"/>
    <x v="20"/>
    <s v="10"/>
    <s v="10402"/>
    <s v="Muu perekondade ja laste sotsiaalne kaitse"/>
    <s v=""/>
    <s v=""/>
    <x v="1"/>
  </r>
  <r>
    <x v="129"/>
    <n v="62"/>
    <x v="4"/>
    <x v="38"/>
    <s v="Töötuskindlustusmakse"/>
    <s v="2"/>
    <x v="1"/>
    <s v="KU69E"/>
    <s v="Energiakulude hüvitamine"/>
    <s v="L1220"/>
    <x v="20"/>
    <s v="10"/>
    <s v="10402"/>
    <s v="Muu perekondade ja laste sotsiaalne kaitse"/>
    <s v=""/>
    <s v=""/>
    <x v="1"/>
  </r>
  <r>
    <x v="129"/>
    <n v="2565"/>
    <x v="4"/>
    <x v="39"/>
    <s v="Sotsiaalmaks töötasudelt ja toetustelt"/>
    <s v="2"/>
    <x v="1"/>
    <s v="KU69E"/>
    <s v="Energiakulude hüvitamine"/>
    <s v="L1220"/>
    <x v="20"/>
    <s v="10"/>
    <s v="10402"/>
    <s v="Muu perekondade ja laste sotsiaalne kaitse"/>
    <s v=""/>
    <s v=""/>
    <x v="1"/>
  </r>
  <r>
    <x v="130"/>
    <n v="7097"/>
    <x v="4"/>
    <x v="40"/>
    <s v="Avaliku teenistuse ametnike töötasu"/>
    <s v="2"/>
    <x v="1"/>
    <s v="KU69E"/>
    <s v="Energiakulude hüvitamine"/>
    <s v="L1220"/>
    <x v="20"/>
    <s v="10"/>
    <s v="10402"/>
    <s v="Muu perekondade ja laste sotsiaalne kaitse"/>
    <s v=""/>
    <s v=""/>
    <x v="1"/>
  </r>
  <r>
    <x v="129"/>
    <n v="223800"/>
    <x v="2"/>
    <x v="78"/>
    <s v="Toimetulekutoetus ja täiendavad sotsiaaltoetused"/>
    <s v="2"/>
    <x v="1"/>
    <s v="KU69E"/>
    <s v="Energiakulude hüvitamine"/>
    <s v="L1220"/>
    <x v="20"/>
    <s v="10"/>
    <s v="10402"/>
    <s v="Muu perekondade ja laste sotsiaalne kaitse"/>
    <s v=""/>
    <s v=""/>
    <x v="1"/>
  </r>
  <r>
    <x v="131"/>
    <n v="234200"/>
    <x v="12"/>
    <x v="64"/>
    <s v="riigilt ja riigiasutustelt"/>
    <s v="1"/>
    <x v="2"/>
    <s v="TU212"/>
    <s v="Rahandusministeeriumilt tegevuskuludeks"/>
    <s v="L1220"/>
    <x v="20"/>
    <s v="10"/>
    <s v="10402"/>
    <s v="Muu perekondade ja laste sotsiaalne kaitse"/>
    <s v=""/>
    <s v=""/>
    <x v="1"/>
  </r>
  <r>
    <x v="132"/>
    <n v="-4952"/>
    <x v="2"/>
    <x v="55"/>
    <s v="Muud sotsiaalabitoetused"/>
    <s v="2"/>
    <x v="1"/>
    <s v="KU66M"/>
    <s v="Matusetoetus"/>
    <s v="L1220"/>
    <x v="20"/>
    <s v="10"/>
    <s v="10402"/>
    <s v="Muu perekondade ja laste sotsiaalne kaitse"/>
    <s v=""/>
    <s v=""/>
    <x v="1"/>
  </r>
  <r>
    <x v="132"/>
    <n v="-4952"/>
    <x v="12"/>
    <x v="71"/>
    <s v="Toetusfond lõige 2"/>
    <s v="1"/>
    <x v="2"/>
    <s v="TU20G"/>
    <s v="Toetusfondi eraldis muuks perekonna ja laste kaitseks"/>
    <s v="L1220"/>
    <x v="20"/>
    <s v="10"/>
    <s v="10402"/>
    <s v="Muu perekondade ja laste sotsiaalne kaitse"/>
    <s v=""/>
    <s v=""/>
    <x v="1"/>
  </r>
  <r>
    <x v="133"/>
    <n v="6222"/>
    <x v="1"/>
    <x v="6"/>
    <s v="kultuuri- ja vaba aja sisustamise kulud"/>
    <s v="2"/>
    <x v="1"/>
    <s v=""/>
    <s v=""/>
    <s v="44"/>
    <x v="11"/>
    <s v="10"/>
    <s v="10200"/>
    <s v="Eakate sotsiaalhoolekandeasutused"/>
    <s v=""/>
    <s v=""/>
    <x v="1"/>
  </r>
  <r>
    <x v="134"/>
    <n v="34"/>
    <x v="4"/>
    <x v="38"/>
    <s v="Töötuskindlustusmakse"/>
    <s v="2"/>
    <x v="1"/>
    <s v=""/>
    <s v=""/>
    <s v="44"/>
    <x v="11"/>
    <s v="10"/>
    <s v="10200"/>
    <s v="Eakate sotsiaalhoolekandeasutused"/>
    <s v=""/>
    <s v=""/>
    <x v="1"/>
  </r>
  <r>
    <x v="134"/>
    <n v="5712"/>
    <x v="12"/>
    <x v="64"/>
    <s v="riigilt ja riigiasutustelt"/>
    <s v="1"/>
    <x v="2"/>
    <s v=""/>
    <s v=""/>
    <s v="44"/>
    <x v="11"/>
    <s v="10"/>
    <s v="10200"/>
    <s v="Eakate sotsiaalhoolekandeasutused"/>
    <s v=""/>
    <s v=""/>
    <x v="1"/>
  </r>
  <r>
    <x v="133"/>
    <n v="6222"/>
    <x v="12"/>
    <x v="64"/>
    <s v="riigilt ja riigiasutustelt"/>
    <s v="1"/>
    <x v="2"/>
    <s v=""/>
    <s v=""/>
    <s v="44"/>
    <x v="11"/>
    <s v="10"/>
    <s v="10200"/>
    <s v="Eakate sotsiaalhoolekandeasutused"/>
    <s v=""/>
    <s v=""/>
    <x v="1"/>
  </r>
  <r>
    <x v="134"/>
    <n v="1409"/>
    <x v="4"/>
    <x v="39"/>
    <s v="Sotsiaalmaks töötasudelt ja toetustelt"/>
    <s v="2"/>
    <x v="1"/>
    <s v=""/>
    <s v=""/>
    <s v="44"/>
    <x v="11"/>
    <s v="10"/>
    <s v="10200"/>
    <s v="Eakate sotsiaalhoolekandeasutused"/>
    <s v=""/>
    <s v=""/>
    <x v="1"/>
  </r>
  <r>
    <x v="134"/>
    <n v="4269"/>
    <x v="4"/>
    <x v="12"/>
    <s v="Töötajate töötasu"/>
    <s v="2"/>
    <x v="1"/>
    <s v=""/>
    <s v=""/>
    <s v="44"/>
    <x v="11"/>
    <s v="10"/>
    <s v="10200"/>
    <s v="Eakate sotsiaalhoolekandeasutused"/>
    <s v=""/>
    <s v=""/>
    <x v="1"/>
  </r>
  <r>
    <x v="135"/>
    <n v="1942"/>
    <x v="1"/>
    <x v="17"/>
    <s v="Kulud muudele õppevahenditele"/>
    <s v="2"/>
    <x v="1"/>
    <s v=""/>
    <s v=""/>
    <s v="13"/>
    <x v="4"/>
    <s v="09"/>
    <s v="09110"/>
    <s v="Alusharidus"/>
    <s v=""/>
    <s v=""/>
    <x v="1"/>
  </r>
  <r>
    <x v="135"/>
    <n v="1942"/>
    <x v="12"/>
    <x v="64"/>
    <s v="riigilt ja riigiasutustelt"/>
    <s v="1"/>
    <x v="2"/>
    <s v=""/>
    <s v=""/>
    <s v="13"/>
    <x v="4"/>
    <s v="09"/>
    <s v="09110"/>
    <s v="Alusharidus"/>
    <s v=""/>
    <s v=""/>
    <x v="1"/>
  </r>
  <r>
    <x v="136"/>
    <n v="-1646"/>
    <x v="1"/>
    <x v="4"/>
    <s v="Kulud korrashoiule"/>
    <s v="2"/>
    <x v="1"/>
    <s v="KU171"/>
    <s v="Tänavate hooldus"/>
    <s v="82"/>
    <x v="21"/>
    <s v="05"/>
    <s v="05101"/>
    <s v="Avalike alade puhastus"/>
    <s v=""/>
    <s v=""/>
    <x v="1"/>
  </r>
  <r>
    <x v="137"/>
    <n v="16640"/>
    <x v="5"/>
    <x v="79"/>
    <s v="mitteresidentidele"/>
    <s v="2"/>
    <x v="1"/>
    <s v="RE004"/>
    <s v="Reservfondist valitsemise tegevusaladele"/>
    <s v="L1100"/>
    <x v="30"/>
    <s v="01"/>
    <s v="01220"/>
    <s v="Välisabi rahvusvaheliste organisatsioonide kaudu"/>
    <s v=""/>
    <s v=""/>
    <x v="2"/>
  </r>
  <r>
    <x v="138"/>
    <n v="16640"/>
    <x v="5"/>
    <x v="79"/>
    <s v="mitteresidentidele"/>
    <s v="2"/>
    <x v="1"/>
    <s v="RE004"/>
    <s v="Reservfondist valitsemise tegevusaladele"/>
    <s v="L1100"/>
    <x v="30"/>
    <s v="01"/>
    <s v="01220"/>
    <s v="Välisabi rahvusvaheliste organisatsioonide kaudu"/>
    <s v=""/>
    <s v=""/>
    <x v="2"/>
  </r>
  <r>
    <x v="138"/>
    <n v="-16640"/>
    <x v="13"/>
    <x v="80"/>
    <s v="Reservfond"/>
    <s v="2"/>
    <x v="1"/>
    <s v="RE004"/>
    <s v="Reservfondist valitsemise tegevusaladele"/>
    <s v="L1230"/>
    <x v="31"/>
    <s v="01"/>
    <s v="01114"/>
    <s v="Kohaliku omavalitsuse üksuse reservfond"/>
    <s v=""/>
    <s v=""/>
    <x v="2"/>
  </r>
  <r>
    <x v="137"/>
    <n v="-16640"/>
    <x v="13"/>
    <x v="80"/>
    <s v="Reservfond"/>
    <s v="2"/>
    <x v="1"/>
    <s v="RE004"/>
    <s v="Reservfondist valitsemise tegevusaladele"/>
    <s v="L1230"/>
    <x v="31"/>
    <s v="01"/>
    <s v="01114"/>
    <s v="Kohaliku omavalitsuse üksuse reservfond"/>
    <s v=""/>
    <s v=""/>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liigendtabel1" cacheId="0" applyNumberFormats="0" applyBorderFormats="0" applyFontFormats="0" applyPatternFormats="0" applyAlignmentFormats="0" applyWidthHeightFormats="1" dataCaption="Väärtused" grandTotalCaption="I lisa EA kokku" updatedVersion="6" minRefreshableVersion="3" rowGrandTotals="0" itemPrintTitles="1" createdVersion="6" indent="0" compact="0" compactData="0" multipleFieldFilters="0">
  <location ref="A3:I289" firstHeaderRow="1" firstDataRow="2" firstDataCol="5"/>
  <pivotFields count="17">
    <pivotField axis="axisRow" compact="0" outline="0" showAll="0">
      <items count="198">
        <item m="1" x="194"/>
        <item x="47"/>
        <item x="138"/>
        <item x="137"/>
        <item m="1" x="141"/>
        <item m="1" x="183"/>
        <item x="60"/>
        <item x="110"/>
        <item m="1" x="181"/>
        <item m="1" x="147"/>
        <item x="25"/>
        <item x="27"/>
        <item x="42"/>
        <item m="1" x="152"/>
        <item m="1" x="144"/>
        <item x="22"/>
        <item m="1" x="169"/>
        <item m="1" x="172"/>
        <item m="1" x="156"/>
        <item m="1" x="193"/>
        <item m="1" x="158"/>
        <item m="1" x="150"/>
        <item x="5"/>
        <item x="34"/>
        <item x="41"/>
        <item x="48"/>
        <item m="1" x="162"/>
        <item m="1" x="153"/>
        <item x="64"/>
        <item x="129"/>
        <item x="130"/>
        <item x="131"/>
        <item m="1" x="143"/>
        <item m="1" x="149"/>
        <item x="54"/>
        <item m="1" x="173"/>
        <item x="44"/>
        <item x="124"/>
        <item x="23"/>
        <item x="24"/>
        <item x="57"/>
        <item x="16"/>
        <item x="107"/>
        <item x="2"/>
        <item x="55"/>
        <item x="43"/>
        <item x="49"/>
        <item m="1" x="195"/>
        <item x="32"/>
        <item m="1" x="176"/>
        <item x="26"/>
        <item m="1" x="140"/>
        <item x="98"/>
        <item x="97"/>
        <item m="1" x="174"/>
        <item m="1" x="188"/>
        <item m="1" x="151"/>
        <item m="1" x="164"/>
        <item m="1" x="161"/>
        <item x="81"/>
        <item x="80"/>
        <item x="89"/>
        <item x="91"/>
        <item x="90"/>
        <item x="92"/>
        <item x="84"/>
        <item x="85"/>
        <item x="86"/>
        <item m="1" x="146"/>
        <item x="14"/>
        <item x="6"/>
        <item m="1" x="196"/>
        <item m="1" x="139"/>
        <item x="76"/>
        <item x="104"/>
        <item x="105"/>
        <item x="88"/>
        <item x="82"/>
        <item x="29"/>
        <item x="52"/>
        <item x="4"/>
        <item x="109"/>
        <item x="70"/>
        <item m="1" x="178"/>
        <item x="68"/>
        <item x="45"/>
        <item x="19"/>
        <item m="1" x="166"/>
        <item m="1" x="142"/>
        <item x="11"/>
        <item x="12"/>
        <item x="39"/>
        <item x="38"/>
        <item x="37"/>
        <item m="1" x="189"/>
        <item x="10"/>
        <item x="106"/>
        <item x="46"/>
        <item m="1" x="177"/>
        <item x="18"/>
        <item m="1" x="179"/>
        <item x="77"/>
        <item x="111"/>
        <item x="112"/>
        <item m="1" x="184"/>
        <item m="1" x="165"/>
        <item m="1" x="192"/>
        <item x="20"/>
        <item x="103"/>
        <item m="1" x="145"/>
        <item m="1" x="185"/>
        <item m="1" x="159"/>
        <item x="121"/>
        <item m="1" x="187"/>
        <item x="61"/>
        <item x="3"/>
        <item x="33"/>
        <item x="1"/>
        <item m="1" x="148"/>
        <item m="1" x="191"/>
        <item m="1" x="168"/>
        <item x="17"/>
        <item x="135"/>
        <item m="1" x="154"/>
        <item x="133"/>
        <item m="1" x="180"/>
        <item x="87"/>
        <item x="118"/>
        <item m="1" x="171"/>
        <item m="1" x="170"/>
        <item x="132"/>
        <item m="1" x="157"/>
        <item m="1" x="190"/>
        <item m="1" x="182"/>
        <item m="1" x="167"/>
        <item m="1" x="155"/>
        <item x="65"/>
        <item x="9"/>
        <item m="1" x="160"/>
        <item m="1" x="186"/>
        <item x="122"/>
        <item x="123"/>
        <item x="134"/>
        <item m="1" x="175"/>
        <item x="108"/>
        <item x="7"/>
        <item x="8"/>
        <item x="72"/>
        <item x="71"/>
        <item m="1" x="163"/>
        <item x="53"/>
        <item x="56"/>
        <item x="127"/>
        <item x="128"/>
        <item x="0"/>
        <item x="13"/>
        <item x="15"/>
        <item x="21"/>
        <item x="28"/>
        <item x="30"/>
        <item x="31"/>
        <item x="35"/>
        <item x="36"/>
        <item x="40"/>
        <item x="50"/>
        <item x="51"/>
        <item x="58"/>
        <item x="59"/>
        <item x="62"/>
        <item x="63"/>
        <item x="66"/>
        <item x="67"/>
        <item x="69"/>
        <item x="73"/>
        <item x="74"/>
        <item x="75"/>
        <item x="78"/>
        <item x="79"/>
        <item x="83"/>
        <item x="93"/>
        <item x="94"/>
        <item x="95"/>
        <item x="96"/>
        <item x="99"/>
        <item x="100"/>
        <item x="101"/>
        <item x="102"/>
        <item x="113"/>
        <item x="114"/>
        <item x="115"/>
        <item x="116"/>
        <item x="117"/>
        <item x="119"/>
        <item x="120"/>
        <item n="Toetusfondi osa suurem kui algselt oli eelarves, sihtraha ja mittesihtraha täpsustamine" x="125"/>
        <item x="126"/>
        <item x="136"/>
        <item t="default"/>
      </items>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axis="axisRow" subtotalCaption="? kokku" compact="0" outline="0" showAll="0">
      <items count="15">
        <item n="10 - likviidsed vahendid" x="6"/>
        <item n="15 - põhivara soetamine" x="0"/>
        <item n="20 - nõuded ja kohustised" x="7"/>
        <item n="25 - finantseerimistegevus" x="10"/>
        <item n="30 - maksutulud" x="8"/>
        <item n="32 - tulud kaupade ja teenuste müügist" x="3"/>
        <item n="35 - saadud toetused" x="12"/>
        <item n="38 - muud tulud" x="9"/>
        <item n="41 - toetused füüs. Isikutele" x="2"/>
        <item n="45 - toetused jur. Isikutele" x="5"/>
        <item n="50 - tööjõukulud" x="4"/>
        <item n="55 - majandamiskulud" x="1"/>
        <item n="60 - muud tegevuskulud" x="13"/>
        <item n="65 - finantstulud- ja kulud" x="11"/>
        <item t="default"/>
      </items>
      <extLst>
        <ext xmlns:x14="http://schemas.microsoft.com/office/spreadsheetml/2009/9/main" uri="{2946ED86-A175-432a-8AC1-64E0C546D7DE}">
          <x14:pivotField fillDownLabels="1"/>
        </ext>
      </extLst>
    </pivotField>
    <pivotField name="Eelarve-konto" axis="axisRow" compact="0" outline="0" showAll="0" defaultSubtotal="0">
      <items count="81">
        <item x="45"/>
        <item x="42"/>
        <item x="0"/>
        <item x="46"/>
        <item x="49"/>
        <item x="47"/>
        <item x="13"/>
        <item x="58"/>
        <item x="9"/>
        <item x="37"/>
        <item x="64"/>
        <item x="65"/>
        <item x="76"/>
        <item x="73"/>
        <item x="70"/>
        <item x="51"/>
        <item x="71"/>
        <item x="48"/>
        <item x="78"/>
        <item x="56"/>
        <item x="55"/>
        <item x="5"/>
        <item x="75"/>
        <item x="43"/>
        <item x="25"/>
        <item x="79"/>
        <item x="40"/>
        <item x="66"/>
        <item x="12"/>
        <item x="77"/>
        <item x="62"/>
        <item x="60"/>
        <item x="61"/>
        <item x="39"/>
        <item x="68"/>
        <item x="11"/>
        <item x="38"/>
        <item x="67"/>
        <item x="10"/>
        <item x="72"/>
        <item x="26"/>
        <item x="14"/>
        <item x="63"/>
        <item x="27"/>
        <item x="32"/>
        <item x="23"/>
        <item x="24"/>
        <item x="44"/>
        <item x="7"/>
        <item x="4"/>
        <item x="3"/>
        <item x="2"/>
        <item x="31"/>
        <item x="57"/>
        <item x="33"/>
        <item x="41"/>
        <item x="16"/>
        <item x="15"/>
        <item x="59"/>
        <item x="30"/>
        <item x="21"/>
        <item x="18"/>
        <item x="1"/>
        <item x="52"/>
        <item x="29"/>
        <item x="20"/>
        <item x="19"/>
        <item x="74"/>
        <item x="8"/>
        <item x="17"/>
        <item x="22"/>
        <item x="69"/>
        <item x="34"/>
        <item x="6"/>
        <item x="35"/>
        <item x="36"/>
        <item x="54"/>
        <item x="53"/>
        <item x="28"/>
        <item x="80"/>
        <item x="50"/>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subtotalCaption="? kokku" compact="0" outline="0" showAll="0">
      <items count="7">
        <item x="2"/>
        <item x="1"/>
        <item x="0"/>
        <item x="5"/>
        <item x="3"/>
        <item x="4"/>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32">
        <item x="17"/>
        <item x="1"/>
        <item x="2"/>
        <item x="15"/>
        <item x="30"/>
        <item x="16"/>
        <item x="18"/>
        <item x="14"/>
        <item x="19"/>
        <item x="27"/>
        <item x="3"/>
        <item x="20"/>
        <item x="11"/>
        <item x="9"/>
        <item x="12"/>
        <item x="7"/>
        <item x="13"/>
        <item x="6"/>
        <item x="8"/>
        <item x="24"/>
        <item x="4"/>
        <item x="5"/>
        <item x="21"/>
        <item x="22"/>
        <item x="31"/>
        <item x="25"/>
        <item x="26"/>
        <item x="23"/>
        <item x="10"/>
        <item x="0"/>
        <item x="28"/>
        <item x="29"/>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Col" compact="0" outline="0" showAll="0">
      <items count="5">
        <item x="2"/>
        <item n="Mitte-sihtraha" x="0"/>
        <item x="1"/>
        <item m="1" x="3"/>
        <item t="default"/>
      </items>
      <extLst>
        <ext xmlns:x14="http://schemas.microsoft.com/office/spreadsheetml/2009/9/main" uri="{2946ED86-A175-432a-8AC1-64E0C546D7DE}">
          <x14:pivotField fillDownLabels="1"/>
        </ext>
      </extLst>
    </pivotField>
  </pivotFields>
  <rowFields count="5">
    <field x="6"/>
    <field x="2"/>
    <field x="10"/>
    <field x="3"/>
    <field x="0"/>
  </rowFields>
  <rowItems count="285">
    <i>
      <x/>
      <x v="4"/>
      <x v="8"/>
      <x v="5"/>
      <x v="34"/>
    </i>
    <i t="default" r="1">
      <x v="4"/>
    </i>
    <i r="1">
      <x v="5"/>
      <x v="5"/>
      <x v="9"/>
      <x v="162"/>
    </i>
    <i r="2">
      <x v="10"/>
      <x v="8"/>
      <x v="145"/>
    </i>
    <i r="4">
      <x v="146"/>
    </i>
    <i r="2">
      <x v="13"/>
      <x v="6"/>
      <x v="39"/>
    </i>
    <i r="2">
      <x v="15"/>
      <x v="6"/>
      <x v="168"/>
    </i>
    <i r="2">
      <x v="17"/>
      <x v="6"/>
      <x v="156"/>
    </i>
    <i r="2">
      <x v="19"/>
      <x v="6"/>
      <x v="95"/>
    </i>
    <i r="2">
      <x v="20"/>
      <x v="6"/>
      <x v="95"/>
    </i>
    <i r="2">
      <x v="23"/>
      <x v="7"/>
      <x v="82"/>
    </i>
    <i r="4">
      <x v="84"/>
    </i>
    <i r="4">
      <x v="147"/>
    </i>
    <i r="4">
      <x v="148"/>
    </i>
    <i r="4">
      <x v="172"/>
    </i>
    <i t="default" r="1">
      <x v="5"/>
    </i>
    <i r="1">
      <x v="6"/>
      <x v="1"/>
      <x v="10"/>
      <x v="152"/>
    </i>
    <i r="3">
      <x v="16"/>
      <x v="195"/>
    </i>
    <i r="2">
      <x v="2"/>
      <x v="10"/>
      <x v="37"/>
    </i>
    <i r="4">
      <x v="127"/>
    </i>
    <i r="3">
      <x v="16"/>
      <x v="192"/>
    </i>
    <i r="2">
      <x v="5"/>
      <x v="16"/>
      <x v="194"/>
    </i>
    <i r="2">
      <x v="8"/>
      <x v="15"/>
      <x v="166"/>
    </i>
    <i r="2">
      <x v="9"/>
      <x v="11"/>
      <x v="181"/>
    </i>
    <i r="3">
      <x v="14"/>
      <x v="180"/>
    </i>
    <i r="2">
      <x v="10"/>
      <x v="11"/>
      <x v="190"/>
    </i>
    <i r="3">
      <x v="12"/>
      <x v="188"/>
    </i>
    <i r="4">
      <x v="189"/>
    </i>
    <i r="2">
      <x v="11"/>
      <x v="10"/>
      <x v="31"/>
    </i>
    <i r="4">
      <x v="153"/>
    </i>
    <i r="3">
      <x v="16"/>
      <x v="130"/>
    </i>
    <i r="4">
      <x v="183"/>
    </i>
    <i r="4">
      <x v="184"/>
    </i>
    <i r="4">
      <x v="186"/>
    </i>
    <i r="2">
      <x v="12"/>
      <x v="10"/>
      <x v="124"/>
    </i>
    <i r="4">
      <x v="142"/>
    </i>
    <i r="2">
      <x v="13"/>
      <x v="10"/>
      <x v="77"/>
    </i>
    <i r="3">
      <x v="11"/>
      <x v="178"/>
    </i>
    <i r="2">
      <x v="14"/>
      <x v="10"/>
      <x v="76"/>
    </i>
    <i r="4">
      <x v="179"/>
    </i>
    <i r="3">
      <x v="11"/>
      <x v="61"/>
    </i>
    <i r="4">
      <x v="62"/>
    </i>
    <i r="4">
      <x v="63"/>
    </i>
    <i r="4">
      <x v="64"/>
    </i>
    <i r="2">
      <x v="16"/>
      <x v="10"/>
      <x v="179"/>
    </i>
    <i r="3">
      <x v="13"/>
      <x v="108"/>
    </i>
    <i r="2">
      <x v="20"/>
      <x v="10"/>
      <x v="122"/>
    </i>
    <i r="2">
      <x v="21"/>
      <x v="10"/>
      <x v="182"/>
    </i>
    <i r="2">
      <x v="23"/>
      <x v="10"/>
      <x v="96"/>
    </i>
    <i r="4">
      <x v="187"/>
    </i>
    <i r="3">
      <x v="11"/>
      <x v="7"/>
    </i>
    <i r="4">
      <x v="42"/>
    </i>
    <i r="4">
      <x v="81"/>
    </i>
    <i r="4">
      <x v="144"/>
    </i>
    <i r="2">
      <x v="25"/>
      <x v="10"/>
      <x v="101"/>
    </i>
    <i r="3">
      <x v="11"/>
      <x v="59"/>
    </i>
    <i r="4">
      <x v="176"/>
    </i>
    <i r="4">
      <x v="177"/>
    </i>
    <i r="2">
      <x v="26"/>
      <x v="11"/>
      <x v="66"/>
    </i>
    <i r="4">
      <x v="67"/>
    </i>
    <i r="2">
      <x v="27"/>
      <x v="10"/>
      <x v="75"/>
    </i>
    <i r="2">
      <x v="29"/>
      <x v="11"/>
      <x v="191"/>
    </i>
    <i r="2">
      <x v="30"/>
      <x v="11"/>
      <x v="52"/>
    </i>
    <i t="default" r="1">
      <x v="6"/>
    </i>
    <i r="1">
      <x v="7"/>
      <x v="8"/>
      <x v="17"/>
      <x v="44"/>
    </i>
    <i t="default" r="1">
      <x v="7"/>
    </i>
    <i t="default">
      <x/>
    </i>
    <i>
      <x v="1"/>
      <x v="8"/>
      <x v="11"/>
      <x v="18"/>
      <x v="29"/>
    </i>
    <i r="3">
      <x v="19"/>
      <x v="6"/>
    </i>
    <i r="4">
      <x v="186"/>
    </i>
    <i r="3">
      <x v="20"/>
      <x v="130"/>
    </i>
    <i r="4">
      <x v="153"/>
    </i>
    <i r="4">
      <x v="167"/>
    </i>
    <i r="2">
      <x v="23"/>
      <x v="21"/>
      <x v="7"/>
    </i>
    <i r="2">
      <x v="29"/>
      <x v="21"/>
      <x v="43"/>
    </i>
    <i t="default" r="1">
      <x v="8"/>
    </i>
    <i r="1">
      <x v="9"/>
      <x v="4"/>
      <x v="25"/>
      <x v="2"/>
    </i>
    <i r="4">
      <x v="3"/>
    </i>
    <i r="2">
      <x v="14"/>
      <x v="24"/>
      <x v="78"/>
    </i>
    <i r="2">
      <x v="16"/>
      <x v="24"/>
      <x v="48"/>
    </i>
    <i r="2">
      <x v="23"/>
      <x v="22"/>
      <x v="103"/>
    </i>
    <i t="default" r="1">
      <x v="9"/>
    </i>
    <i r="1">
      <x v="10"/>
      <x v="2"/>
      <x v="29"/>
      <x v="141"/>
    </i>
    <i r="3">
      <x v="33"/>
      <x v="112"/>
    </i>
    <i r="3">
      <x v="36"/>
      <x v="140"/>
    </i>
    <i r="2">
      <x v="5"/>
      <x v="26"/>
      <x v="91"/>
    </i>
    <i r="4">
      <x v="163"/>
    </i>
    <i r="4">
      <x v="194"/>
    </i>
    <i r="3">
      <x v="33"/>
      <x v="92"/>
    </i>
    <i r="4">
      <x v="163"/>
    </i>
    <i r="4">
      <x v="194"/>
    </i>
    <i r="3">
      <x v="36"/>
      <x v="93"/>
    </i>
    <i r="4">
      <x v="163"/>
    </i>
    <i r="4">
      <x v="194"/>
    </i>
    <i r="2">
      <x v="10"/>
      <x v="28"/>
      <x v="190"/>
    </i>
    <i r="3">
      <x v="33"/>
      <x v="190"/>
    </i>
    <i r="3">
      <x v="36"/>
      <x v="190"/>
    </i>
    <i r="2">
      <x v="11"/>
      <x v="26"/>
      <x v="30"/>
    </i>
    <i r="3">
      <x v="29"/>
      <x v="29"/>
    </i>
    <i r="3">
      <x v="33"/>
      <x v="29"/>
    </i>
    <i r="3">
      <x v="36"/>
      <x v="29"/>
    </i>
    <i r="2">
      <x v="12"/>
      <x v="28"/>
      <x v="142"/>
    </i>
    <i r="3">
      <x v="33"/>
      <x v="142"/>
    </i>
    <i r="3">
      <x v="36"/>
      <x v="142"/>
    </i>
    <i r="2">
      <x v="13"/>
      <x v="27"/>
      <x v="77"/>
    </i>
    <i r="3">
      <x v="33"/>
      <x v="77"/>
    </i>
    <i r="3">
      <x v="36"/>
      <x v="77"/>
    </i>
    <i r="2">
      <x v="14"/>
      <x v="27"/>
      <x v="126"/>
    </i>
    <i r="3">
      <x v="28"/>
      <x v="76"/>
    </i>
    <i r="3">
      <x v="34"/>
      <x v="126"/>
    </i>
    <i r="3">
      <x v="35"/>
      <x v="76"/>
    </i>
    <i r="3">
      <x v="37"/>
      <x v="126"/>
    </i>
    <i r="3">
      <x v="38"/>
      <x v="76"/>
    </i>
    <i r="2">
      <x v="15"/>
      <x v="27"/>
      <x v="126"/>
    </i>
    <i r="3">
      <x v="34"/>
      <x v="126"/>
    </i>
    <i r="3">
      <x v="37"/>
      <x v="126"/>
    </i>
    <i r="2">
      <x v="16"/>
      <x v="27"/>
      <x v="126"/>
    </i>
    <i r="3">
      <x v="34"/>
      <x v="126"/>
    </i>
    <i r="3">
      <x v="37"/>
      <x v="126"/>
    </i>
    <i r="2">
      <x v="19"/>
      <x v="28"/>
      <x v="95"/>
    </i>
    <i r="3">
      <x v="30"/>
      <x v="73"/>
    </i>
    <i r="3">
      <x v="31"/>
      <x v="73"/>
    </i>
    <i r="3">
      <x v="32"/>
      <x v="73"/>
    </i>
    <i r="3">
      <x v="35"/>
      <x v="95"/>
    </i>
    <i r="3">
      <x v="38"/>
      <x v="95"/>
    </i>
    <i r="2">
      <x v="20"/>
      <x v="28"/>
      <x v="137"/>
    </i>
    <i r="3">
      <x v="35"/>
      <x v="137"/>
    </i>
    <i r="3">
      <x v="38"/>
      <x v="137"/>
    </i>
    <i r="2">
      <x v="23"/>
      <x v="28"/>
      <x v="187"/>
    </i>
    <i r="3">
      <x v="35"/>
      <x v="187"/>
    </i>
    <i r="3">
      <x v="38"/>
      <x v="187"/>
    </i>
    <i r="2">
      <x v="27"/>
      <x v="27"/>
      <x v="126"/>
    </i>
    <i r="3">
      <x v="28"/>
      <x v="74"/>
    </i>
    <i r="3">
      <x v="34"/>
      <x v="126"/>
    </i>
    <i r="3">
      <x v="35"/>
      <x v="74"/>
    </i>
    <i r="3">
      <x v="37"/>
      <x v="126"/>
    </i>
    <i r="3">
      <x v="38"/>
      <x v="74"/>
    </i>
    <i r="2">
      <x v="28"/>
      <x v="28"/>
      <x v="50"/>
    </i>
    <i r="3">
      <x v="35"/>
      <x v="50"/>
    </i>
    <i r="3">
      <x v="38"/>
      <x v="50"/>
    </i>
    <i r="2">
      <x v="31"/>
      <x v="27"/>
      <x v="126"/>
    </i>
    <i r="3">
      <x v="34"/>
      <x v="126"/>
    </i>
    <i r="3">
      <x v="37"/>
      <x v="126"/>
    </i>
    <i t="default" r="1">
      <x v="10"/>
    </i>
    <i r="1">
      <x v="11"/>
      <x/>
      <x v="55"/>
      <x v="22"/>
    </i>
    <i r="2">
      <x v="1"/>
      <x v="48"/>
      <x v="1"/>
    </i>
    <i r="4">
      <x v="24"/>
    </i>
    <i r="4">
      <x v="36"/>
    </i>
    <i r="4">
      <x v="45"/>
    </i>
    <i r="4">
      <x v="46"/>
    </i>
    <i r="4">
      <x v="80"/>
    </i>
    <i r="4">
      <x v="85"/>
    </i>
    <i r="4">
      <x v="97"/>
    </i>
    <i r="3">
      <x v="65"/>
      <x v="152"/>
    </i>
    <i r="2">
      <x v="2"/>
      <x v="54"/>
      <x v="22"/>
    </i>
    <i r="3">
      <x v="68"/>
      <x v="22"/>
    </i>
    <i r="4">
      <x v="70"/>
    </i>
    <i r="4">
      <x v="193"/>
    </i>
    <i r="3">
      <x v="72"/>
      <x v="22"/>
    </i>
    <i r="4">
      <x v="116"/>
    </i>
    <i r="4">
      <x v="192"/>
    </i>
    <i r="3">
      <x v="74"/>
      <x v="22"/>
    </i>
    <i r="4">
      <x v="23"/>
    </i>
    <i r="3">
      <x v="75"/>
      <x v="22"/>
    </i>
    <i r="2">
      <x v="3"/>
      <x v="56"/>
      <x v="161"/>
    </i>
    <i r="2">
      <x v="6"/>
      <x v="47"/>
      <x v="24"/>
    </i>
    <i r="2">
      <x v="7"/>
      <x v="40"/>
      <x v="22"/>
    </i>
    <i r="3">
      <x v="43"/>
      <x v="22"/>
    </i>
    <i r="3">
      <x v="44"/>
      <x v="22"/>
    </i>
    <i r="3">
      <x v="52"/>
      <x v="22"/>
    </i>
    <i r="3">
      <x v="59"/>
      <x v="22"/>
    </i>
    <i r="3">
      <x v="64"/>
      <x v="22"/>
    </i>
    <i r="3">
      <x v="78"/>
      <x v="22"/>
    </i>
    <i r="2">
      <x v="9"/>
      <x v="73"/>
      <x v="180"/>
    </i>
    <i r="4">
      <x v="181"/>
    </i>
    <i r="2">
      <x v="10"/>
      <x v="73"/>
      <x v="145"/>
    </i>
    <i r="4">
      <x v="146"/>
    </i>
    <i r="4">
      <x v="188"/>
    </i>
    <i r="4">
      <x v="189"/>
    </i>
    <i r="2">
      <x v="11"/>
      <x v="39"/>
      <x v="185"/>
    </i>
    <i r="3">
      <x v="53"/>
      <x v="22"/>
    </i>
    <i r="3">
      <x v="63"/>
      <x v="22"/>
    </i>
    <i r="3">
      <x v="76"/>
      <x v="6"/>
    </i>
    <i r="4">
      <x v="22"/>
    </i>
    <i r="4">
      <x v="114"/>
    </i>
    <i r="4">
      <x v="153"/>
    </i>
    <i r="4">
      <x v="183"/>
    </i>
    <i r="4">
      <x v="184"/>
    </i>
    <i r="3">
      <x v="77"/>
      <x v="22"/>
    </i>
    <i r="2">
      <x v="12"/>
      <x v="56"/>
      <x v="158"/>
    </i>
    <i r="3">
      <x v="73"/>
      <x v="124"/>
    </i>
    <i r="2">
      <x v="13"/>
      <x v="70"/>
      <x v="38"/>
    </i>
    <i r="3">
      <x v="73"/>
      <x v="178"/>
    </i>
    <i r="2">
      <x v="14"/>
      <x v="56"/>
      <x v="159"/>
    </i>
    <i r="4">
      <x v="160"/>
    </i>
    <i r="3">
      <x v="69"/>
      <x v="179"/>
    </i>
    <i r="3">
      <x v="71"/>
      <x v="61"/>
    </i>
    <i r="4">
      <x v="62"/>
    </i>
    <i r="4">
      <x v="63"/>
    </i>
    <i r="4">
      <x v="64"/>
    </i>
    <i r="3">
      <x v="73"/>
      <x v="78"/>
    </i>
    <i r="2">
      <x v="15"/>
      <x v="56"/>
      <x v="157"/>
    </i>
    <i r="3">
      <x v="73"/>
      <x v="168"/>
    </i>
    <i r="2">
      <x v="16"/>
      <x v="56"/>
      <x v="159"/>
    </i>
    <i r="4">
      <x v="160"/>
    </i>
    <i r="3">
      <x v="73"/>
      <x v="48"/>
    </i>
    <i r="4">
      <x v="108"/>
    </i>
    <i r="4">
      <x v="179"/>
    </i>
    <i r="2">
      <x v="17"/>
      <x v="60"/>
      <x v="107"/>
    </i>
    <i r="3">
      <x v="61"/>
      <x v="41"/>
    </i>
    <i r="3">
      <x v="62"/>
      <x v="86"/>
    </i>
    <i r="3">
      <x v="65"/>
      <x v="99"/>
    </i>
    <i r="3">
      <x v="66"/>
      <x v="121"/>
    </i>
    <i r="3">
      <x v="69"/>
      <x v="69"/>
    </i>
    <i r="2">
      <x v="18"/>
      <x v="56"/>
      <x v="15"/>
    </i>
    <i r="2">
      <x v="19"/>
      <x v="42"/>
      <x v="73"/>
    </i>
    <i r="3">
      <x v="69"/>
      <x v="175"/>
    </i>
    <i r="2">
      <x v="20"/>
      <x v="41"/>
      <x v="89"/>
    </i>
    <i r="3">
      <x v="57"/>
      <x v="90"/>
    </i>
    <i r="3">
      <x v="69"/>
      <x v="122"/>
    </i>
    <i r="2">
      <x v="21"/>
      <x v="56"/>
      <x v="155"/>
    </i>
    <i r="3">
      <x v="69"/>
      <x v="182"/>
    </i>
    <i r="2">
      <x v="22"/>
      <x v="49"/>
      <x v="28"/>
    </i>
    <i r="4">
      <x v="136"/>
    </i>
    <i r="4">
      <x v="169"/>
    </i>
    <i r="4">
      <x v="196"/>
    </i>
    <i r="2">
      <x v="23"/>
      <x v="56"/>
      <x v="170"/>
    </i>
    <i r="4">
      <x v="171"/>
    </i>
    <i r="3">
      <x v="67"/>
      <x v="102"/>
    </i>
    <i r="3">
      <x v="70"/>
      <x v="82"/>
    </i>
    <i r="4">
      <x v="96"/>
    </i>
    <i r="4">
      <x v="147"/>
    </i>
    <i r="4">
      <x v="148"/>
    </i>
    <i r="4">
      <x v="172"/>
    </i>
    <i r="3">
      <x v="73"/>
      <x v="42"/>
    </i>
    <i r="4">
      <x v="81"/>
    </i>
    <i r="4">
      <x v="144"/>
    </i>
    <i r="3">
      <x v="78"/>
      <x v="84"/>
    </i>
    <i r="2">
      <x v="25"/>
      <x v="69"/>
      <x v="101"/>
    </i>
    <i r="3">
      <x v="73"/>
      <x v="60"/>
    </i>
    <i r="4">
      <x v="176"/>
    </i>
    <i r="4">
      <x v="177"/>
    </i>
    <i r="2">
      <x v="26"/>
      <x v="73"/>
      <x v="65"/>
    </i>
    <i r="2">
      <x v="27"/>
      <x v="56"/>
      <x v="159"/>
    </i>
    <i r="4">
      <x v="160"/>
    </i>
    <i r="2">
      <x v="28"/>
      <x v="45"/>
      <x v="10"/>
    </i>
    <i r="4">
      <x v="50"/>
    </i>
    <i r="3">
      <x v="46"/>
      <x v="50"/>
    </i>
    <i r="3">
      <x v="56"/>
      <x v="173"/>
    </i>
    <i r="4">
      <x v="174"/>
    </i>
    <i r="3">
      <x v="58"/>
      <x v="159"/>
    </i>
    <i r="3">
      <x v="60"/>
      <x v="11"/>
    </i>
    <i r="3">
      <x v="70"/>
      <x v="50"/>
    </i>
    <i r="2">
      <x v="29"/>
      <x v="49"/>
      <x v="117"/>
    </i>
    <i r="3">
      <x v="50"/>
      <x v="117"/>
    </i>
    <i r="3">
      <x v="51"/>
      <x v="117"/>
    </i>
    <i r="3">
      <x v="62"/>
      <x v="117"/>
    </i>
    <i r="3">
      <x v="73"/>
      <x v="43"/>
    </i>
    <i r="4">
      <x v="191"/>
    </i>
    <i r="2">
      <x v="30"/>
      <x v="73"/>
      <x v="53"/>
    </i>
    <i t="default" r="1">
      <x v="11"/>
    </i>
    <i r="1">
      <x v="12"/>
      <x v="24"/>
      <x v="79"/>
      <x v="2"/>
    </i>
    <i r="4">
      <x v="3"/>
    </i>
    <i t="default" r="1">
      <x v="12"/>
    </i>
    <i t="default">
      <x v="1"/>
    </i>
    <i>
      <x v="2"/>
      <x v="1"/>
      <x v="1"/>
      <x v="1"/>
      <x v="12"/>
    </i>
    <i r="3">
      <x v="2"/>
      <x v="115"/>
    </i>
    <i r="4">
      <x v="164"/>
    </i>
    <i r="2">
      <x v="6"/>
      <x v="2"/>
      <x v="165"/>
    </i>
    <i r="2">
      <x v="29"/>
      <x v="2"/>
      <x v="154"/>
    </i>
    <i t="default" r="1">
      <x v="1"/>
    </i>
    <i r="1">
      <x v="9"/>
      <x v="1"/>
      <x v="23"/>
      <x v="25"/>
    </i>
    <i t="default" r="1">
      <x v="9"/>
    </i>
    <i r="1">
      <x v="13"/>
      <x v="8"/>
      <x v="80"/>
      <x v="40"/>
    </i>
    <i t="default" r="1">
      <x v="13"/>
    </i>
    <i t="default">
      <x v="2"/>
    </i>
    <i>
      <x v="3"/>
      <x v="3"/>
      <x v="8"/>
      <x v="4"/>
      <x v="151"/>
    </i>
    <i t="default" r="1">
      <x v="3"/>
    </i>
    <i t="default">
      <x v="3"/>
    </i>
    <i>
      <x v="4"/>
      <x/>
      <x v="8"/>
      <x/>
      <x v="79"/>
    </i>
    <i t="default" r="1">
      <x/>
    </i>
    <i t="default">
      <x v="4"/>
    </i>
    <i>
      <x v="5"/>
      <x v="2"/>
      <x v="8"/>
      <x v="3"/>
      <x v="150"/>
    </i>
    <i t="default" r="1">
      <x v="2"/>
    </i>
    <i t="default">
      <x v="5"/>
    </i>
  </rowItems>
  <colFields count="1">
    <field x="16"/>
  </colFields>
  <colItems count="4">
    <i>
      <x/>
    </i>
    <i>
      <x v="1"/>
    </i>
    <i>
      <x v="2"/>
    </i>
    <i t="grand">
      <x/>
    </i>
  </colItems>
  <dataFields count="1">
    <dataField name="Summa kogusummast Summa" fld="1" baseField="0" baseItem="0" numFmtId="3"/>
  </dataFields>
  <formats count="1550">
    <format dxfId="1568">
      <pivotArea outline="0" collapsedLevelsAreSubtotals="1" fieldPosition="0"/>
    </format>
    <format dxfId="1567">
      <pivotArea outline="0" collapsedLevelsAreSubtotals="1" fieldPosition="0"/>
    </format>
    <format dxfId="1566">
      <pivotArea outline="0" collapsedLevelsAreSubtotals="1" fieldPosition="0"/>
    </format>
    <format dxfId="1565">
      <pivotArea outline="0" collapsedLevelsAreSubtotals="1" fieldPosition="0"/>
    </format>
    <format dxfId="1564">
      <pivotArea outline="0" collapsedLevelsAreSubtotals="1" fieldPosition="0"/>
    </format>
    <format dxfId="1563">
      <pivotArea dataOnly="0" labelOnly="1" outline="0" fieldPosition="0">
        <references count="1">
          <reference field="16" count="0"/>
        </references>
      </pivotArea>
    </format>
    <format dxfId="1562">
      <pivotArea dataOnly="0" labelOnly="1" grandCol="1" outline="0" fieldPosition="0"/>
    </format>
    <format dxfId="1561">
      <pivotArea dataOnly="0" labelOnly="1" outline="0" fieldPosition="0">
        <references count="1">
          <reference field="16" count="0"/>
        </references>
      </pivotArea>
    </format>
    <format dxfId="1560">
      <pivotArea dataOnly="0" labelOnly="1" grandCol="1" outline="0" fieldPosition="0"/>
    </format>
    <format dxfId="1559">
      <pivotArea dataOnly="0" labelOnly="1" outline="0" fieldPosition="0">
        <references count="1">
          <reference field="16" count="0"/>
        </references>
      </pivotArea>
    </format>
    <format dxfId="1558">
      <pivotArea dataOnly="0" labelOnly="1" grandCol="1" outline="0" fieldPosition="0"/>
    </format>
    <format dxfId="1557">
      <pivotArea grandCol="1" outline="0" collapsedLevelsAreSubtotals="1" fieldPosition="0"/>
    </format>
    <format dxfId="1556">
      <pivotArea field="3" type="button" dataOnly="0" labelOnly="1" outline="0" axis="axisRow" fieldPosition="3"/>
    </format>
    <format dxfId="1555">
      <pivotArea field="6" type="button" dataOnly="0" labelOnly="1" outline="0" axis="axisRow" fieldPosition="0"/>
    </format>
    <format dxfId="1554">
      <pivotArea field="2" type="button" dataOnly="0" labelOnly="1" outline="0" axis="axisRow" fieldPosition="1"/>
    </format>
    <format dxfId="1553">
      <pivotArea field="10" type="button" dataOnly="0" labelOnly="1" outline="0" axis="axisRow" fieldPosition="2"/>
    </format>
    <format dxfId="1552">
      <pivotArea field="3" type="button" dataOnly="0" labelOnly="1" outline="0" axis="axisRow" fieldPosition="3"/>
    </format>
    <format dxfId="1551">
      <pivotArea field="0" type="button" dataOnly="0" labelOnly="1" outline="0" axis="axisRow" fieldPosition="4"/>
    </format>
    <format dxfId="1550">
      <pivotArea dataOnly="0" labelOnly="1" outline="0" fieldPosition="0">
        <references count="1">
          <reference field="16" count="0"/>
        </references>
      </pivotArea>
    </format>
    <format dxfId="1549">
      <pivotArea dataOnly="0" labelOnly="1" grandCol="1" outline="0" fieldPosition="0"/>
    </format>
    <format dxfId="1548">
      <pivotArea field="6" type="button" dataOnly="0" labelOnly="1" outline="0" axis="axisRow" fieldPosition="0"/>
    </format>
    <format dxfId="1547">
      <pivotArea field="2" type="button" dataOnly="0" labelOnly="1" outline="0" axis="axisRow" fieldPosition="1"/>
    </format>
    <format dxfId="1546">
      <pivotArea field="10" type="button" dataOnly="0" labelOnly="1" outline="0" axis="axisRow" fieldPosition="2"/>
    </format>
    <format dxfId="1545">
      <pivotArea field="3" type="button" dataOnly="0" labelOnly="1" outline="0" axis="axisRow" fieldPosition="3"/>
    </format>
    <format dxfId="1544">
      <pivotArea field="0" type="button" dataOnly="0" labelOnly="1" outline="0" axis="axisRow" fieldPosition="4"/>
    </format>
    <format dxfId="1543">
      <pivotArea dataOnly="0" labelOnly="1" outline="0" fieldPosition="0">
        <references count="1">
          <reference field="16" count="0"/>
        </references>
      </pivotArea>
    </format>
    <format dxfId="1542">
      <pivotArea dataOnly="0" labelOnly="1" grandCol="1" outline="0" fieldPosition="0"/>
    </format>
    <format dxfId="1541">
      <pivotArea field="6" type="button" dataOnly="0" labelOnly="1" outline="0" axis="axisRow" fieldPosition="0"/>
    </format>
    <format dxfId="1540">
      <pivotArea field="2" type="button" dataOnly="0" labelOnly="1" outline="0" axis="axisRow" fieldPosition="1"/>
    </format>
    <format dxfId="1539">
      <pivotArea field="10" type="button" dataOnly="0" labelOnly="1" outline="0" axis="axisRow" fieldPosition="2"/>
    </format>
    <format dxfId="1538">
      <pivotArea field="3" type="button" dataOnly="0" labelOnly="1" outline="0" axis="axisRow" fieldPosition="3"/>
    </format>
    <format dxfId="1537">
      <pivotArea field="0" type="button" dataOnly="0" labelOnly="1" outline="0" axis="axisRow" fieldPosition="4"/>
    </format>
    <format dxfId="1536">
      <pivotArea dataOnly="0" labelOnly="1" outline="0" fieldPosition="0">
        <references count="1">
          <reference field="16" count="0"/>
        </references>
      </pivotArea>
    </format>
    <format dxfId="1535">
      <pivotArea dataOnly="0" labelOnly="1" grandCol="1" outline="0" fieldPosition="0"/>
    </format>
    <format dxfId="1534">
      <pivotArea dataOnly="0" labelOnly="1" outline="0" fieldPosition="0">
        <references count="1">
          <reference field="16" count="0"/>
        </references>
      </pivotArea>
    </format>
    <format dxfId="1533">
      <pivotArea dataOnly="0" labelOnly="1" grandCol="1" outline="0" fieldPosition="0"/>
    </format>
    <format dxfId="1532">
      <pivotArea type="all" dataOnly="0" outline="0" fieldPosition="0"/>
    </format>
    <format dxfId="1531">
      <pivotArea outline="0" collapsedLevelsAreSubtotals="1" fieldPosition="0"/>
    </format>
    <format dxfId="1530">
      <pivotArea type="origin" dataOnly="0" labelOnly="1" outline="0" fieldPosition="0"/>
    </format>
    <format dxfId="1529">
      <pivotArea field="16" type="button" dataOnly="0" labelOnly="1" outline="0" axis="axisCol" fieldPosition="0"/>
    </format>
    <format dxfId="1528">
      <pivotArea type="topRight" dataOnly="0" labelOnly="1" outline="0" fieldPosition="0"/>
    </format>
    <format dxfId="1527">
      <pivotArea field="6" type="button" dataOnly="0" labelOnly="1" outline="0" axis="axisRow" fieldPosition="0"/>
    </format>
    <format dxfId="1526">
      <pivotArea field="2" type="button" dataOnly="0" labelOnly="1" outline="0" axis="axisRow" fieldPosition="1"/>
    </format>
    <format dxfId="1525">
      <pivotArea field="10" type="button" dataOnly="0" labelOnly="1" outline="0" axis="axisRow" fieldPosition="2"/>
    </format>
    <format dxfId="1524">
      <pivotArea field="3" type="button" dataOnly="0" labelOnly="1" outline="0" axis="axisRow" fieldPosition="3"/>
    </format>
    <format dxfId="1523">
      <pivotArea field="0" type="button" dataOnly="0" labelOnly="1" outline="0" axis="axisRow" fieldPosition="4"/>
    </format>
    <format dxfId="1522">
      <pivotArea dataOnly="0" labelOnly="1" outline="0" fieldPosition="0">
        <references count="1">
          <reference field="6" count="0"/>
        </references>
      </pivotArea>
    </format>
    <format dxfId="1521">
      <pivotArea dataOnly="0" labelOnly="1" outline="0" fieldPosition="0">
        <references count="1">
          <reference field="6" count="0" defaultSubtotal="1"/>
        </references>
      </pivotArea>
    </format>
    <format dxfId="1520">
      <pivotArea dataOnly="0" labelOnly="1" outline="0" fieldPosition="0">
        <references count="2">
          <reference field="2" count="4">
            <x v="4"/>
            <x v="5"/>
            <x v="6"/>
            <x v="7"/>
          </reference>
          <reference field="6" count="1" selected="0">
            <x v="0"/>
          </reference>
        </references>
      </pivotArea>
    </format>
    <format dxfId="1519">
      <pivotArea dataOnly="0" labelOnly="1" outline="0" fieldPosition="0">
        <references count="2">
          <reference field="2" count="4" defaultSubtotal="1">
            <x v="4"/>
            <x v="5"/>
            <x v="6"/>
            <x v="7"/>
          </reference>
          <reference field="6" count="1" selected="0">
            <x v="0"/>
          </reference>
        </references>
      </pivotArea>
    </format>
    <format dxfId="1518">
      <pivotArea dataOnly="0" labelOnly="1" outline="0" fieldPosition="0">
        <references count="2">
          <reference field="2" count="5">
            <x v="8"/>
            <x v="9"/>
            <x v="10"/>
            <x v="11"/>
            <x v="12"/>
          </reference>
          <reference field="6" count="1" selected="0">
            <x v="1"/>
          </reference>
        </references>
      </pivotArea>
    </format>
    <format dxfId="1517">
      <pivotArea dataOnly="0" labelOnly="1" outline="0" fieldPosition="0">
        <references count="2">
          <reference field="2" count="5" defaultSubtotal="1">
            <x v="8"/>
            <x v="9"/>
            <x v="10"/>
            <x v="11"/>
            <x v="12"/>
          </reference>
          <reference field="6" count="1" selected="0">
            <x v="1"/>
          </reference>
        </references>
      </pivotArea>
    </format>
    <format dxfId="1516">
      <pivotArea dataOnly="0" labelOnly="1" outline="0" fieldPosition="0">
        <references count="2">
          <reference field="2" count="3">
            <x v="1"/>
            <x v="9"/>
            <x v="13"/>
          </reference>
          <reference field="6" count="1" selected="0">
            <x v="2"/>
          </reference>
        </references>
      </pivotArea>
    </format>
    <format dxfId="1515">
      <pivotArea dataOnly="0" labelOnly="1" outline="0" fieldPosition="0">
        <references count="2">
          <reference field="2" count="3" defaultSubtotal="1">
            <x v="1"/>
            <x v="9"/>
            <x v="13"/>
          </reference>
          <reference field="6" count="1" selected="0">
            <x v="2"/>
          </reference>
        </references>
      </pivotArea>
    </format>
    <format dxfId="1514">
      <pivotArea dataOnly="0" labelOnly="1" outline="0" fieldPosition="0">
        <references count="2">
          <reference field="2" count="1">
            <x v="3"/>
          </reference>
          <reference field="6" count="1" selected="0">
            <x v="3"/>
          </reference>
        </references>
      </pivotArea>
    </format>
    <format dxfId="1513">
      <pivotArea dataOnly="0" labelOnly="1" outline="0" fieldPosition="0">
        <references count="2">
          <reference field="2" count="1" defaultSubtotal="1">
            <x v="3"/>
          </reference>
          <reference field="6" count="1" selected="0">
            <x v="3"/>
          </reference>
        </references>
      </pivotArea>
    </format>
    <format dxfId="1512">
      <pivotArea dataOnly="0" labelOnly="1" outline="0" fieldPosition="0">
        <references count="2">
          <reference field="2" count="1">
            <x v="0"/>
          </reference>
          <reference field="6" count="1" selected="0">
            <x v="4"/>
          </reference>
        </references>
      </pivotArea>
    </format>
    <format dxfId="1511">
      <pivotArea dataOnly="0" labelOnly="1" outline="0" fieldPosition="0">
        <references count="2">
          <reference field="2" count="1" defaultSubtotal="1">
            <x v="0"/>
          </reference>
          <reference field="6" count="1" selected="0">
            <x v="4"/>
          </reference>
        </references>
      </pivotArea>
    </format>
    <format dxfId="1510">
      <pivotArea dataOnly="0" labelOnly="1" outline="0" fieldPosition="0">
        <references count="2">
          <reference field="2" count="1">
            <x v="2"/>
          </reference>
          <reference field="6" count="1" selected="0">
            <x v="5"/>
          </reference>
        </references>
      </pivotArea>
    </format>
    <format dxfId="1509">
      <pivotArea dataOnly="0" labelOnly="1" outline="0" fieldPosition="0">
        <references count="2">
          <reference field="2" count="1" defaultSubtotal="1">
            <x v="2"/>
          </reference>
          <reference field="6" count="1" selected="0">
            <x v="5"/>
          </reference>
        </references>
      </pivotArea>
    </format>
    <format dxfId="1508">
      <pivotArea dataOnly="0" labelOnly="1" outline="0" fieldPosition="0">
        <references count="3">
          <reference field="2" count="1" selected="0">
            <x v="4"/>
          </reference>
          <reference field="6" count="1" selected="0">
            <x v="0"/>
          </reference>
          <reference field="10" count="1">
            <x v="8"/>
          </reference>
        </references>
      </pivotArea>
    </format>
    <format dxfId="1507">
      <pivotArea dataOnly="0" labelOnly="1" outline="0" fieldPosition="0">
        <references count="3">
          <reference field="2" count="1" selected="0">
            <x v="5"/>
          </reference>
          <reference field="6" count="1" selected="0">
            <x v="0"/>
          </reference>
          <reference field="10" count="8">
            <x v="5"/>
            <x v="10"/>
            <x v="13"/>
            <x v="15"/>
            <x v="17"/>
            <x v="19"/>
            <x v="20"/>
            <x v="23"/>
          </reference>
        </references>
      </pivotArea>
    </format>
    <format dxfId="1506">
      <pivotArea dataOnly="0" labelOnly="1" outline="0" fieldPosition="0">
        <references count="3">
          <reference field="2" count="1" selected="0">
            <x v="6"/>
          </reference>
          <reference field="6" count="1" selected="0">
            <x v="0"/>
          </reference>
          <reference field="10" count="19">
            <x v="1"/>
            <x v="2"/>
            <x v="5"/>
            <x v="8"/>
            <x v="9"/>
            <x v="10"/>
            <x v="11"/>
            <x v="12"/>
            <x v="13"/>
            <x v="14"/>
            <x v="16"/>
            <x v="20"/>
            <x v="21"/>
            <x v="23"/>
            <x v="25"/>
            <x v="26"/>
            <x v="27"/>
            <x v="29"/>
            <x v="30"/>
          </reference>
        </references>
      </pivotArea>
    </format>
    <format dxfId="1505">
      <pivotArea dataOnly="0" labelOnly="1" outline="0" fieldPosition="0">
        <references count="3">
          <reference field="2" count="1" selected="0">
            <x v="7"/>
          </reference>
          <reference field="6" count="1" selected="0">
            <x v="0"/>
          </reference>
          <reference field="10" count="1">
            <x v="8"/>
          </reference>
        </references>
      </pivotArea>
    </format>
    <format dxfId="1504">
      <pivotArea dataOnly="0" labelOnly="1" outline="0" fieldPosition="0">
        <references count="3">
          <reference field="2" count="1" selected="0">
            <x v="8"/>
          </reference>
          <reference field="6" count="1" selected="0">
            <x v="1"/>
          </reference>
          <reference field="10" count="3">
            <x v="11"/>
            <x v="23"/>
            <x v="29"/>
          </reference>
        </references>
      </pivotArea>
    </format>
    <format dxfId="1503">
      <pivotArea dataOnly="0" labelOnly="1" outline="0" fieldPosition="0">
        <references count="3">
          <reference field="2" count="1" selected="0">
            <x v="9"/>
          </reference>
          <reference field="6" count="1" selected="0">
            <x v="1"/>
          </reference>
          <reference field="10" count="4">
            <x v="4"/>
            <x v="14"/>
            <x v="16"/>
            <x v="23"/>
          </reference>
        </references>
      </pivotArea>
    </format>
    <format dxfId="1502">
      <pivotArea dataOnly="0" labelOnly="1" outline="0" fieldPosition="0">
        <references count="3">
          <reference field="2" count="1" selected="0">
            <x v="10"/>
          </reference>
          <reference field="6" count="1" selected="0">
            <x v="1"/>
          </reference>
          <reference field="10" count="15">
            <x v="2"/>
            <x v="5"/>
            <x v="10"/>
            <x v="11"/>
            <x v="12"/>
            <x v="13"/>
            <x v="14"/>
            <x v="15"/>
            <x v="16"/>
            <x v="19"/>
            <x v="20"/>
            <x v="23"/>
            <x v="27"/>
            <x v="28"/>
            <x v="31"/>
          </reference>
        </references>
      </pivotArea>
    </format>
    <format dxfId="1501">
      <pivotArea dataOnly="0" labelOnly="1" outline="0" fieldPosition="0">
        <references count="3">
          <reference field="2" count="1" selected="0">
            <x v="11"/>
          </reference>
          <reference field="6" count="1" selected="0">
            <x v="1"/>
          </reference>
          <reference field="10" count="27">
            <x v="0"/>
            <x v="1"/>
            <x v="2"/>
            <x v="3"/>
            <x v="6"/>
            <x v="7"/>
            <x v="9"/>
            <x v="10"/>
            <x v="11"/>
            <x v="12"/>
            <x v="13"/>
            <x v="14"/>
            <x v="15"/>
            <x v="16"/>
            <x v="17"/>
            <x v="18"/>
            <x v="19"/>
            <x v="20"/>
            <x v="21"/>
            <x v="22"/>
            <x v="23"/>
            <x v="25"/>
            <x v="26"/>
            <x v="27"/>
            <x v="28"/>
            <x v="29"/>
            <x v="30"/>
          </reference>
        </references>
      </pivotArea>
    </format>
    <format dxfId="1500">
      <pivotArea dataOnly="0" labelOnly="1" outline="0" fieldPosition="0">
        <references count="3">
          <reference field="2" count="1" selected="0">
            <x v="12"/>
          </reference>
          <reference field="6" count="1" selected="0">
            <x v="1"/>
          </reference>
          <reference field="10" count="1">
            <x v="24"/>
          </reference>
        </references>
      </pivotArea>
    </format>
    <format dxfId="1499">
      <pivotArea dataOnly="0" labelOnly="1" outline="0" fieldPosition="0">
        <references count="3">
          <reference field="2" count="1" selected="0">
            <x v="1"/>
          </reference>
          <reference field="6" count="1" selected="0">
            <x v="2"/>
          </reference>
          <reference field="10" count="3">
            <x v="1"/>
            <x v="6"/>
            <x v="29"/>
          </reference>
        </references>
      </pivotArea>
    </format>
    <format dxfId="1498">
      <pivotArea dataOnly="0" labelOnly="1" outline="0" fieldPosition="0">
        <references count="3">
          <reference field="2" count="1" selected="0">
            <x v="9"/>
          </reference>
          <reference field="6" count="1" selected="0">
            <x v="2"/>
          </reference>
          <reference field="10" count="1">
            <x v="1"/>
          </reference>
        </references>
      </pivotArea>
    </format>
    <format dxfId="1497">
      <pivotArea dataOnly="0" labelOnly="1" outline="0" fieldPosition="0">
        <references count="3">
          <reference field="2" count="1" selected="0">
            <x v="13"/>
          </reference>
          <reference field="6" count="1" selected="0">
            <x v="2"/>
          </reference>
          <reference field="10" count="1">
            <x v="8"/>
          </reference>
        </references>
      </pivotArea>
    </format>
    <format dxfId="1496">
      <pivotArea dataOnly="0" labelOnly="1" outline="0" fieldPosition="0">
        <references count="3">
          <reference field="2" count="1" selected="0">
            <x v="3"/>
          </reference>
          <reference field="6" count="1" selected="0">
            <x v="3"/>
          </reference>
          <reference field="10" count="1">
            <x v="8"/>
          </reference>
        </references>
      </pivotArea>
    </format>
    <format dxfId="1495">
      <pivotArea dataOnly="0" labelOnly="1" outline="0" fieldPosition="0">
        <references count="3">
          <reference field="2" count="1" selected="0">
            <x v="0"/>
          </reference>
          <reference field="6" count="1" selected="0">
            <x v="4"/>
          </reference>
          <reference field="10" count="1">
            <x v="8"/>
          </reference>
        </references>
      </pivotArea>
    </format>
    <format dxfId="1494">
      <pivotArea dataOnly="0" labelOnly="1" outline="0" fieldPosition="0">
        <references count="3">
          <reference field="2" count="1" selected="0">
            <x v="2"/>
          </reference>
          <reference field="6" count="1" selected="0">
            <x v="5"/>
          </reference>
          <reference field="10" count="1">
            <x v="8"/>
          </reference>
        </references>
      </pivotArea>
    </format>
    <format dxfId="1493">
      <pivotArea dataOnly="0" labelOnly="1" outline="0" fieldPosition="0">
        <references count="4">
          <reference field="2" count="1" selected="0">
            <x v="4"/>
          </reference>
          <reference field="3" count="1">
            <x v="5"/>
          </reference>
          <reference field="6" count="1" selected="0">
            <x v="0"/>
          </reference>
          <reference field="10" count="1" selected="0">
            <x v="8"/>
          </reference>
        </references>
      </pivotArea>
    </format>
    <format dxfId="1492">
      <pivotArea dataOnly="0" labelOnly="1" outline="0" fieldPosition="0">
        <references count="4">
          <reference field="2" count="1" selected="0">
            <x v="5"/>
          </reference>
          <reference field="3" count="1">
            <x v="9"/>
          </reference>
          <reference field="6" count="1" selected="0">
            <x v="0"/>
          </reference>
          <reference field="10" count="1" selected="0">
            <x v="5"/>
          </reference>
        </references>
      </pivotArea>
    </format>
    <format dxfId="1491">
      <pivotArea dataOnly="0" labelOnly="1" outline="0" fieldPosition="0">
        <references count="4">
          <reference field="2" count="1" selected="0">
            <x v="5"/>
          </reference>
          <reference field="3" count="1">
            <x v="8"/>
          </reference>
          <reference field="6" count="1" selected="0">
            <x v="0"/>
          </reference>
          <reference field="10" count="1" selected="0">
            <x v="10"/>
          </reference>
        </references>
      </pivotArea>
    </format>
    <format dxfId="1490">
      <pivotArea dataOnly="0" labelOnly="1" outline="0" fieldPosition="0">
        <references count="4">
          <reference field="2" count="1" selected="0">
            <x v="5"/>
          </reference>
          <reference field="3" count="1">
            <x v="6"/>
          </reference>
          <reference field="6" count="1" selected="0">
            <x v="0"/>
          </reference>
          <reference field="10" count="1" selected="0">
            <x v="13"/>
          </reference>
        </references>
      </pivotArea>
    </format>
    <format dxfId="1489">
      <pivotArea dataOnly="0" labelOnly="1" outline="0" fieldPosition="0">
        <references count="4">
          <reference field="2" count="1" selected="0">
            <x v="5"/>
          </reference>
          <reference field="3" count="1">
            <x v="7"/>
          </reference>
          <reference field="6" count="1" selected="0">
            <x v="0"/>
          </reference>
          <reference field="10" count="1" selected="0">
            <x v="23"/>
          </reference>
        </references>
      </pivotArea>
    </format>
    <format dxfId="1488">
      <pivotArea dataOnly="0" labelOnly="1" outline="0" fieldPosition="0">
        <references count="4">
          <reference field="2" count="1" selected="0">
            <x v="6"/>
          </reference>
          <reference field="3" count="1">
            <x v="16"/>
          </reference>
          <reference field="6" count="1" selected="0">
            <x v="0"/>
          </reference>
          <reference field="10" count="1" selected="0">
            <x v="1"/>
          </reference>
        </references>
      </pivotArea>
    </format>
    <format dxfId="1487">
      <pivotArea dataOnly="0" labelOnly="1" outline="0" fieldPosition="0">
        <references count="4">
          <reference field="2" count="1" selected="0">
            <x v="6"/>
          </reference>
          <reference field="3" count="2">
            <x v="10"/>
            <x v="16"/>
          </reference>
          <reference field="6" count="1" selected="0">
            <x v="0"/>
          </reference>
          <reference field="10" count="1" selected="0">
            <x v="2"/>
          </reference>
        </references>
      </pivotArea>
    </format>
    <format dxfId="1486">
      <pivotArea dataOnly="0" labelOnly="1" outline="0" fieldPosition="0">
        <references count="4">
          <reference field="2" count="1" selected="0">
            <x v="6"/>
          </reference>
          <reference field="3" count="1">
            <x v="15"/>
          </reference>
          <reference field="6" count="1" selected="0">
            <x v="0"/>
          </reference>
          <reference field="10" count="1" selected="0">
            <x v="8"/>
          </reference>
        </references>
      </pivotArea>
    </format>
    <format dxfId="1485">
      <pivotArea dataOnly="0" labelOnly="1" outline="0" fieldPosition="0">
        <references count="4">
          <reference field="2" count="1" selected="0">
            <x v="6"/>
          </reference>
          <reference field="3" count="2">
            <x v="11"/>
            <x v="14"/>
          </reference>
          <reference field="6" count="1" selected="0">
            <x v="0"/>
          </reference>
          <reference field="10" count="1" selected="0">
            <x v="9"/>
          </reference>
        </references>
      </pivotArea>
    </format>
    <format dxfId="1484">
      <pivotArea dataOnly="0" labelOnly="1" outline="0" fieldPosition="0">
        <references count="4">
          <reference field="2" count="1" selected="0">
            <x v="6"/>
          </reference>
          <reference field="3" count="2">
            <x v="11"/>
            <x v="12"/>
          </reference>
          <reference field="6" count="1" selected="0">
            <x v="0"/>
          </reference>
          <reference field="10" count="1" selected="0">
            <x v="10"/>
          </reference>
        </references>
      </pivotArea>
    </format>
    <format dxfId="1483">
      <pivotArea dataOnly="0" labelOnly="1" outline="0" fieldPosition="0">
        <references count="4">
          <reference field="2" count="1" selected="0">
            <x v="6"/>
          </reference>
          <reference field="3" count="2">
            <x v="10"/>
            <x v="16"/>
          </reference>
          <reference field="6" count="1" selected="0">
            <x v="0"/>
          </reference>
          <reference field="10" count="1" selected="0">
            <x v="11"/>
          </reference>
        </references>
      </pivotArea>
    </format>
    <format dxfId="1482">
      <pivotArea dataOnly="0" labelOnly="1" outline="0" fieldPosition="0">
        <references count="4">
          <reference field="2" count="1" selected="0">
            <x v="6"/>
          </reference>
          <reference field="3" count="1">
            <x v="10"/>
          </reference>
          <reference field="6" count="1" selected="0">
            <x v="0"/>
          </reference>
          <reference field="10" count="1" selected="0">
            <x v="12"/>
          </reference>
        </references>
      </pivotArea>
    </format>
    <format dxfId="1481">
      <pivotArea dataOnly="0" labelOnly="1" outline="0" fieldPosition="0">
        <references count="4">
          <reference field="2" count="1" selected="0">
            <x v="6"/>
          </reference>
          <reference field="3" count="1">
            <x v="11"/>
          </reference>
          <reference field="6" count="1" selected="0">
            <x v="0"/>
          </reference>
          <reference field="10" count="1" selected="0">
            <x v="13"/>
          </reference>
        </references>
      </pivotArea>
    </format>
    <format dxfId="1480">
      <pivotArea dataOnly="0" labelOnly="1" outline="0" fieldPosition="0">
        <references count="4">
          <reference field="2" count="1" selected="0">
            <x v="6"/>
          </reference>
          <reference field="3" count="2">
            <x v="10"/>
            <x v="11"/>
          </reference>
          <reference field="6" count="1" selected="0">
            <x v="0"/>
          </reference>
          <reference field="10" count="1" selected="0">
            <x v="14"/>
          </reference>
        </references>
      </pivotArea>
    </format>
    <format dxfId="1479">
      <pivotArea dataOnly="0" labelOnly="1" outline="0" fieldPosition="0">
        <references count="4">
          <reference field="2" count="1" selected="0">
            <x v="6"/>
          </reference>
          <reference field="3" count="2">
            <x v="10"/>
            <x v="13"/>
          </reference>
          <reference field="6" count="1" selected="0">
            <x v="0"/>
          </reference>
          <reference field="10" count="1" selected="0">
            <x v="16"/>
          </reference>
        </references>
      </pivotArea>
    </format>
    <format dxfId="1478">
      <pivotArea dataOnly="0" labelOnly="1" outline="0" fieldPosition="0">
        <references count="4">
          <reference field="2" count="1" selected="0">
            <x v="6"/>
          </reference>
          <reference field="3" count="1">
            <x v="10"/>
          </reference>
          <reference field="6" count="1" selected="0">
            <x v="0"/>
          </reference>
          <reference field="10" count="1" selected="0">
            <x v="20"/>
          </reference>
        </references>
      </pivotArea>
    </format>
    <format dxfId="1477">
      <pivotArea dataOnly="0" labelOnly="1" outline="0" fieldPosition="0">
        <references count="4">
          <reference field="2" count="1" selected="0">
            <x v="6"/>
          </reference>
          <reference field="3" count="1">
            <x v="11"/>
          </reference>
          <reference field="6" count="1" selected="0">
            <x v="0"/>
          </reference>
          <reference field="10" count="1" selected="0">
            <x v="23"/>
          </reference>
        </references>
      </pivotArea>
    </format>
    <format dxfId="1476">
      <pivotArea dataOnly="0" labelOnly="1" outline="0" fieldPosition="0">
        <references count="4">
          <reference field="2" count="1" selected="0">
            <x v="6"/>
          </reference>
          <reference field="3" count="2">
            <x v="10"/>
            <x v="11"/>
          </reference>
          <reference field="6" count="1" selected="0">
            <x v="0"/>
          </reference>
          <reference field="10" count="1" selected="0">
            <x v="25"/>
          </reference>
        </references>
      </pivotArea>
    </format>
    <format dxfId="1475">
      <pivotArea dataOnly="0" labelOnly="1" outline="0" fieldPosition="0">
        <references count="4">
          <reference field="2" count="1" selected="0">
            <x v="6"/>
          </reference>
          <reference field="3" count="1">
            <x v="10"/>
          </reference>
          <reference field="6" count="1" selected="0">
            <x v="0"/>
          </reference>
          <reference field="10" count="1" selected="0">
            <x v="27"/>
          </reference>
        </references>
      </pivotArea>
    </format>
    <format dxfId="1474">
      <pivotArea dataOnly="0" labelOnly="1" outline="0" fieldPosition="0">
        <references count="4">
          <reference field="2" count="1" selected="0">
            <x v="6"/>
          </reference>
          <reference field="3" count="1">
            <x v="11"/>
          </reference>
          <reference field="6" count="1" selected="0">
            <x v="0"/>
          </reference>
          <reference field="10" count="1" selected="0">
            <x v="29"/>
          </reference>
        </references>
      </pivotArea>
    </format>
    <format dxfId="1473">
      <pivotArea dataOnly="0" labelOnly="1" outline="0" fieldPosition="0">
        <references count="4">
          <reference field="2" count="1" selected="0">
            <x v="7"/>
          </reference>
          <reference field="3" count="1">
            <x v="17"/>
          </reference>
          <reference field="6" count="1" selected="0">
            <x v="0"/>
          </reference>
          <reference field="10" count="1" selected="0">
            <x v="8"/>
          </reference>
        </references>
      </pivotArea>
    </format>
    <format dxfId="1472">
      <pivotArea dataOnly="0" labelOnly="1" outline="0" fieldPosition="0">
        <references count="4">
          <reference field="2" count="1" selected="0">
            <x v="8"/>
          </reference>
          <reference field="3" count="3">
            <x v="18"/>
            <x v="19"/>
            <x v="20"/>
          </reference>
          <reference field="6" count="1" selected="0">
            <x v="1"/>
          </reference>
          <reference field="10" count="1" selected="0">
            <x v="11"/>
          </reference>
        </references>
      </pivotArea>
    </format>
    <format dxfId="1471">
      <pivotArea dataOnly="0" labelOnly="1" outline="0" fieldPosition="0">
        <references count="4">
          <reference field="2" count="1" selected="0">
            <x v="8"/>
          </reference>
          <reference field="3" count="1">
            <x v="21"/>
          </reference>
          <reference field="6" count="1" selected="0">
            <x v="1"/>
          </reference>
          <reference field="10" count="1" selected="0">
            <x v="23"/>
          </reference>
        </references>
      </pivotArea>
    </format>
    <format dxfId="1470">
      <pivotArea dataOnly="0" labelOnly="1" outline="0" fieldPosition="0">
        <references count="4">
          <reference field="2" count="1" selected="0">
            <x v="9"/>
          </reference>
          <reference field="3" count="1">
            <x v="25"/>
          </reference>
          <reference field="6" count="1" selected="0">
            <x v="1"/>
          </reference>
          <reference field="10" count="1" selected="0">
            <x v="4"/>
          </reference>
        </references>
      </pivotArea>
    </format>
    <format dxfId="1469">
      <pivotArea dataOnly="0" labelOnly="1" outline="0" fieldPosition="0">
        <references count="4">
          <reference field="2" count="1" selected="0">
            <x v="9"/>
          </reference>
          <reference field="3" count="1">
            <x v="24"/>
          </reference>
          <reference field="6" count="1" selected="0">
            <x v="1"/>
          </reference>
          <reference field="10" count="1" selected="0">
            <x v="14"/>
          </reference>
        </references>
      </pivotArea>
    </format>
    <format dxfId="1468">
      <pivotArea dataOnly="0" labelOnly="1" outline="0" fieldPosition="0">
        <references count="4">
          <reference field="2" count="1" selected="0">
            <x v="9"/>
          </reference>
          <reference field="3" count="1">
            <x v="22"/>
          </reference>
          <reference field="6" count="1" selected="0">
            <x v="1"/>
          </reference>
          <reference field="10" count="1" selected="0">
            <x v="23"/>
          </reference>
        </references>
      </pivotArea>
    </format>
    <format dxfId="1467">
      <pivotArea dataOnly="0" labelOnly="1" outline="0" fieldPosition="0">
        <references count="4">
          <reference field="2" count="1" selected="0">
            <x v="10"/>
          </reference>
          <reference field="3" count="3">
            <x v="29"/>
            <x v="33"/>
            <x v="36"/>
          </reference>
          <reference field="6" count="1" selected="0">
            <x v="1"/>
          </reference>
          <reference field="10" count="1" selected="0">
            <x v="2"/>
          </reference>
        </references>
      </pivotArea>
    </format>
    <format dxfId="1466">
      <pivotArea dataOnly="0" labelOnly="1" outline="0" fieldPosition="0">
        <references count="4">
          <reference field="2" count="1" selected="0">
            <x v="10"/>
          </reference>
          <reference field="3" count="3">
            <x v="26"/>
            <x v="33"/>
            <x v="36"/>
          </reference>
          <reference field="6" count="1" selected="0">
            <x v="1"/>
          </reference>
          <reference field="10" count="1" selected="0">
            <x v="5"/>
          </reference>
        </references>
      </pivotArea>
    </format>
    <format dxfId="1465">
      <pivotArea dataOnly="0" labelOnly="1" outline="0" fieldPosition="0">
        <references count="4">
          <reference field="2" count="1" selected="0">
            <x v="10"/>
          </reference>
          <reference field="3" count="3">
            <x v="28"/>
            <x v="33"/>
            <x v="36"/>
          </reference>
          <reference field="6" count="1" selected="0">
            <x v="1"/>
          </reference>
          <reference field="10" count="1" selected="0">
            <x v="10"/>
          </reference>
        </references>
      </pivotArea>
    </format>
    <format dxfId="1464">
      <pivotArea dataOnly="0" labelOnly="1" outline="0" fieldPosition="0">
        <references count="4">
          <reference field="2" count="1" selected="0">
            <x v="10"/>
          </reference>
          <reference field="3" count="4">
            <x v="26"/>
            <x v="29"/>
            <x v="33"/>
            <x v="36"/>
          </reference>
          <reference field="6" count="1" selected="0">
            <x v="1"/>
          </reference>
          <reference field="10" count="1" selected="0">
            <x v="11"/>
          </reference>
        </references>
      </pivotArea>
    </format>
    <format dxfId="1463">
      <pivotArea dataOnly="0" labelOnly="1" outline="0" fieldPosition="0">
        <references count="4">
          <reference field="2" count="1" selected="0">
            <x v="10"/>
          </reference>
          <reference field="3" count="3">
            <x v="28"/>
            <x v="33"/>
            <x v="36"/>
          </reference>
          <reference field="6" count="1" selected="0">
            <x v="1"/>
          </reference>
          <reference field="10" count="1" selected="0">
            <x v="12"/>
          </reference>
        </references>
      </pivotArea>
    </format>
    <format dxfId="1462">
      <pivotArea dataOnly="0" labelOnly="1" outline="0" fieldPosition="0">
        <references count="4">
          <reference field="2" count="1" selected="0">
            <x v="10"/>
          </reference>
          <reference field="3" count="3">
            <x v="27"/>
            <x v="33"/>
            <x v="36"/>
          </reference>
          <reference field="6" count="1" selected="0">
            <x v="1"/>
          </reference>
          <reference field="10" count="1" selected="0">
            <x v="13"/>
          </reference>
        </references>
      </pivotArea>
    </format>
    <format dxfId="1461">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14"/>
          </reference>
        </references>
      </pivotArea>
    </format>
    <format dxfId="1460">
      <pivotArea dataOnly="0" labelOnly="1" outline="0" fieldPosition="0">
        <references count="4">
          <reference field="2" count="1" selected="0">
            <x v="10"/>
          </reference>
          <reference field="3" count="3">
            <x v="27"/>
            <x v="34"/>
            <x v="37"/>
          </reference>
          <reference field="6" count="1" selected="0">
            <x v="1"/>
          </reference>
          <reference field="10" count="1" selected="0">
            <x v="15"/>
          </reference>
        </references>
      </pivotArea>
    </format>
    <format dxfId="1459">
      <pivotArea dataOnly="0" labelOnly="1" outline="0" fieldPosition="0">
        <references count="4">
          <reference field="2" count="1" selected="0">
            <x v="10"/>
          </reference>
          <reference field="3" count="3">
            <x v="27"/>
            <x v="34"/>
            <x v="37"/>
          </reference>
          <reference field="6" count="1" selected="0">
            <x v="1"/>
          </reference>
          <reference field="10" count="1" selected="0">
            <x v="16"/>
          </reference>
        </references>
      </pivotArea>
    </format>
    <format dxfId="1458">
      <pivotArea dataOnly="0" labelOnly="1" outline="0" fieldPosition="0">
        <references count="4">
          <reference field="2" count="1" selected="0">
            <x v="10"/>
          </reference>
          <reference field="3" count="6">
            <x v="28"/>
            <x v="30"/>
            <x v="31"/>
            <x v="32"/>
            <x v="35"/>
            <x v="38"/>
          </reference>
          <reference field="6" count="1" selected="0">
            <x v="1"/>
          </reference>
          <reference field="10" count="1" selected="0">
            <x v="19"/>
          </reference>
        </references>
      </pivotArea>
    </format>
    <format dxfId="1457">
      <pivotArea dataOnly="0" labelOnly="1" outline="0" fieldPosition="0">
        <references count="4">
          <reference field="2" count="1" selected="0">
            <x v="10"/>
          </reference>
          <reference field="3" count="1">
            <x v="28"/>
          </reference>
          <reference field="6" count="1" selected="0">
            <x v="1"/>
          </reference>
          <reference field="10" count="1" selected="0">
            <x v="20"/>
          </reference>
        </references>
      </pivotArea>
    </format>
    <format dxfId="1456">
      <pivotArea dataOnly="0" labelOnly="1" outline="0" fieldPosition="0">
        <references count="4">
          <reference field="2" count="1" selected="0">
            <x v="10"/>
          </reference>
          <reference field="3" count="2">
            <x v="35"/>
            <x v="38"/>
          </reference>
          <reference field="6" count="1" selected="0">
            <x v="1"/>
          </reference>
          <reference field="10" count="1" selected="0">
            <x v="23"/>
          </reference>
        </references>
      </pivotArea>
    </format>
    <format dxfId="1455">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27"/>
          </reference>
        </references>
      </pivotArea>
    </format>
    <format dxfId="1454">
      <pivotArea dataOnly="0" labelOnly="1" outline="0" fieldPosition="0">
        <references count="4">
          <reference field="2" count="1" selected="0">
            <x v="10"/>
          </reference>
          <reference field="3" count="3">
            <x v="28"/>
            <x v="35"/>
            <x v="38"/>
          </reference>
          <reference field="6" count="1" selected="0">
            <x v="1"/>
          </reference>
          <reference field="10" count="1" selected="0">
            <x v="28"/>
          </reference>
        </references>
      </pivotArea>
    </format>
    <format dxfId="1453">
      <pivotArea dataOnly="0" labelOnly="1" outline="0" fieldPosition="0">
        <references count="4">
          <reference field="2" count="1" selected="0">
            <x v="10"/>
          </reference>
          <reference field="3" count="3">
            <x v="27"/>
            <x v="34"/>
            <x v="37"/>
          </reference>
          <reference field="6" count="1" selected="0">
            <x v="1"/>
          </reference>
          <reference field="10" count="1" selected="0">
            <x v="31"/>
          </reference>
        </references>
      </pivotArea>
    </format>
    <format dxfId="1452">
      <pivotArea dataOnly="0" labelOnly="1" outline="0" fieldPosition="0">
        <references count="4">
          <reference field="2" count="1" selected="0">
            <x v="11"/>
          </reference>
          <reference field="3" count="1">
            <x v="55"/>
          </reference>
          <reference field="6" count="1" selected="0">
            <x v="1"/>
          </reference>
          <reference field="10" count="1" selected="0">
            <x v="0"/>
          </reference>
        </references>
      </pivotArea>
    </format>
    <format dxfId="1451">
      <pivotArea dataOnly="0" labelOnly="1" outline="0" fieldPosition="0">
        <references count="4">
          <reference field="2" count="1" selected="0">
            <x v="11"/>
          </reference>
          <reference field="3" count="1">
            <x v="48"/>
          </reference>
          <reference field="6" count="1" selected="0">
            <x v="1"/>
          </reference>
          <reference field="10" count="1" selected="0">
            <x v="1"/>
          </reference>
        </references>
      </pivotArea>
    </format>
    <format dxfId="1450">
      <pivotArea dataOnly="0" labelOnly="1" outline="0" fieldPosition="0">
        <references count="4">
          <reference field="2" count="1" selected="0">
            <x v="11"/>
          </reference>
          <reference field="3" count="5">
            <x v="54"/>
            <x v="68"/>
            <x v="72"/>
            <x v="74"/>
            <x v="75"/>
          </reference>
          <reference field="6" count="1" selected="0">
            <x v="1"/>
          </reference>
          <reference field="10" count="1" selected="0">
            <x v="2"/>
          </reference>
        </references>
      </pivotArea>
    </format>
    <format dxfId="1449">
      <pivotArea dataOnly="0" labelOnly="1" outline="0" fieldPosition="0">
        <references count="4">
          <reference field="2" count="1" selected="0">
            <x v="11"/>
          </reference>
          <reference field="3" count="1">
            <x v="56"/>
          </reference>
          <reference field="6" count="1" selected="0">
            <x v="1"/>
          </reference>
          <reference field="10" count="1" selected="0">
            <x v="3"/>
          </reference>
        </references>
      </pivotArea>
    </format>
    <format dxfId="1448">
      <pivotArea dataOnly="0" labelOnly="1" outline="0" fieldPosition="0">
        <references count="4">
          <reference field="2" count="1" selected="0">
            <x v="11"/>
          </reference>
          <reference field="3" count="1">
            <x v="47"/>
          </reference>
          <reference field="6" count="1" selected="0">
            <x v="1"/>
          </reference>
          <reference field="10" count="1" selected="0">
            <x v="6"/>
          </reference>
        </references>
      </pivotArea>
    </format>
    <format dxfId="1447">
      <pivotArea dataOnly="0" labelOnly="1" outline="0" fieldPosition="0">
        <references count="4">
          <reference field="2" count="1" selected="0">
            <x v="11"/>
          </reference>
          <reference field="3" count="7">
            <x v="40"/>
            <x v="43"/>
            <x v="44"/>
            <x v="52"/>
            <x v="59"/>
            <x v="64"/>
            <x v="78"/>
          </reference>
          <reference field="6" count="1" selected="0">
            <x v="1"/>
          </reference>
          <reference field="10" count="1" selected="0">
            <x v="7"/>
          </reference>
        </references>
      </pivotArea>
    </format>
    <format dxfId="1446">
      <pivotArea dataOnly="0" labelOnly="1" outline="0" fieldPosition="0">
        <references count="4">
          <reference field="2" count="1" selected="0">
            <x v="11"/>
          </reference>
          <reference field="3" count="1">
            <x v="73"/>
          </reference>
          <reference field="6" count="1" selected="0">
            <x v="1"/>
          </reference>
          <reference field="10" count="1" selected="0">
            <x v="9"/>
          </reference>
        </references>
      </pivotArea>
    </format>
    <format dxfId="1445">
      <pivotArea dataOnly="0" labelOnly="1" outline="0" fieldPosition="0">
        <references count="4">
          <reference field="2" count="1" selected="0">
            <x v="11"/>
          </reference>
          <reference field="3" count="5">
            <x v="39"/>
            <x v="53"/>
            <x v="63"/>
            <x v="76"/>
            <x v="77"/>
          </reference>
          <reference field="6" count="1" selected="0">
            <x v="1"/>
          </reference>
          <reference field="10" count="1" selected="0">
            <x v="11"/>
          </reference>
        </references>
      </pivotArea>
    </format>
    <format dxfId="1444">
      <pivotArea dataOnly="0" labelOnly="1" outline="0" fieldPosition="0">
        <references count="4">
          <reference field="2" count="1" selected="0">
            <x v="11"/>
          </reference>
          <reference field="3" count="2">
            <x v="56"/>
            <x v="73"/>
          </reference>
          <reference field="6" count="1" selected="0">
            <x v="1"/>
          </reference>
          <reference field="10" count="1" selected="0">
            <x v="12"/>
          </reference>
        </references>
      </pivotArea>
    </format>
    <format dxfId="1443">
      <pivotArea dataOnly="0" labelOnly="1" outline="0" fieldPosition="0">
        <references count="4">
          <reference field="2" count="1" selected="0">
            <x v="11"/>
          </reference>
          <reference field="3" count="2">
            <x v="70"/>
            <x v="73"/>
          </reference>
          <reference field="6" count="1" selected="0">
            <x v="1"/>
          </reference>
          <reference field="10" count="1" selected="0">
            <x v="13"/>
          </reference>
        </references>
      </pivotArea>
    </format>
    <format dxfId="1442">
      <pivotArea dataOnly="0" labelOnly="1" outline="0" fieldPosition="0">
        <references count="4">
          <reference field="2" count="1" selected="0">
            <x v="11"/>
          </reference>
          <reference field="3" count="4">
            <x v="56"/>
            <x v="69"/>
            <x v="71"/>
            <x v="73"/>
          </reference>
          <reference field="6" count="1" selected="0">
            <x v="1"/>
          </reference>
          <reference field="10" count="1" selected="0">
            <x v="14"/>
          </reference>
        </references>
      </pivotArea>
    </format>
    <format dxfId="1441">
      <pivotArea dataOnly="0" labelOnly="1" outline="0" fieldPosition="0">
        <references count="4">
          <reference field="2" count="1" selected="0">
            <x v="11"/>
          </reference>
          <reference field="3" count="2">
            <x v="56"/>
            <x v="73"/>
          </reference>
          <reference field="6" count="1" selected="0">
            <x v="1"/>
          </reference>
          <reference field="10" count="1" selected="0">
            <x v="15"/>
          </reference>
        </references>
      </pivotArea>
    </format>
    <format dxfId="1440">
      <pivotArea dataOnly="0" labelOnly="1" outline="0" fieldPosition="0">
        <references count="4">
          <reference field="2" count="1" selected="0">
            <x v="11"/>
          </reference>
          <reference field="3" count="2">
            <x v="56"/>
            <x v="73"/>
          </reference>
          <reference field="6" count="1" selected="0">
            <x v="1"/>
          </reference>
          <reference field="10" count="1" selected="0">
            <x v="16"/>
          </reference>
        </references>
      </pivotArea>
    </format>
    <format dxfId="1439">
      <pivotArea dataOnly="0" labelOnly="1" outline="0" fieldPosition="0">
        <references count="4">
          <reference field="2" count="1" selected="0">
            <x v="11"/>
          </reference>
          <reference field="3" count="6">
            <x v="60"/>
            <x v="61"/>
            <x v="62"/>
            <x v="65"/>
            <x v="66"/>
            <x v="69"/>
          </reference>
          <reference field="6" count="1" selected="0">
            <x v="1"/>
          </reference>
          <reference field="10" count="1" selected="0">
            <x v="17"/>
          </reference>
        </references>
      </pivotArea>
    </format>
    <format dxfId="1438">
      <pivotArea dataOnly="0" labelOnly="1" outline="0" fieldPosition="0">
        <references count="4">
          <reference field="2" count="1" selected="0">
            <x v="11"/>
          </reference>
          <reference field="3" count="1">
            <x v="56"/>
          </reference>
          <reference field="6" count="1" selected="0">
            <x v="1"/>
          </reference>
          <reference field="10" count="1" selected="0">
            <x v="18"/>
          </reference>
        </references>
      </pivotArea>
    </format>
    <format dxfId="1437">
      <pivotArea dataOnly="0" labelOnly="1" outline="0" fieldPosition="0">
        <references count="4">
          <reference field="2" count="1" selected="0">
            <x v="11"/>
          </reference>
          <reference field="3" count="2">
            <x v="42"/>
            <x v="69"/>
          </reference>
          <reference field="6" count="1" selected="0">
            <x v="1"/>
          </reference>
          <reference field="10" count="1" selected="0">
            <x v="19"/>
          </reference>
        </references>
      </pivotArea>
    </format>
    <format dxfId="1436">
      <pivotArea dataOnly="0" labelOnly="1" outline="0" fieldPosition="0">
        <references count="4">
          <reference field="2" count="1" selected="0">
            <x v="11"/>
          </reference>
          <reference field="3" count="3">
            <x v="41"/>
            <x v="57"/>
            <x v="69"/>
          </reference>
          <reference field="6" count="1" selected="0">
            <x v="1"/>
          </reference>
          <reference field="10" count="1" selected="0">
            <x v="20"/>
          </reference>
        </references>
      </pivotArea>
    </format>
    <format dxfId="1435">
      <pivotArea dataOnly="0" labelOnly="1" outline="0" fieldPosition="0">
        <references count="4">
          <reference field="2" count="1" selected="0">
            <x v="11"/>
          </reference>
          <reference field="3" count="2">
            <x v="56"/>
            <x v="69"/>
          </reference>
          <reference field="6" count="1" selected="0">
            <x v="1"/>
          </reference>
          <reference field="10" count="1" selected="0">
            <x v="21"/>
          </reference>
        </references>
      </pivotArea>
    </format>
    <format dxfId="1434">
      <pivotArea dataOnly="0" labelOnly="1" outline="0" fieldPosition="0">
        <references count="4">
          <reference field="2" count="1" selected="0">
            <x v="11"/>
          </reference>
          <reference field="3" count="1">
            <x v="49"/>
          </reference>
          <reference field="6" count="1" selected="0">
            <x v="1"/>
          </reference>
          <reference field="10" count="1" selected="0">
            <x v="22"/>
          </reference>
        </references>
      </pivotArea>
    </format>
    <format dxfId="1433">
      <pivotArea dataOnly="0" labelOnly="1" outline="0" fieldPosition="0">
        <references count="4">
          <reference field="2" count="1" selected="0">
            <x v="11"/>
          </reference>
          <reference field="3" count="5">
            <x v="56"/>
            <x v="67"/>
            <x v="70"/>
            <x v="73"/>
            <x v="78"/>
          </reference>
          <reference field="6" count="1" selected="0">
            <x v="1"/>
          </reference>
          <reference field="10" count="1" selected="0">
            <x v="23"/>
          </reference>
        </references>
      </pivotArea>
    </format>
    <format dxfId="1432">
      <pivotArea dataOnly="0" labelOnly="1" outline="0" fieldPosition="0">
        <references count="4">
          <reference field="2" count="1" selected="0">
            <x v="11"/>
          </reference>
          <reference field="3" count="2">
            <x v="69"/>
            <x v="73"/>
          </reference>
          <reference field="6" count="1" selected="0">
            <x v="1"/>
          </reference>
          <reference field="10" count="1" selected="0">
            <x v="25"/>
          </reference>
        </references>
      </pivotArea>
    </format>
    <format dxfId="1431">
      <pivotArea dataOnly="0" labelOnly="1" outline="0" fieldPosition="0">
        <references count="4">
          <reference field="2" count="1" selected="0">
            <x v="11"/>
          </reference>
          <reference field="3" count="1">
            <x v="56"/>
          </reference>
          <reference field="6" count="1" selected="0">
            <x v="1"/>
          </reference>
          <reference field="10" count="1" selected="0">
            <x v="27"/>
          </reference>
        </references>
      </pivotArea>
    </format>
    <format dxfId="1430">
      <pivotArea dataOnly="0" labelOnly="1" outline="0" fieldPosition="0">
        <references count="4">
          <reference field="2" count="1" selected="0">
            <x v="11"/>
          </reference>
          <reference field="3" count="6">
            <x v="45"/>
            <x v="46"/>
            <x v="56"/>
            <x v="58"/>
            <x v="60"/>
            <x v="70"/>
          </reference>
          <reference field="6" count="1" selected="0">
            <x v="1"/>
          </reference>
          <reference field="10" count="1" selected="0">
            <x v="28"/>
          </reference>
        </references>
      </pivotArea>
    </format>
    <format dxfId="1429">
      <pivotArea dataOnly="0" labelOnly="1" outline="0" fieldPosition="0">
        <references count="4">
          <reference field="2" count="1" selected="0">
            <x v="11"/>
          </reference>
          <reference field="3" count="5">
            <x v="49"/>
            <x v="50"/>
            <x v="51"/>
            <x v="62"/>
            <x v="73"/>
          </reference>
          <reference field="6" count="1" selected="0">
            <x v="1"/>
          </reference>
          <reference field="10" count="1" selected="0">
            <x v="29"/>
          </reference>
        </references>
      </pivotArea>
    </format>
    <format dxfId="1428">
      <pivotArea dataOnly="0" labelOnly="1" outline="0" fieldPosition="0">
        <references count="4">
          <reference field="2" count="1" selected="0">
            <x v="12"/>
          </reference>
          <reference field="3" count="1">
            <x v="79"/>
          </reference>
          <reference field="6" count="1" selected="0">
            <x v="1"/>
          </reference>
          <reference field="10" count="1" selected="0">
            <x v="24"/>
          </reference>
        </references>
      </pivotArea>
    </format>
    <format dxfId="1427">
      <pivotArea dataOnly="0" labelOnly="1" outline="0" fieldPosition="0">
        <references count="4">
          <reference field="2" count="1" selected="0">
            <x v="1"/>
          </reference>
          <reference field="3" count="2">
            <x v="1"/>
            <x v="2"/>
          </reference>
          <reference field="6" count="1" selected="0">
            <x v="2"/>
          </reference>
          <reference field="10" count="1" selected="0">
            <x v="1"/>
          </reference>
        </references>
      </pivotArea>
    </format>
    <format dxfId="1426">
      <pivotArea dataOnly="0" labelOnly="1" outline="0" fieldPosition="0">
        <references count="4">
          <reference field="2" count="1" selected="0">
            <x v="9"/>
          </reference>
          <reference field="3" count="1">
            <x v="23"/>
          </reference>
          <reference field="6" count="1" selected="0">
            <x v="2"/>
          </reference>
          <reference field="10" count="1" selected="0">
            <x v="1"/>
          </reference>
        </references>
      </pivotArea>
    </format>
    <format dxfId="1425">
      <pivotArea dataOnly="0" labelOnly="1" outline="0" fieldPosition="0">
        <references count="4">
          <reference field="2" count="1" selected="0">
            <x v="13"/>
          </reference>
          <reference field="3" count="1">
            <x v="80"/>
          </reference>
          <reference field="6" count="1" selected="0">
            <x v="2"/>
          </reference>
          <reference field="10" count="1" selected="0">
            <x v="8"/>
          </reference>
        </references>
      </pivotArea>
    </format>
    <format dxfId="1424">
      <pivotArea dataOnly="0" labelOnly="1" outline="0" fieldPosition="0">
        <references count="4">
          <reference field="2" count="1" selected="0">
            <x v="3"/>
          </reference>
          <reference field="3" count="1">
            <x v="4"/>
          </reference>
          <reference field="6" count="1" selected="0">
            <x v="3"/>
          </reference>
          <reference field="10" count="1" selected="0">
            <x v="8"/>
          </reference>
        </references>
      </pivotArea>
    </format>
    <format dxfId="1423">
      <pivotArea dataOnly="0" labelOnly="1" outline="0" fieldPosition="0">
        <references count="4">
          <reference field="2" count="1" selected="0">
            <x v="0"/>
          </reference>
          <reference field="3" count="1">
            <x v="0"/>
          </reference>
          <reference field="6" count="1" selected="0">
            <x v="4"/>
          </reference>
          <reference field="10" count="1" selected="0">
            <x v="8"/>
          </reference>
        </references>
      </pivotArea>
    </format>
    <format dxfId="1422">
      <pivotArea dataOnly="0" labelOnly="1" outline="0" fieldPosition="0">
        <references count="4">
          <reference field="2" count="1" selected="0">
            <x v="2"/>
          </reference>
          <reference field="3" count="1">
            <x v="3"/>
          </reference>
          <reference field="6" count="1" selected="0">
            <x v="5"/>
          </reference>
          <reference field="10" count="1" selected="0">
            <x v="8"/>
          </reference>
        </references>
      </pivotArea>
    </format>
    <format dxfId="1421">
      <pivotArea dataOnly="0" labelOnly="1" outline="0" fieldPosition="0">
        <references count="5">
          <reference field="0" count="1">
            <x v="34"/>
          </reference>
          <reference field="2" count="1" selected="0">
            <x v="4"/>
          </reference>
          <reference field="3" count="1" selected="0">
            <x v="5"/>
          </reference>
          <reference field="6" count="1" selected="0">
            <x v="0"/>
          </reference>
          <reference field="10" count="1" selected="0">
            <x v="8"/>
          </reference>
        </references>
      </pivotArea>
    </format>
    <format dxfId="1420">
      <pivotArea dataOnly="0" labelOnly="1" outline="0" fieldPosition="0">
        <references count="5">
          <reference field="0" count="1">
            <x v="71"/>
          </reference>
          <reference field="2" count="1" selected="0">
            <x v="5"/>
          </reference>
          <reference field="3" count="1" selected="0">
            <x v="9"/>
          </reference>
          <reference field="6" count="1" selected="0">
            <x v="0"/>
          </reference>
          <reference field="10" count="1" selected="0">
            <x v="5"/>
          </reference>
        </references>
      </pivotArea>
    </format>
    <format dxfId="1419">
      <pivotArea dataOnly="0" labelOnly="1" outline="0" fieldPosition="0">
        <references count="5">
          <reference field="0" count="2">
            <x v="145"/>
            <x v="146"/>
          </reference>
          <reference field="2" count="1" selected="0">
            <x v="5"/>
          </reference>
          <reference field="3" count="1" selected="0">
            <x v="8"/>
          </reference>
          <reference field="6" count="1" selected="0">
            <x v="0"/>
          </reference>
          <reference field="10" count="1" selected="0">
            <x v="10"/>
          </reference>
        </references>
      </pivotArea>
    </format>
    <format dxfId="1418">
      <pivotArea dataOnly="0" labelOnly="1" outline="0" fieldPosition="0">
        <references count="5">
          <reference field="0" count="1">
            <x v="39"/>
          </reference>
          <reference field="2" count="1" selected="0">
            <x v="5"/>
          </reference>
          <reference field="3" count="1" selected="0">
            <x v="6"/>
          </reference>
          <reference field="6" count="1" selected="0">
            <x v="0"/>
          </reference>
          <reference field="10" count="1" selected="0">
            <x v="13"/>
          </reference>
        </references>
      </pivotArea>
    </format>
    <format dxfId="1417">
      <pivotArea dataOnly="0" labelOnly="1" outline="0" fieldPosition="0">
        <references count="5">
          <reference field="0" count="1">
            <x v="33"/>
          </reference>
          <reference field="2" count="1" selected="0">
            <x v="5"/>
          </reference>
          <reference field="3" count="1" selected="0">
            <x v="6"/>
          </reference>
          <reference field="6" count="1" selected="0">
            <x v="0"/>
          </reference>
          <reference field="10" count="1" selected="0">
            <x v="15"/>
          </reference>
        </references>
      </pivotArea>
    </format>
    <format dxfId="1416">
      <pivotArea dataOnly="0" labelOnly="1" outline="0" fieldPosition="0">
        <references count="5">
          <reference field="0" count="1">
            <x v="87"/>
          </reference>
          <reference field="2" count="1" selected="0">
            <x v="5"/>
          </reference>
          <reference field="3" count="1" selected="0">
            <x v="6"/>
          </reference>
          <reference field="6" count="1" selected="0">
            <x v="0"/>
          </reference>
          <reference field="10" count="1" selected="0">
            <x v="17"/>
          </reference>
        </references>
      </pivotArea>
    </format>
    <format dxfId="1415">
      <pivotArea dataOnly="0" labelOnly="1" outline="0" fieldPosition="0">
        <references count="5">
          <reference field="0" count="1">
            <x v="95"/>
          </reference>
          <reference field="2" count="1" selected="0">
            <x v="5"/>
          </reference>
          <reference field="3" count="1" selected="0">
            <x v="6"/>
          </reference>
          <reference field="6" count="1" selected="0">
            <x v="0"/>
          </reference>
          <reference field="10" count="1" selected="0">
            <x v="19"/>
          </reference>
        </references>
      </pivotArea>
    </format>
    <format dxfId="1414">
      <pivotArea dataOnly="0" labelOnly="1" outline="0" fieldPosition="0">
        <references count="5">
          <reference field="0" count="1">
            <x v="88"/>
          </reference>
          <reference field="2" count="1" selected="0">
            <x v="5"/>
          </reference>
          <reference field="3" count="1" selected="0">
            <x v="6"/>
          </reference>
          <reference field="6" count="1" selected="0">
            <x v="0"/>
          </reference>
          <reference field="10" count="1" selected="0">
            <x v="20"/>
          </reference>
        </references>
      </pivotArea>
    </format>
    <format dxfId="1413">
      <pivotArea dataOnly="0" labelOnly="1" outline="0" fieldPosition="0">
        <references count="5">
          <reference field="0" count="5">
            <x v="82"/>
            <x v="83"/>
            <x v="84"/>
            <x v="147"/>
            <x v="148"/>
          </reference>
          <reference field="2" count="1" selected="0">
            <x v="5"/>
          </reference>
          <reference field="3" count="1" selected="0">
            <x v="7"/>
          </reference>
          <reference field="6" count="1" selected="0">
            <x v="0"/>
          </reference>
          <reference field="10" count="1" selected="0">
            <x v="23"/>
          </reference>
        </references>
      </pivotArea>
    </format>
    <format dxfId="1412">
      <pivotArea dataOnly="0" labelOnly="1" outline="0" fieldPosition="0">
        <references count="5">
          <reference field="0" count="1">
            <x v="132"/>
          </reference>
          <reference field="2" count="1" selected="0">
            <x v="6"/>
          </reference>
          <reference field="3" count="1" selected="0">
            <x v="16"/>
          </reference>
          <reference field="6" count="1" selected="0">
            <x v="0"/>
          </reference>
          <reference field="10" count="1" selected="0">
            <x v="1"/>
          </reference>
        </references>
      </pivotArea>
    </format>
    <format dxfId="1411">
      <pivotArea dataOnly="0" labelOnly="1" outline="0" fieldPosition="0">
        <references count="5">
          <reference field="0" count="2">
            <x v="37"/>
            <x v="127"/>
          </reference>
          <reference field="2" count="1" selected="0">
            <x v="6"/>
          </reference>
          <reference field="3" count="1" selected="0">
            <x v="10"/>
          </reference>
          <reference field="6" count="1" selected="0">
            <x v="0"/>
          </reference>
          <reference field="10" count="1" selected="0">
            <x v="2"/>
          </reference>
        </references>
      </pivotArea>
    </format>
    <format dxfId="1410">
      <pivotArea dataOnly="0" labelOnly="1" outline="0" fieldPosition="0">
        <references count="5">
          <reference field="0" count="1">
            <x v="131"/>
          </reference>
          <reference field="2" count="1" selected="0">
            <x v="6"/>
          </reference>
          <reference field="3" count="1" selected="0">
            <x v="16"/>
          </reference>
          <reference field="6" count="1" selected="0">
            <x v="0"/>
          </reference>
          <reference field="10" count="1" selected="0">
            <x v="2"/>
          </reference>
        </references>
      </pivotArea>
    </format>
    <format dxfId="1409">
      <pivotArea dataOnly="0" labelOnly="1" outline="0" fieldPosition="0">
        <references count="5">
          <reference field="0" count="1">
            <x v="135"/>
          </reference>
          <reference field="2" count="1" selected="0">
            <x v="6"/>
          </reference>
          <reference field="3" count="1" selected="0">
            <x v="16"/>
          </reference>
          <reference field="6" count="1" selected="0">
            <x v="0"/>
          </reference>
          <reference field="10" count="1" selected="0">
            <x v="5"/>
          </reference>
        </references>
      </pivotArea>
    </format>
    <format dxfId="1408">
      <pivotArea dataOnly="0" labelOnly="1" outline="0" fieldPosition="0">
        <references count="5">
          <reference field="0" count="1">
            <x v="119"/>
          </reference>
          <reference field="2" count="1" selected="0">
            <x v="6"/>
          </reference>
          <reference field="3" count="1" selected="0">
            <x v="15"/>
          </reference>
          <reference field="6" count="1" selected="0">
            <x v="0"/>
          </reference>
          <reference field="10" count="1" selected="0">
            <x v="8"/>
          </reference>
        </references>
      </pivotArea>
    </format>
    <format dxfId="1407">
      <pivotArea dataOnly="0" labelOnly="1" outline="0" fieldPosition="0">
        <references count="5">
          <reference field="0" count="1">
            <x v="51"/>
          </reference>
          <reference field="2" count="1" selected="0">
            <x v="6"/>
          </reference>
          <reference field="3" count="1" selected="0">
            <x v="11"/>
          </reference>
          <reference field="6" count="1" selected="0">
            <x v="0"/>
          </reference>
          <reference field="10" count="1" selected="0">
            <x v="9"/>
          </reference>
        </references>
      </pivotArea>
    </format>
    <format dxfId="1406">
      <pivotArea dataOnly="0" labelOnly="1" outline="0" fieldPosition="0">
        <references count="5">
          <reference field="0" count="1">
            <x v="32"/>
          </reference>
          <reference field="2" count="1" selected="0">
            <x v="6"/>
          </reference>
          <reference field="3" count="1" selected="0">
            <x v="14"/>
          </reference>
          <reference field="6" count="1" selected="0">
            <x v="0"/>
          </reference>
          <reference field="10" count="1" selected="0">
            <x v="9"/>
          </reference>
        </references>
      </pivotArea>
    </format>
    <format dxfId="1405">
      <pivotArea dataOnly="0" labelOnly="1" outline="0" fieldPosition="0">
        <references count="5">
          <reference field="0" count="1">
            <x v="138"/>
          </reference>
          <reference field="2" count="1" selected="0">
            <x v="6"/>
          </reference>
          <reference field="3" count="1" selected="0">
            <x v="11"/>
          </reference>
          <reference field="6" count="1" selected="0">
            <x v="0"/>
          </reference>
          <reference field="10" count="1" selected="0">
            <x v="10"/>
          </reference>
        </references>
      </pivotArea>
    </format>
    <format dxfId="1404">
      <pivotArea dataOnly="0" labelOnly="1" outline="0" fieldPosition="0">
        <references count="5">
          <reference field="0" count="2">
            <x v="26"/>
            <x v="27"/>
          </reference>
          <reference field="2" count="1" selected="0">
            <x v="6"/>
          </reference>
          <reference field="3" count="1" selected="0">
            <x v="12"/>
          </reference>
          <reference field="6" count="1" selected="0">
            <x v="0"/>
          </reference>
          <reference field="10" count="1" selected="0">
            <x v="10"/>
          </reference>
        </references>
      </pivotArea>
    </format>
    <format dxfId="1403">
      <pivotArea dataOnly="0" labelOnly="1" outline="0" fieldPosition="0">
        <references count="5">
          <reference field="0" count="1">
            <x v="31"/>
          </reference>
          <reference field="2" count="1" selected="0">
            <x v="6"/>
          </reference>
          <reference field="3" count="1" selected="0">
            <x v="10"/>
          </reference>
          <reference field="6" count="1" selected="0">
            <x v="0"/>
          </reference>
          <reference field="10" count="1" selected="0">
            <x v="11"/>
          </reference>
        </references>
      </pivotArea>
    </format>
    <format dxfId="1402">
      <pivotArea dataOnly="0" labelOnly="1" outline="0" fieldPosition="0">
        <references count="5">
          <reference field="0" count="3">
            <x v="130"/>
            <x v="131"/>
            <x v="132"/>
          </reference>
          <reference field="2" count="1" selected="0">
            <x v="6"/>
          </reference>
          <reference field="3" count="1" selected="0">
            <x v="16"/>
          </reference>
          <reference field="6" count="1" selected="0">
            <x v="0"/>
          </reference>
          <reference field="10" count="1" selected="0">
            <x v="11"/>
          </reference>
        </references>
      </pivotArea>
    </format>
    <format dxfId="1401">
      <pivotArea dataOnly="0" labelOnly="1" outline="0" fieldPosition="0">
        <references count="5">
          <reference field="0" count="2">
            <x v="124"/>
            <x v="142"/>
          </reference>
          <reference field="2" count="1" selected="0">
            <x v="6"/>
          </reference>
          <reference field="3" count="1" selected="0">
            <x v="10"/>
          </reference>
          <reference field="6" count="1" selected="0">
            <x v="0"/>
          </reference>
          <reference field="10" count="1" selected="0">
            <x v="12"/>
          </reference>
        </references>
      </pivotArea>
    </format>
    <format dxfId="1400">
      <pivotArea dataOnly="0" labelOnly="1" outline="0" fieldPosition="0">
        <references count="5">
          <reference field="0" count="1">
            <x v="77"/>
          </reference>
          <reference field="2" count="1" selected="0">
            <x v="6"/>
          </reference>
          <reference field="3" count="1" selected="0">
            <x v="10"/>
          </reference>
          <reference field="6" count="1" selected="0">
            <x v="0"/>
          </reference>
          <reference field="10" count="1" selected="0">
            <x v="13"/>
          </reference>
        </references>
      </pivotArea>
    </format>
    <format dxfId="1399">
      <pivotArea dataOnly="0" labelOnly="1" outline="0" fieldPosition="0">
        <references count="5">
          <reference field="0" count="1">
            <x v="143"/>
          </reference>
          <reference field="2" count="1" selected="0">
            <x v="6"/>
          </reference>
          <reference field="3" count="1" selected="0">
            <x v="11"/>
          </reference>
          <reference field="6" count="1" selected="0">
            <x v="0"/>
          </reference>
          <reference field="10" count="1" selected="0">
            <x v="13"/>
          </reference>
        </references>
      </pivotArea>
    </format>
    <format dxfId="1398">
      <pivotArea dataOnly="0" labelOnly="1" outline="0" fieldPosition="0">
        <references count="5">
          <reference field="0" count="2">
            <x v="76"/>
            <x v="109"/>
          </reference>
          <reference field="2" count="1" selected="0">
            <x v="6"/>
          </reference>
          <reference field="3" count="1" selected="0">
            <x v="10"/>
          </reference>
          <reference field="6" count="1" selected="0">
            <x v="0"/>
          </reference>
          <reference field="10" count="1" selected="0">
            <x v="14"/>
          </reference>
        </references>
      </pivotArea>
    </format>
    <format dxfId="1397">
      <pivotArea dataOnly="0" labelOnly="1" outline="0" fieldPosition="0">
        <references count="5">
          <reference field="0" count="4">
            <x v="61"/>
            <x v="62"/>
            <x v="63"/>
            <x v="64"/>
          </reference>
          <reference field="2" count="1" selected="0">
            <x v="6"/>
          </reference>
          <reference field="3" count="1" selected="0">
            <x v="11"/>
          </reference>
          <reference field="6" count="1" selected="0">
            <x v="0"/>
          </reference>
          <reference field="10" count="1" selected="0">
            <x v="14"/>
          </reference>
        </references>
      </pivotArea>
    </format>
    <format dxfId="1396">
      <pivotArea dataOnly="0" labelOnly="1" outline="0" fieldPosition="0">
        <references count="5">
          <reference field="0" count="1">
            <x v="110"/>
          </reference>
          <reference field="2" count="1" selected="0">
            <x v="6"/>
          </reference>
          <reference field="3" count="1" selected="0">
            <x v="10"/>
          </reference>
          <reference field="6" count="1" selected="0">
            <x v="0"/>
          </reference>
          <reference field="10" count="1" selected="0">
            <x v="16"/>
          </reference>
        </references>
      </pivotArea>
    </format>
    <format dxfId="1395">
      <pivotArea dataOnly="0" labelOnly="1" outline="0" fieldPosition="0">
        <references count="5">
          <reference field="0" count="1">
            <x v="108"/>
          </reference>
          <reference field="2" count="1" selected="0">
            <x v="6"/>
          </reference>
          <reference field="3" count="1" selected="0">
            <x v="13"/>
          </reference>
          <reference field="6" count="1" selected="0">
            <x v="0"/>
          </reference>
          <reference field="10" count="1" selected="0">
            <x v="16"/>
          </reference>
        </references>
      </pivotArea>
    </format>
    <format dxfId="1394">
      <pivotArea dataOnly="0" labelOnly="1" outline="0" fieldPosition="0">
        <references count="5">
          <reference field="0" count="1">
            <x v="122"/>
          </reference>
          <reference field="2" count="1" selected="0">
            <x v="6"/>
          </reference>
          <reference field="3" count="1" selected="0">
            <x v="10"/>
          </reference>
          <reference field="6" count="1" selected="0">
            <x v="0"/>
          </reference>
          <reference field="10" count="1" selected="0">
            <x v="20"/>
          </reference>
        </references>
      </pivotArea>
    </format>
    <format dxfId="1393">
      <pivotArea dataOnly="0" labelOnly="1" outline="0" fieldPosition="0">
        <references count="5">
          <reference field="0" count="1">
            <x v="123"/>
          </reference>
          <reference field="2" count="1" selected="0">
            <x v="6"/>
          </reference>
          <reference field="3" count="1" selected="0">
            <x v="10"/>
          </reference>
          <reference field="6" count="1" selected="0">
            <x v="0"/>
          </reference>
          <reference field="10" count="1" selected="0">
            <x v="21"/>
          </reference>
        </references>
      </pivotArea>
    </format>
    <format dxfId="1392">
      <pivotArea dataOnly="0" labelOnly="1" outline="0" fieldPosition="0">
        <references count="5">
          <reference field="0" count="2">
            <x v="96"/>
            <x v="106"/>
          </reference>
          <reference field="2" count="1" selected="0">
            <x v="6"/>
          </reference>
          <reference field="3" count="1" selected="0">
            <x v="10"/>
          </reference>
          <reference field="6" count="1" selected="0">
            <x v="0"/>
          </reference>
          <reference field="10" count="1" selected="0">
            <x v="23"/>
          </reference>
        </references>
      </pivotArea>
    </format>
    <format dxfId="1391">
      <pivotArea dataOnly="0" labelOnly="1" outline="0" fieldPosition="0">
        <references count="5">
          <reference field="0" count="4">
            <x v="7"/>
            <x v="42"/>
            <x v="81"/>
            <x v="144"/>
          </reference>
          <reference field="2" count="1" selected="0">
            <x v="6"/>
          </reference>
          <reference field="3" count="1" selected="0">
            <x v="11"/>
          </reference>
          <reference field="6" count="1" selected="0">
            <x v="0"/>
          </reference>
          <reference field="10" count="1" selected="0">
            <x v="23"/>
          </reference>
        </references>
      </pivotArea>
    </format>
    <format dxfId="1390">
      <pivotArea dataOnly="0" labelOnly="1" outline="0" fieldPosition="0">
        <references count="5">
          <reference field="0" count="1">
            <x v="100"/>
          </reference>
          <reference field="2" count="1" selected="0">
            <x v="6"/>
          </reference>
          <reference field="3" count="1" selected="0">
            <x v="10"/>
          </reference>
          <reference field="6" count="1" selected="0">
            <x v="0"/>
          </reference>
          <reference field="10" count="1" selected="0">
            <x v="25"/>
          </reference>
        </references>
      </pivotArea>
    </format>
    <format dxfId="1389">
      <pivotArea dataOnly="0" labelOnly="1" outline="0" fieldPosition="0">
        <references count="5">
          <reference field="0" count="3">
            <x v="55"/>
            <x v="56"/>
            <x v="59"/>
          </reference>
          <reference field="2" count="1" selected="0">
            <x v="6"/>
          </reference>
          <reference field="3" count="1" selected="0">
            <x v="11"/>
          </reference>
          <reference field="6" count="1" selected="0">
            <x v="0"/>
          </reference>
          <reference field="10" count="1" selected="0">
            <x v="25"/>
          </reference>
        </references>
      </pivotArea>
    </format>
    <format dxfId="1388">
      <pivotArea dataOnly="0" labelOnly="1" outline="0" fieldPosition="0">
        <references count="5">
          <reference field="0" count="2">
            <x v="66"/>
            <x v="67"/>
          </reference>
          <reference field="2" count="1" selected="0">
            <x v="6"/>
          </reference>
          <reference field="3" count="1" selected="0">
            <x v="11"/>
          </reference>
          <reference field="6" count="1" selected="0">
            <x v="0"/>
          </reference>
          <reference field="10" count="1" selected="0">
            <x v="26"/>
          </reference>
        </references>
      </pivotArea>
    </format>
    <format dxfId="1387">
      <pivotArea dataOnly="0" labelOnly="1" outline="0" fieldPosition="0">
        <references count="5">
          <reference field="0" count="1">
            <x v="75"/>
          </reference>
          <reference field="2" count="1" selected="0">
            <x v="6"/>
          </reference>
          <reference field="3" count="1" selected="0">
            <x v="10"/>
          </reference>
          <reference field="6" count="1" selected="0">
            <x v="0"/>
          </reference>
          <reference field="10" count="1" selected="0">
            <x v="27"/>
          </reference>
        </references>
      </pivotArea>
    </format>
    <format dxfId="1386">
      <pivotArea dataOnly="0" labelOnly="1" outline="0" fieldPosition="0">
        <references count="5">
          <reference field="0" count="1">
            <x v="125"/>
          </reference>
          <reference field="2" count="1" selected="0">
            <x v="6"/>
          </reference>
          <reference field="3" count="1" selected="0">
            <x v="11"/>
          </reference>
          <reference field="6" count="1" selected="0">
            <x v="0"/>
          </reference>
          <reference field="10" count="1" selected="0">
            <x v="29"/>
          </reference>
        </references>
      </pivotArea>
    </format>
    <format dxfId="1385">
      <pivotArea dataOnly="0" labelOnly="1" outline="0" fieldPosition="0">
        <references count="5">
          <reference field="0" count="1">
            <x v="52"/>
          </reference>
          <reference field="2" count="1" selected="0">
            <x v="6"/>
          </reference>
          <reference field="3" count="1" selected="0">
            <x v="11"/>
          </reference>
          <reference field="6" count="1" selected="0">
            <x v="0"/>
          </reference>
          <reference field="10" count="1" selected="0">
            <x v="30"/>
          </reference>
        </references>
      </pivotArea>
    </format>
    <format dxfId="1384">
      <pivotArea dataOnly="0" labelOnly="1" outline="0" fieldPosition="0">
        <references count="5">
          <reference field="0" count="1">
            <x v="44"/>
          </reference>
          <reference field="2" count="1" selected="0">
            <x v="7"/>
          </reference>
          <reference field="3" count="1" selected="0">
            <x v="17"/>
          </reference>
          <reference field="6" count="1" selected="0">
            <x v="0"/>
          </reference>
          <reference field="10" count="1" selected="0">
            <x v="8"/>
          </reference>
        </references>
      </pivotArea>
    </format>
    <format dxfId="1383">
      <pivotArea dataOnly="0" labelOnly="1" outline="0" fieldPosition="0">
        <references count="5">
          <reference field="0" count="1">
            <x v="29"/>
          </reference>
          <reference field="2" count="1" selected="0">
            <x v="8"/>
          </reference>
          <reference field="3" count="1" selected="0">
            <x v="18"/>
          </reference>
          <reference field="6" count="1" selected="0">
            <x v="1"/>
          </reference>
          <reference field="10" count="1" selected="0">
            <x v="11"/>
          </reference>
        </references>
      </pivotArea>
    </format>
    <format dxfId="1382">
      <pivotArea dataOnly="0" labelOnly="1" outline="0" fieldPosition="0">
        <references count="5">
          <reference field="0" count="2">
            <x v="6"/>
            <x v="131"/>
          </reference>
          <reference field="2" count="1" selected="0">
            <x v="8"/>
          </reference>
          <reference field="3" count="1" selected="0">
            <x v="19"/>
          </reference>
          <reference field="6" count="1" selected="0">
            <x v="1"/>
          </reference>
          <reference field="10" count="1" selected="0">
            <x v="11"/>
          </reference>
        </references>
      </pivotArea>
    </format>
    <format dxfId="1381">
      <pivotArea dataOnly="0" labelOnly="1" outline="0" fieldPosition="0">
        <references count="5">
          <reference field="0" count="2">
            <x v="4"/>
            <x v="128"/>
          </reference>
          <reference field="2" count="1" selected="0">
            <x v="8"/>
          </reference>
          <reference field="3" count="1" selected="0">
            <x v="20"/>
          </reference>
          <reference field="6" count="1" selected="0">
            <x v="1"/>
          </reference>
          <reference field="10" count="1" selected="0">
            <x v="11"/>
          </reference>
        </references>
      </pivotArea>
    </format>
    <format dxfId="1380">
      <pivotArea dataOnly="0" labelOnly="1" outline="0" fieldPosition="0">
        <references count="5">
          <reference field="0" count="1">
            <x v="7"/>
          </reference>
          <reference field="2" count="1" selected="0">
            <x v="8"/>
          </reference>
          <reference field="3" count="1" selected="0">
            <x v="21"/>
          </reference>
          <reference field="6" count="1" selected="0">
            <x v="1"/>
          </reference>
          <reference field="10" count="1" selected="0">
            <x v="23"/>
          </reference>
        </references>
      </pivotArea>
    </format>
    <format dxfId="1379">
      <pivotArea dataOnly="0" labelOnly="1" outline="0" fieldPosition="0">
        <references count="5">
          <reference field="0" count="1">
            <x v="43"/>
          </reference>
          <reference field="2" count="1" selected="0">
            <x v="8"/>
          </reference>
          <reference field="3" count="1" selected="0">
            <x v="21"/>
          </reference>
          <reference field="6" count="1" selected="0">
            <x v="1"/>
          </reference>
          <reference field="10" count="1" selected="0">
            <x v="29"/>
          </reference>
        </references>
      </pivotArea>
    </format>
    <format dxfId="1378">
      <pivotArea dataOnly="0" labelOnly="1" outline="0" fieldPosition="0">
        <references count="5">
          <reference field="0" count="2">
            <x v="2"/>
            <x v="3"/>
          </reference>
          <reference field="2" count="1" selected="0">
            <x v="9"/>
          </reference>
          <reference field="3" count="1" selected="0">
            <x v="25"/>
          </reference>
          <reference field="6" count="1" selected="0">
            <x v="1"/>
          </reference>
          <reference field="10" count="1" selected="0">
            <x v="4"/>
          </reference>
        </references>
      </pivotArea>
    </format>
    <format dxfId="1377">
      <pivotArea dataOnly="0" labelOnly="1" outline="0" fieldPosition="0">
        <references count="5">
          <reference field="0" count="1">
            <x v="78"/>
          </reference>
          <reference field="2" count="1" selected="0">
            <x v="9"/>
          </reference>
          <reference field="3" count="1" selected="0">
            <x v="24"/>
          </reference>
          <reference field="6" count="1" selected="0">
            <x v="1"/>
          </reference>
          <reference field="10" count="1" selected="0">
            <x v="14"/>
          </reference>
        </references>
      </pivotArea>
    </format>
    <format dxfId="1376">
      <pivotArea dataOnly="0" labelOnly="1" outline="0" fieldPosition="0">
        <references count="5">
          <reference field="0" count="1">
            <x v="48"/>
          </reference>
          <reference field="2" count="1" selected="0">
            <x v="9"/>
          </reference>
          <reference field="3" count="1" selected="0">
            <x v="24"/>
          </reference>
          <reference field="6" count="1" selected="0">
            <x v="1"/>
          </reference>
          <reference field="10" count="1" selected="0">
            <x v="16"/>
          </reference>
        </references>
      </pivotArea>
    </format>
    <format dxfId="1375">
      <pivotArea dataOnly="0" labelOnly="1" outline="0" fieldPosition="0">
        <references count="5">
          <reference field="0" count="1">
            <x v="103"/>
          </reference>
          <reference field="2" count="1" selected="0">
            <x v="9"/>
          </reference>
          <reference field="3" count="1" selected="0">
            <x v="22"/>
          </reference>
          <reference field="6" count="1" selected="0">
            <x v="1"/>
          </reference>
          <reference field="10" count="1" selected="0">
            <x v="23"/>
          </reference>
        </references>
      </pivotArea>
    </format>
    <format dxfId="1374">
      <pivotArea dataOnly="0" labelOnly="1" outline="0" fieldPosition="0">
        <references count="5">
          <reference field="0" count="1">
            <x v="141"/>
          </reference>
          <reference field="2" count="1" selected="0">
            <x v="10"/>
          </reference>
          <reference field="3" count="1" selected="0">
            <x v="29"/>
          </reference>
          <reference field="6" count="1" selected="0">
            <x v="1"/>
          </reference>
          <reference field="10" count="1" selected="0">
            <x v="2"/>
          </reference>
        </references>
      </pivotArea>
    </format>
    <format dxfId="1373">
      <pivotArea dataOnly="0" labelOnly="1" outline="0" fieldPosition="0">
        <references count="5">
          <reference field="0" count="1">
            <x v="112"/>
          </reference>
          <reference field="2" count="1" selected="0">
            <x v="10"/>
          </reference>
          <reference field="3" count="1" selected="0">
            <x v="33"/>
          </reference>
          <reference field="6" count="1" selected="0">
            <x v="1"/>
          </reference>
          <reference field="10" count="1" selected="0">
            <x v="2"/>
          </reference>
        </references>
      </pivotArea>
    </format>
    <format dxfId="1372">
      <pivotArea dataOnly="0" labelOnly="1" outline="0" fieldPosition="0">
        <references count="5">
          <reference field="0" count="1">
            <x v="140"/>
          </reference>
          <reference field="2" count="1" selected="0">
            <x v="10"/>
          </reference>
          <reference field="3" count="1" selected="0">
            <x v="36"/>
          </reference>
          <reference field="6" count="1" selected="0">
            <x v="1"/>
          </reference>
          <reference field="10" count="1" selected="0">
            <x v="2"/>
          </reference>
        </references>
      </pivotArea>
    </format>
    <format dxfId="1371">
      <pivotArea dataOnly="0" labelOnly="1" outline="0" fieldPosition="0">
        <references count="5">
          <reference field="0" count="2">
            <x v="91"/>
            <x v="134"/>
          </reference>
          <reference field="2" count="1" selected="0">
            <x v="10"/>
          </reference>
          <reference field="3" count="1" selected="0">
            <x v="26"/>
          </reference>
          <reference field="6" count="1" selected="0">
            <x v="1"/>
          </reference>
          <reference field="10" count="1" selected="0">
            <x v="5"/>
          </reference>
        </references>
      </pivotArea>
    </format>
    <format dxfId="1370">
      <pivotArea dataOnly="0" labelOnly="1" outline="0" fieldPosition="0">
        <references count="5">
          <reference field="0" count="2">
            <x v="92"/>
            <x v="134"/>
          </reference>
          <reference field="2" count="1" selected="0">
            <x v="10"/>
          </reference>
          <reference field="3" count="1" selected="0">
            <x v="33"/>
          </reference>
          <reference field="6" count="1" selected="0">
            <x v="1"/>
          </reference>
          <reference field="10" count="1" selected="0">
            <x v="5"/>
          </reference>
        </references>
      </pivotArea>
    </format>
    <format dxfId="1369">
      <pivotArea dataOnly="0" labelOnly="1" outline="0" fieldPosition="0">
        <references count="5">
          <reference field="0" count="2">
            <x v="93"/>
            <x v="134"/>
          </reference>
          <reference field="2" count="1" selected="0">
            <x v="10"/>
          </reference>
          <reference field="3" count="1" selected="0">
            <x v="36"/>
          </reference>
          <reference field="6" count="1" selected="0">
            <x v="1"/>
          </reference>
          <reference field="10" count="1" selected="0">
            <x v="5"/>
          </reference>
        </references>
      </pivotArea>
    </format>
    <format dxfId="1368">
      <pivotArea dataOnly="0" labelOnly="1" outline="0" fieldPosition="0">
        <references count="5">
          <reference field="0" count="1">
            <x v="138"/>
          </reference>
          <reference field="2" count="1" selected="0">
            <x v="10"/>
          </reference>
          <reference field="3" count="1" selected="0">
            <x v="28"/>
          </reference>
          <reference field="6" count="1" selected="0">
            <x v="1"/>
          </reference>
          <reference field="10" count="1" selected="0">
            <x v="10"/>
          </reference>
        </references>
      </pivotArea>
    </format>
    <format dxfId="1367">
      <pivotArea dataOnly="0" labelOnly="1" outline="0" fieldPosition="0">
        <references count="5">
          <reference field="0" count="1">
            <x v="138"/>
          </reference>
          <reference field="2" count="1" selected="0">
            <x v="10"/>
          </reference>
          <reference field="3" count="1" selected="0">
            <x v="33"/>
          </reference>
          <reference field="6" count="1" selected="0">
            <x v="1"/>
          </reference>
          <reference field="10" count="1" selected="0">
            <x v="10"/>
          </reference>
        </references>
      </pivotArea>
    </format>
    <format dxfId="1366">
      <pivotArea dataOnly="0" labelOnly="1" outline="0" fieldPosition="0">
        <references count="5">
          <reference field="0" count="1">
            <x v="138"/>
          </reference>
          <reference field="2" count="1" selected="0">
            <x v="10"/>
          </reference>
          <reference field="3" count="1" selected="0">
            <x v="36"/>
          </reference>
          <reference field="6" count="1" selected="0">
            <x v="1"/>
          </reference>
          <reference field="10" count="1" selected="0">
            <x v="10"/>
          </reference>
        </references>
      </pivotArea>
    </format>
    <format dxfId="1365">
      <pivotArea dataOnly="0" labelOnly="1" outline="0" fieldPosition="0">
        <references count="5">
          <reference field="0" count="1">
            <x v="30"/>
          </reference>
          <reference field="2" count="1" selected="0">
            <x v="10"/>
          </reference>
          <reference field="3" count="1" selected="0">
            <x v="26"/>
          </reference>
          <reference field="6" count="1" selected="0">
            <x v="1"/>
          </reference>
          <reference field="10" count="1" selected="0">
            <x v="11"/>
          </reference>
        </references>
      </pivotArea>
    </format>
    <format dxfId="1364">
      <pivotArea dataOnly="0" labelOnly="1" outline="0" fieldPosition="0">
        <references count="5">
          <reference field="0" count="1">
            <x v="29"/>
          </reference>
          <reference field="2" count="1" selected="0">
            <x v="10"/>
          </reference>
          <reference field="3" count="1" selected="0">
            <x v="29"/>
          </reference>
          <reference field="6" count="1" selected="0">
            <x v="1"/>
          </reference>
          <reference field="10" count="1" selected="0">
            <x v="11"/>
          </reference>
        </references>
      </pivotArea>
    </format>
    <format dxfId="1363">
      <pivotArea dataOnly="0" labelOnly="1" outline="0" fieldPosition="0">
        <references count="5">
          <reference field="0" count="1">
            <x v="29"/>
          </reference>
          <reference field="2" count="1" selected="0">
            <x v="10"/>
          </reference>
          <reference field="3" count="1" selected="0">
            <x v="33"/>
          </reference>
          <reference field="6" count="1" selected="0">
            <x v="1"/>
          </reference>
          <reference field="10" count="1" selected="0">
            <x v="11"/>
          </reference>
        </references>
      </pivotArea>
    </format>
    <format dxfId="1362">
      <pivotArea dataOnly="0" labelOnly="1" outline="0" fieldPosition="0">
        <references count="5">
          <reference field="0" count="1">
            <x v="29"/>
          </reference>
          <reference field="2" count="1" selected="0">
            <x v="10"/>
          </reference>
          <reference field="3" count="1" selected="0">
            <x v="36"/>
          </reference>
          <reference field="6" count="1" selected="0">
            <x v="1"/>
          </reference>
          <reference field="10" count="1" selected="0">
            <x v="11"/>
          </reference>
        </references>
      </pivotArea>
    </format>
    <format dxfId="1361">
      <pivotArea dataOnly="0" labelOnly="1" outline="0" fieldPosition="0">
        <references count="5">
          <reference field="0" count="1">
            <x v="142"/>
          </reference>
          <reference field="2" count="1" selected="0">
            <x v="10"/>
          </reference>
          <reference field="3" count="1" selected="0">
            <x v="28"/>
          </reference>
          <reference field="6" count="1" selected="0">
            <x v="1"/>
          </reference>
          <reference field="10" count="1" selected="0">
            <x v="12"/>
          </reference>
        </references>
      </pivotArea>
    </format>
    <format dxfId="1360">
      <pivotArea dataOnly="0" labelOnly="1" outline="0" fieldPosition="0">
        <references count="5">
          <reference field="0" count="1">
            <x v="142"/>
          </reference>
          <reference field="2" count="1" selected="0">
            <x v="10"/>
          </reference>
          <reference field="3" count="1" selected="0">
            <x v="33"/>
          </reference>
          <reference field="6" count="1" selected="0">
            <x v="1"/>
          </reference>
          <reference field="10" count="1" selected="0">
            <x v="12"/>
          </reference>
        </references>
      </pivotArea>
    </format>
    <format dxfId="1359">
      <pivotArea dataOnly="0" labelOnly="1" outline="0" fieldPosition="0">
        <references count="5">
          <reference field="0" count="1">
            <x v="142"/>
          </reference>
          <reference field="2" count="1" selected="0">
            <x v="10"/>
          </reference>
          <reference field="3" count="1" selected="0">
            <x v="36"/>
          </reference>
          <reference field="6" count="1" selected="0">
            <x v="1"/>
          </reference>
          <reference field="10" count="1" selected="0">
            <x v="12"/>
          </reference>
        </references>
      </pivotArea>
    </format>
    <format dxfId="1358">
      <pivotArea dataOnly="0" labelOnly="1" outline="0" fieldPosition="0">
        <references count="5">
          <reference field="0" count="1">
            <x v="149"/>
          </reference>
          <reference field="2" count="1" selected="0">
            <x v="10"/>
          </reference>
          <reference field="3" count="1" selected="0">
            <x v="27"/>
          </reference>
          <reference field="6" count="1" selected="0">
            <x v="1"/>
          </reference>
          <reference field="10" count="1" selected="0">
            <x v="13"/>
          </reference>
        </references>
      </pivotArea>
    </format>
    <format dxfId="1357">
      <pivotArea dataOnly="0" labelOnly="1" outline="0" fieldPosition="0">
        <references count="5">
          <reference field="0" count="1">
            <x v="113"/>
          </reference>
          <reference field="2" count="1" selected="0">
            <x v="10"/>
          </reference>
          <reference field="3" count="1" selected="0">
            <x v="33"/>
          </reference>
          <reference field="6" count="1" selected="0">
            <x v="1"/>
          </reference>
          <reference field="10" count="1" selected="0">
            <x v="13"/>
          </reference>
        </references>
      </pivotArea>
    </format>
    <format dxfId="1356">
      <pivotArea dataOnly="0" labelOnly="1" outline="0" fieldPosition="0">
        <references count="5">
          <reference field="0" count="1">
            <x v="139"/>
          </reference>
          <reference field="2" count="1" selected="0">
            <x v="10"/>
          </reference>
          <reference field="3" count="1" selected="0">
            <x v="36"/>
          </reference>
          <reference field="6" count="1" selected="0">
            <x v="1"/>
          </reference>
          <reference field="10" count="1" selected="0">
            <x v="13"/>
          </reference>
        </references>
      </pivotArea>
    </format>
    <format dxfId="1355">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4"/>
          </reference>
        </references>
      </pivotArea>
    </format>
    <format dxfId="1354">
      <pivotArea dataOnly="0" labelOnly="1" outline="0" fieldPosition="0">
        <references count="5">
          <reference field="0" count="1">
            <x v="76"/>
          </reference>
          <reference field="2" count="1" selected="0">
            <x v="10"/>
          </reference>
          <reference field="3" count="1" selected="0">
            <x v="28"/>
          </reference>
          <reference field="6" count="1" selected="0">
            <x v="1"/>
          </reference>
          <reference field="10" count="1" selected="0">
            <x v="14"/>
          </reference>
        </references>
      </pivotArea>
    </format>
    <format dxfId="1353">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4"/>
          </reference>
        </references>
      </pivotArea>
    </format>
    <format dxfId="1352">
      <pivotArea dataOnly="0" labelOnly="1" outline="0" fieldPosition="0">
        <references count="5">
          <reference field="0" count="1">
            <x v="76"/>
          </reference>
          <reference field="2" count="1" selected="0">
            <x v="10"/>
          </reference>
          <reference field="3" count="1" selected="0">
            <x v="35"/>
          </reference>
          <reference field="6" count="1" selected="0">
            <x v="1"/>
          </reference>
          <reference field="10" count="1" selected="0">
            <x v="14"/>
          </reference>
        </references>
      </pivotArea>
    </format>
    <format dxfId="1351">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4"/>
          </reference>
        </references>
      </pivotArea>
    </format>
    <format dxfId="1350">
      <pivotArea dataOnly="0" labelOnly="1" outline="0" fieldPosition="0">
        <references count="5">
          <reference field="0" count="1">
            <x v="76"/>
          </reference>
          <reference field="2" count="1" selected="0">
            <x v="10"/>
          </reference>
          <reference field="3" count="1" selected="0">
            <x v="38"/>
          </reference>
          <reference field="6" count="1" selected="0">
            <x v="1"/>
          </reference>
          <reference field="10" count="1" selected="0">
            <x v="14"/>
          </reference>
        </references>
      </pivotArea>
    </format>
    <format dxfId="1349">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5"/>
          </reference>
        </references>
      </pivotArea>
    </format>
    <format dxfId="1348">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5"/>
          </reference>
        </references>
      </pivotArea>
    </format>
    <format dxfId="1347">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5"/>
          </reference>
        </references>
      </pivotArea>
    </format>
    <format dxfId="1346">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6"/>
          </reference>
        </references>
      </pivotArea>
    </format>
    <format dxfId="1345">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6"/>
          </reference>
        </references>
      </pivotArea>
    </format>
    <format dxfId="1344">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6"/>
          </reference>
        </references>
      </pivotArea>
    </format>
    <format dxfId="1343">
      <pivotArea dataOnly="0" labelOnly="1" outline="0" fieldPosition="0">
        <references count="5">
          <reference field="0" count="1">
            <x v="95"/>
          </reference>
          <reference field="2" count="1" selected="0">
            <x v="10"/>
          </reference>
          <reference field="3" count="1" selected="0">
            <x v="28"/>
          </reference>
          <reference field="6" count="1" selected="0">
            <x v="1"/>
          </reference>
          <reference field="10" count="1" selected="0">
            <x v="19"/>
          </reference>
        </references>
      </pivotArea>
    </format>
    <format dxfId="1342">
      <pivotArea dataOnly="0" labelOnly="1" outline="0" fieldPosition="0">
        <references count="5">
          <reference field="0" count="1">
            <x v="73"/>
          </reference>
          <reference field="2" count="1" selected="0">
            <x v="10"/>
          </reference>
          <reference field="3" count="1" selected="0">
            <x v="30"/>
          </reference>
          <reference field="6" count="1" selected="0">
            <x v="1"/>
          </reference>
          <reference field="10" count="1" selected="0">
            <x v="19"/>
          </reference>
        </references>
      </pivotArea>
    </format>
    <format dxfId="1341">
      <pivotArea dataOnly="0" labelOnly="1" outline="0" fieldPosition="0">
        <references count="5">
          <reference field="0" count="1">
            <x v="73"/>
          </reference>
          <reference field="2" count="1" selected="0">
            <x v="10"/>
          </reference>
          <reference field="3" count="1" selected="0">
            <x v="31"/>
          </reference>
          <reference field="6" count="1" selected="0">
            <x v="1"/>
          </reference>
          <reference field="10" count="1" selected="0">
            <x v="19"/>
          </reference>
        </references>
      </pivotArea>
    </format>
    <format dxfId="1340">
      <pivotArea dataOnly="0" labelOnly="1" outline="0" fieldPosition="0">
        <references count="5">
          <reference field="0" count="1">
            <x v="73"/>
          </reference>
          <reference field="2" count="1" selected="0">
            <x v="10"/>
          </reference>
          <reference field="3" count="1" selected="0">
            <x v="32"/>
          </reference>
          <reference field="6" count="1" selected="0">
            <x v="1"/>
          </reference>
          <reference field="10" count="1" selected="0">
            <x v="19"/>
          </reference>
        </references>
      </pivotArea>
    </format>
    <format dxfId="1339">
      <pivotArea dataOnly="0" labelOnly="1" outline="0" fieldPosition="0">
        <references count="5">
          <reference field="0" count="1">
            <x v="95"/>
          </reference>
          <reference field="2" count="1" selected="0">
            <x v="10"/>
          </reference>
          <reference field="3" count="1" selected="0">
            <x v="35"/>
          </reference>
          <reference field="6" count="1" selected="0">
            <x v="1"/>
          </reference>
          <reference field="10" count="1" selected="0">
            <x v="19"/>
          </reference>
        </references>
      </pivotArea>
    </format>
    <format dxfId="1338">
      <pivotArea dataOnly="0" labelOnly="1" outline="0" fieldPosition="0">
        <references count="5">
          <reference field="0" count="1">
            <x v="95"/>
          </reference>
          <reference field="2" count="1" selected="0">
            <x v="10"/>
          </reference>
          <reference field="3" count="1" selected="0">
            <x v="38"/>
          </reference>
          <reference field="6" count="1" selected="0">
            <x v="1"/>
          </reference>
          <reference field="10" count="1" selected="0">
            <x v="19"/>
          </reference>
        </references>
      </pivotArea>
    </format>
    <format dxfId="1337">
      <pivotArea dataOnly="0" labelOnly="1" outline="0" fieldPosition="0">
        <references count="5">
          <reference field="0" count="1">
            <x v="137"/>
          </reference>
          <reference field="2" count="1" selected="0">
            <x v="10"/>
          </reference>
          <reference field="3" count="1" selected="0">
            <x v="28"/>
          </reference>
          <reference field="6" count="1" selected="0">
            <x v="1"/>
          </reference>
          <reference field="10" count="1" selected="0">
            <x v="20"/>
          </reference>
        </references>
      </pivotArea>
    </format>
    <format dxfId="1336">
      <pivotArea dataOnly="0" labelOnly="1" outline="0" fieldPosition="0">
        <references count="5">
          <reference field="0" count="1">
            <x v="105"/>
          </reference>
          <reference field="2" count="1" selected="0">
            <x v="10"/>
          </reference>
          <reference field="3" count="1" selected="0">
            <x v="28"/>
          </reference>
          <reference field="6" count="1" selected="0">
            <x v="1"/>
          </reference>
          <reference field="10" count="1" selected="0">
            <x v="23"/>
          </reference>
        </references>
      </pivotArea>
    </format>
    <format dxfId="1335">
      <pivotArea dataOnly="0" labelOnly="1" outline="0" fieldPosition="0">
        <references count="5">
          <reference field="0" count="1">
            <x v="105"/>
          </reference>
          <reference field="2" count="1" selected="0">
            <x v="10"/>
          </reference>
          <reference field="3" count="1" selected="0">
            <x v="35"/>
          </reference>
          <reference field="6" count="1" selected="0">
            <x v="1"/>
          </reference>
          <reference field="10" count="1" selected="0">
            <x v="23"/>
          </reference>
        </references>
      </pivotArea>
    </format>
    <format dxfId="1334">
      <pivotArea dataOnly="0" labelOnly="1" outline="0" fieldPosition="0">
        <references count="5">
          <reference field="0" count="1">
            <x v="104"/>
          </reference>
          <reference field="2" count="1" selected="0">
            <x v="10"/>
          </reference>
          <reference field="3" count="1" selected="0">
            <x v="38"/>
          </reference>
          <reference field="6" count="1" selected="0">
            <x v="1"/>
          </reference>
          <reference field="10" count="1" selected="0">
            <x v="23"/>
          </reference>
        </references>
      </pivotArea>
    </format>
    <format dxfId="1333">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27"/>
          </reference>
        </references>
      </pivotArea>
    </format>
    <format dxfId="1332">
      <pivotArea dataOnly="0" labelOnly="1" outline="0" fieldPosition="0">
        <references count="5">
          <reference field="0" count="1">
            <x v="74"/>
          </reference>
          <reference field="2" count="1" selected="0">
            <x v="10"/>
          </reference>
          <reference field="3" count="1" selected="0">
            <x v="28"/>
          </reference>
          <reference field="6" count="1" selected="0">
            <x v="1"/>
          </reference>
          <reference field="10" count="1" selected="0">
            <x v="27"/>
          </reference>
        </references>
      </pivotArea>
    </format>
    <format dxfId="1331">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27"/>
          </reference>
        </references>
      </pivotArea>
    </format>
    <format dxfId="1330">
      <pivotArea dataOnly="0" labelOnly="1" outline="0" fieldPosition="0">
        <references count="5">
          <reference field="0" count="1">
            <x v="74"/>
          </reference>
          <reference field="2" count="1" selected="0">
            <x v="10"/>
          </reference>
          <reference field="3" count="1" selected="0">
            <x v="35"/>
          </reference>
          <reference field="6" count="1" selected="0">
            <x v="1"/>
          </reference>
          <reference field="10" count="1" selected="0">
            <x v="27"/>
          </reference>
        </references>
      </pivotArea>
    </format>
    <format dxfId="1329">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27"/>
          </reference>
        </references>
      </pivotArea>
    </format>
    <format dxfId="1328">
      <pivotArea dataOnly="0" labelOnly="1" outline="0" fieldPosition="0">
        <references count="5">
          <reference field="0" count="1">
            <x v="74"/>
          </reference>
          <reference field="2" count="1" selected="0">
            <x v="10"/>
          </reference>
          <reference field="3" count="1" selected="0">
            <x v="38"/>
          </reference>
          <reference field="6" count="1" selected="0">
            <x v="1"/>
          </reference>
          <reference field="10" count="1" selected="0">
            <x v="27"/>
          </reference>
        </references>
      </pivotArea>
    </format>
    <format dxfId="1327">
      <pivotArea dataOnly="0" labelOnly="1" outline="0" fieldPosition="0">
        <references count="5">
          <reference field="0" count="1">
            <x v="49"/>
          </reference>
          <reference field="2" count="1" selected="0">
            <x v="10"/>
          </reference>
          <reference field="3" count="1" selected="0">
            <x v="28"/>
          </reference>
          <reference field="6" count="1" selected="0">
            <x v="1"/>
          </reference>
          <reference field="10" count="1" selected="0">
            <x v="28"/>
          </reference>
        </references>
      </pivotArea>
    </format>
    <format dxfId="1326">
      <pivotArea dataOnly="0" labelOnly="1" outline="0" fieldPosition="0">
        <references count="5">
          <reference field="0" count="1">
            <x v="50"/>
          </reference>
          <reference field="2" count="1" selected="0">
            <x v="10"/>
          </reference>
          <reference field="3" count="1" selected="0">
            <x v="35"/>
          </reference>
          <reference field="6" count="1" selected="0">
            <x v="1"/>
          </reference>
          <reference field="10" count="1" selected="0">
            <x v="28"/>
          </reference>
        </references>
      </pivotArea>
    </format>
    <format dxfId="1325">
      <pivotArea dataOnly="0" labelOnly="1" outline="0" fieldPosition="0">
        <references count="5">
          <reference field="0" count="1">
            <x v="50"/>
          </reference>
          <reference field="2" count="1" selected="0">
            <x v="10"/>
          </reference>
          <reference field="3" count="1" selected="0">
            <x v="38"/>
          </reference>
          <reference field="6" count="1" selected="0">
            <x v="1"/>
          </reference>
          <reference field="10" count="1" selected="0">
            <x v="28"/>
          </reference>
        </references>
      </pivotArea>
    </format>
    <format dxfId="1324">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31"/>
          </reference>
        </references>
      </pivotArea>
    </format>
    <format dxfId="1323">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31"/>
          </reference>
        </references>
      </pivotArea>
    </format>
    <format dxfId="1322">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31"/>
          </reference>
        </references>
      </pivotArea>
    </format>
    <format dxfId="1321">
      <pivotArea dataOnly="0" labelOnly="1" outline="0" fieldPosition="0">
        <references count="5">
          <reference field="0" count="1">
            <x v="22"/>
          </reference>
          <reference field="2" count="1" selected="0">
            <x v="11"/>
          </reference>
          <reference field="3" count="1" selected="0">
            <x v="55"/>
          </reference>
          <reference field="6" count="1" selected="0">
            <x v="1"/>
          </reference>
          <reference field="10" count="1" selected="0">
            <x v="0"/>
          </reference>
        </references>
      </pivotArea>
    </format>
    <format dxfId="1320">
      <pivotArea dataOnly="0" labelOnly="1" outline="0" fieldPosition="0">
        <references count="5">
          <reference field="0" count="8">
            <x v="1"/>
            <x v="24"/>
            <x v="36"/>
            <x v="45"/>
            <x v="46"/>
            <x v="80"/>
            <x v="85"/>
            <x v="97"/>
          </reference>
          <reference field="2" count="1" selected="0">
            <x v="11"/>
          </reference>
          <reference field="3" count="1" selected="0">
            <x v="48"/>
          </reference>
          <reference field="6" count="1" selected="0">
            <x v="1"/>
          </reference>
          <reference field="10" count="1" selected="0">
            <x v="1"/>
          </reference>
        </references>
      </pivotArea>
    </format>
    <format dxfId="1319">
      <pivotArea dataOnly="0" labelOnly="1" outline="0" fieldPosition="0">
        <references count="5">
          <reference field="0" count="1">
            <x v="22"/>
          </reference>
          <reference field="2" count="1" selected="0">
            <x v="11"/>
          </reference>
          <reference field="3" count="1" selected="0">
            <x v="54"/>
          </reference>
          <reference field="6" count="1" selected="0">
            <x v="1"/>
          </reference>
          <reference field="10" count="1" selected="0">
            <x v="2"/>
          </reference>
        </references>
      </pivotArea>
    </format>
    <format dxfId="1318">
      <pivotArea dataOnly="0" labelOnly="1" outline="0" fieldPosition="0">
        <references count="5">
          <reference field="0" count="3">
            <x v="0"/>
            <x v="22"/>
            <x v="70"/>
          </reference>
          <reference field="2" count="1" selected="0">
            <x v="11"/>
          </reference>
          <reference field="3" count="1" selected="0">
            <x v="68"/>
          </reference>
          <reference field="6" count="1" selected="0">
            <x v="1"/>
          </reference>
          <reference field="10" count="1" selected="0">
            <x v="2"/>
          </reference>
        </references>
      </pivotArea>
    </format>
    <format dxfId="1317">
      <pivotArea dataOnly="0" labelOnly="1" outline="0" fieldPosition="0">
        <references count="5">
          <reference field="0" count="3">
            <x v="22"/>
            <x v="116"/>
            <x v="131"/>
          </reference>
          <reference field="2" count="1" selected="0">
            <x v="11"/>
          </reference>
          <reference field="3" count="1" selected="0">
            <x v="72"/>
          </reference>
          <reference field="6" count="1" selected="0">
            <x v="1"/>
          </reference>
          <reference field="10" count="1" selected="0">
            <x v="2"/>
          </reference>
        </references>
      </pivotArea>
    </format>
    <format dxfId="1316">
      <pivotArea dataOnly="0" labelOnly="1" outline="0" fieldPosition="0">
        <references count="5">
          <reference field="0" count="2">
            <x v="22"/>
            <x v="23"/>
          </reference>
          <reference field="2" count="1" selected="0">
            <x v="11"/>
          </reference>
          <reference field="3" count="1" selected="0">
            <x v="74"/>
          </reference>
          <reference field="6" count="1" selected="0">
            <x v="1"/>
          </reference>
          <reference field="10" count="1" selected="0">
            <x v="2"/>
          </reference>
        </references>
      </pivotArea>
    </format>
    <format dxfId="1315">
      <pivotArea dataOnly="0" labelOnly="1" outline="0" fieldPosition="0">
        <references count="5">
          <reference field="0" count="1">
            <x v="22"/>
          </reference>
          <reference field="2" count="1" selected="0">
            <x v="11"/>
          </reference>
          <reference field="3" count="1" selected="0">
            <x v="75"/>
          </reference>
          <reference field="6" count="1" selected="0">
            <x v="1"/>
          </reference>
          <reference field="10" count="1" selected="0">
            <x v="2"/>
          </reference>
        </references>
      </pivotArea>
    </format>
    <format dxfId="1314">
      <pivotArea dataOnly="0" labelOnly="1" outline="0" fieldPosition="0">
        <references count="5">
          <reference field="0" count="1">
            <x v="16"/>
          </reference>
          <reference field="2" count="1" selected="0">
            <x v="11"/>
          </reference>
          <reference field="3" count="1" selected="0">
            <x v="56"/>
          </reference>
          <reference field="6" count="1" selected="0">
            <x v="1"/>
          </reference>
          <reference field="10" count="1" selected="0">
            <x v="3"/>
          </reference>
        </references>
      </pivotArea>
    </format>
    <format dxfId="1313">
      <pivotArea dataOnly="0" labelOnly="1" outline="0" fieldPosition="0">
        <references count="5">
          <reference field="0" count="1">
            <x v="24"/>
          </reference>
          <reference field="2" count="1" selected="0">
            <x v="11"/>
          </reference>
          <reference field="3" count="1" selected="0">
            <x v="47"/>
          </reference>
          <reference field="6" count="1" selected="0">
            <x v="1"/>
          </reference>
          <reference field="10" count="1" selected="0">
            <x v="6"/>
          </reference>
        </references>
      </pivotArea>
    </format>
    <format dxfId="1312">
      <pivotArea dataOnly="0" labelOnly="1" outline="0" fieldPosition="0">
        <references count="5">
          <reference field="0" count="1">
            <x v="22"/>
          </reference>
          <reference field="2" count="1" selected="0">
            <x v="11"/>
          </reference>
          <reference field="3" count="1" selected="0">
            <x v="40"/>
          </reference>
          <reference field="6" count="1" selected="0">
            <x v="1"/>
          </reference>
          <reference field="10" count="1" selected="0">
            <x v="7"/>
          </reference>
        </references>
      </pivotArea>
    </format>
    <format dxfId="1311">
      <pivotArea dataOnly="0" labelOnly="1" outline="0" fieldPosition="0">
        <references count="5">
          <reference field="0" count="1">
            <x v="22"/>
          </reference>
          <reference field="2" count="1" selected="0">
            <x v="11"/>
          </reference>
          <reference field="3" count="1" selected="0">
            <x v="43"/>
          </reference>
          <reference field="6" count="1" selected="0">
            <x v="1"/>
          </reference>
          <reference field="10" count="1" selected="0">
            <x v="7"/>
          </reference>
        </references>
      </pivotArea>
    </format>
    <format dxfId="1310">
      <pivotArea dataOnly="0" labelOnly="1" outline="0" fieldPosition="0">
        <references count="5">
          <reference field="0" count="1">
            <x v="22"/>
          </reference>
          <reference field="2" count="1" selected="0">
            <x v="11"/>
          </reference>
          <reference field="3" count="1" selected="0">
            <x v="44"/>
          </reference>
          <reference field="6" count="1" selected="0">
            <x v="1"/>
          </reference>
          <reference field="10" count="1" selected="0">
            <x v="7"/>
          </reference>
        </references>
      </pivotArea>
    </format>
    <format dxfId="1309">
      <pivotArea dataOnly="0" labelOnly="1" outline="0" fieldPosition="0">
        <references count="5">
          <reference field="0" count="1">
            <x v="22"/>
          </reference>
          <reference field="2" count="1" selected="0">
            <x v="11"/>
          </reference>
          <reference field="3" count="1" selected="0">
            <x v="52"/>
          </reference>
          <reference field="6" count="1" selected="0">
            <x v="1"/>
          </reference>
          <reference field="10" count="1" selected="0">
            <x v="7"/>
          </reference>
        </references>
      </pivotArea>
    </format>
    <format dxfId="1308">
      <pivotArea dataOnly="0" labelOnly="1" outline="0" fieldPosition="0">
        <references count="5">
          <reference field="0" count="1">
            <x v="22"/>
          </reference>
          <reference field="2" count="1" selected="0">
            <x v="11"/>
          </reference>
          <reference field="3" count="1" selected="0">
            <x v="59"/>
          </reference>
          <reference field="6" count="1" selected="0">
            <x v="1"/>
          </reference>
          <reference field="10" count="1" selected="0">
            <x v="7"/>
          </reference>
        </references>
      </pivotArea>
    </format>
    <format dxfId="1307">
      <pivotArea dataOnly="0" labelOnly="1" outline="0" fieldPosition="0">
        <references count="5">
          <reference field="0" count="1">
            <x v="22"/>
          </reference>
          <reference field="2" count="1" selected="0">
            <x v="11"/>
          </reference>
          <reference field="3" count="1" selected="0">
            <x v="64"/>
          </reference>
          <reference field="6" count="1" selected="0">
            <x v="1"/>
          </reference>
          <reference field="10" count="1" selected="0">
            <x v="7"/>
          </reference>
        </references>
      </pivotArea>
    </format>
    <format dxfId="1306">
      <pivotArea dataOnly="0" labelOnly="1" outline="0" fieldPosition="0">
        <references count="5">
          <reference field="0" count="1">
            <x v="22"/>
          </reference>
          <reference field="2" count="1" selected="0">
            <x v="11"/>
          </reference>
          <reference field="3" count="1" selected="0">
            <x v="78"/>
          </reference>
          <reference field="6" count="1" selected="0">
            <x v="1"/>
          </reference>
          <reference field="10" count="1" selected="0">
            <x v="7"/>
          </reference>
        </references>
      </pivotArea>
    </format>
    <format dxfId="1305">
      <pivotArea dataOnly="0" labelOnly="1" outline="0" fieldPosition="0">
        <references count="5">
          <reference field="0" count="2">
            <x v="32"/>
            <x v="51"/>
          </reference>
          <reference field="2" count="1" selected="0">
            <x v="11"/>
          </reference>
          <reference field="3" count="1" selected="0">
            <x v="73"/>
          </reference>
          <reference field="6" count="1" selected="0">
            <x v="1"/>
          </reference>
          <reference field="10" count="1" selected="0">
            <x v="9"/>
          </reference>
        </references>
      </pivotArea>
    </format>
    <format dxfId="1304">
      <pivotArea dataOnly="0" labelOnly="1" outline="0" fieldPosition="0">
        <references count="5">
          <reference field="0" count="4">
            <x v="26"/>
            <x v="27"/>
            <x v="145"/>
            <x v="146"/>
          </reference>
          <reference field="2" count="1" selected="0">
            <x v="11"/>
          </reference>
          <reference field="3" count="1" selected="0">
            <x v="73"/>
          </reference>
          <reference field="6" count="1" selected="0">
            <x v="1"/>
          </reference>
          <reference field="10" count="1" selected="0">
            <x v="10"/>
          </reference>
        </references>
      </pivotArea>
    </format>
    <format dxfId="1303">
      <pivotArea dataOnly="0" labelOnly="1" outline="0" fieldPosition="0">
        <references count="5">
          <reference field="0" count="1">
            <x v="8"/>
          </reference>
          <reference field="2" count="1" selected="0">
            <x v="11"/>
          </reference>
          <reference field="3" count="1" selected="0">
            <x v="39"/>
          </reference>
          <reference field="6" count="1" selected="0">
            <x v="1"/>
          </reference>
          <reference field="10" count="1" selected="0">
            <x v="11"/>
          </reference>
        </references>
      </pivotArea>
    </format>
    <format dxfId="1302">
      <pivotArea dataOnly="0" labelOnly="1" outline="0" fieldPosition="0">
        <references count="5">
          <reference field="0" count="1">
            <x v="22"/>
          </reference>
          <reference field="2" count="1" selected="0">
            <x v="11"/>
          </reference>
          <reference field="3" count="1" selected="0">
            <x v="53"/>
          </reference>
          <reference field="6" count="1" selected="0">
            <x v="1"/>
          </reference>
          <reference field="10" count="1" selected="0">
            <x v="11"/>
          </reference>
        </references>
      </pivotArea>
    </format>
    <format dxfId="1301">
      <pivotArea dataOnly="0" labelOnly="1" outline="0" fieldPosition="0">
        <references count="5">
          <reference field="0" count="1">
            <x v="22"/>
          </reference>
          <reference field="2" count="1" selected="0">
            <x v="11"/>
          </reference>
          <reference field="3" count="1" selected="0">
            <x v="63"/>
          </reference>
          <reference field="6" count="1" selected="0">
            <x v="1"/>
          </reference>
          <reference field="10" count="1" selected="0">
            <x v="11"/>
          </reference>
        </references>
      </pivotArea>
    </format>
    <format dxfId="1300">
      <pivotArea dataOnly="0" labelOnly="1" outline="0" fieldPosition="0">
        <references count="5">
          <reference field="0" count="5">
            <x v="5"/>
            <x v="22"/>
            <x v="114"/>
            <x v="129"/>
            <x v="132"/>
          </reference>
          <reference field="2" count="1" selected="0">
            <x v="11"/>
          </reference>
          <reference field="3" count="1" selected="0">
            <x v="76"/>
          </reference>
          <reference field="6" count="1" selected="0">
            <x v="1"/>
          </reference>
          <reference field="10" count="1" selected="0">
            <x v="11"/>
          </reference>
        </references>
      </pivotArea>
    </format>
    <format dxfId="1299">
      <pivotArea dataOnly="0" labelOnly="1" outline="0" fieldPosition="0">
        <references count="5">
          <reference field="0" count="1">
            <x v="22"/>
          </reference>
          <reference field="2" count="1" selected="0">
            <x v="11"/>
          </reference>
          <reference field="3" count="1" selected="0">
            <x v="77"/>
          </reference>
          <reference field="6" count="1" selected="0">
            <x v="1"/>
          </reference>
          <reference field="10" count="1" selected="0">
            <x v="11"/>
          </reference>
        </references>
      </pivotArea>
    </format>
    <format dxfId="1298">
      <pivotArea dataOnly="0" labelOnly="1" outline="0" fieldPosition="0">
        <references count="5">
          <reference field="0" count="1">
            <x v="18"/>
          </reference>
          <reference field="2" count="1" selected="0">
            <x v="11"/>
          </reference>
          <reference field="3" count="1" selected="0">
            <x v="56"/>
          </reference>
          <reference field="6" count="1" selected="0">
            <x v="1"/>
          </reference>
          <reference field="10" count="1" selected="0">
            <x v="12"/>
          </reference>
        </references>
      </pivotArea>
    </format>
    <format dxfId="1297">
      <pivotArea dataOnly="0" labelOnly="1" outline="0" fieldPosition="0">
        <references count="5">
          <reference field="0" count="1">
            <x v="124"/>
          </reference>
          <reference field="2" count="1" selected="0">
            <x v="11"/>
          </reference>
          <reference field="3" count="1" selected="0">
            <x v="73"/>
          </reference>
          <reference field="6" count="1" selected="0">
            <x v="1"/>
          </reference>
          <reference field="10" count="1" selected="0">
            <x v="12"/>
          </reference>
        </references>
      </pivotArea>
    </format>
    <format dxfId="1296">
      <pivotArea dataOnly="0" labelOnly="1" outline="0" fieldPosition="0">
        <references count="5">
          <reference field="0" count="1">
            <x v="38"/>
          </reference>
          <reference field="2" count="1" selected="0">
            <x v="11"/>
          </reference>
          <reference field="3" count="1" selected="0">
            <x v="70"/>
          </reference>
          <reference field="6" count="1" selected="0">
            <x v="1"/>
          </reference>
          <reference field="10" count="1" selected="0">
            <x v="13"/>
          </reference>
        </references>
      </pivotArea>
    </format>
    <format dxfId="1295">
      <pivotArea dataOnly="0" labelOnly="1" outline="0" fieldPosition="0">
        <references count="5">
          <reference field="0" count="1">
            <x v="54"/>
          </reference>
          <reference field="2" count="1" selected="0">
            <x v="11"/>
          </reference>
          <reference field="3" count="1" selected="0">
            <x v="73"/>
          </reference>
          <reference field="6" count="1" selected="0">
            <x v="1"/>
          </reference>
          <reference field="10" count="1" selected="0">
            <x v="13"/>
          </reference>
        </references>
      </pivotArea>
    </format>
    <format dxfId="1294">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4"/>
          </reference>
        </references>
      </pivotArea>
    </format>
    <format dxfId="1293">
      <pivotArea dataOnly="0" labelOnly="1" outline="0" fieldPosition="0">
        <references count="5">
          <reference field="0" count="1">
            <x v="109"/>
          </reference>
          <reference field="2" count="1" selected="0">
            <x v="11"/>
          </reference>
          <reference field="3" count="1" selected="0">
            <x v="69"/>
          </reference>
          <reference field="6" count="1" selected="0">
            <x v="1"/>
          </reference>
          <reference field="10" count="1" selected="0">
            <x v="14"/>
          </reference>
        </references>
      </pivotArea>
    </format>
    <format dxfId="1292">
      <pivotArea dataOnly="0" labelOnly="1" outline="0" fieldPosition="0">
        <references count="5">
          <reference field="0" count="4">
            <x v="61"/>
            <x v="62"/>
            <x v="63"/>
            <x v="64"/>
          </reference>
          <reference field="2" count="1" selected="0">
            <x v="11"/>
          </reference>
          <reference field="3" count="1" selected="0">
            <x v="71"/>
          </reference>
          <reference field="6" count="1" selected="0">
            <x v="1"/>
          </reference>
          <reference field="10" count="1" selected="0">
            <x v="14"/>
          </reference>
        </references>
      </pivotArea>
    </format>
    <format dxfId="1291">
      <pivotArea dataOnly="0" labelOnly="1" outline="0" fieldPosition="0">
        <references count="5">
          <reference field="0" count="1">
            <x v="78"/>
          </reference>
          <reference field="2" count="1" selected="0">
            <x v="11"/>
          </reference>
          <reference field="3" count="1" selected="0">
            <x v="73"/>
          </reference>
          <reference field="6" count="1" selected="0">
            <x v="1"/>
          </reference>
          <reference field="10" count="1" selected="0">
            <x v="14"/>
          </reference>
        </references>
      </pivotArea>
    </format>
    <format dxfId="1290">
      <pivotArea dataOnly="0" labelOnly="1" outline="0" fieldPosition="0">
        <references count="5">
          <reference field="0" count="1">
            <x v="13"/>
          </reference>
          <reference field="2" count="1" selected="0">
            <x v="11"/>
          </reference>
          <reference field="3" count="1" selected="0">
            <x v="56"/>
          </reference>
          <reference field="6" count="1" selected="0">
            <x v="1"/>
          </reference>
          <reference field="10" count="1" selected="0">
            <x v="15"/>
          </reference>
        </references>
      </pivotArea>
    </format>
    <format dxfId="1289">
      <pivotArea dataOnly="0" labelOnly="1" outline="0" fieldPosition="0">
        <references count="5">
          <reference field="0" count="1">
            <x v="33"/>
          </reference>
          <reference field="2" count="1" selected="0">
            <x v="11"/>
          </reference>
          <reference field="3" count="1" selected="0">
            <x v="73"/>
          </reference>
          <reference field="6" count="1" selected="0">
            <x v="1"/>
          </reference>
          <reference field="10" count="1" selected="0">
            <x v="15"/>
          </reference>
        </references>
      </pivotArea>
    </format>
    <format dxfId="1288">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6"/>
          </reference>
        </references>
      </pivotArea>
    </format>
    <format dxfId="1287">
      <pivotArea dataOnly="0" labelOnly="1" outline="0" fieldPosition="0">
        <references count="5">
          <reference field="0" count="3">
            <x v="48"/>
            <x v="108"/>
            <x v="111"/>
          </reference>
          <reference field="2" count="1" selected="0">
            <x v="11"/>
          </reference>
          <reference field="3" count="1" selected="0">
            <x v="73"/>
          </reference>
          <reference field="6" count="1" selected="0">
            <x v="1"/>
          </reference>
          <reference field="10" count="1" selected="0">
            <x v="16"/>
          </reference>
        </references>
      </pivotArea>
    </format>
    <format dxfId="1286">
      <pivotArea dataOnly="0" labelOnly="1" outline="0" fieldPosition="0">
        <references count="5">
          <reference field="0" count="1">
            <x v="107"/>
          </reference>
          <reference field="2" count="1" selected="0">
            <x v="11"/>
          </reference>
          <reference field="3" count="1" selected="0">
            <x v="60"/>
          </reference>
          <reference field="6" count="1" selected="0">
            <x v="1"/>
          </reference>
          <reference field="10" count="1" selected="0">
            <x v="17"/>
          </reference>
        </references>
      </pivotArea>
    </format>
    <format dxfId="1285">
      <pivotArea dataOnly="0" labelOnly="1" outline="0" fieldPosition="0">
        <references count="5">
          <reference field="0" count="1">
            <x v="41"/>
          </reference>
          <reference field="2" count="1" selected="0">
            <x v="11"/>
          </reference>
          <reference field="3" count="1" selected="0">
            <x v="61"/>
          </reference>
          <reference field="6" count="1" selected="0">
            <x v="1"/>
          </reference>
          <reference field="10" count="1" selected="0">
            <x v="17"/>
          </reference>
        </references>
      </pivotArea>
    </format>
    <format dxfId="1284">
      <pivotArea dataOnly="0" labelOnly="1" outline="0" fieldPosition="0">
        <references count="5">
          <reference field="0" count="1">
            <x v="86"/>
          </reference>
          <reference field="2" count="1" selected="0">
            <x v="11"/>
          </reference>
          <reference field="3" count="1" selected="0">
            <x v="62"/>
          </reference>
          <reference field="6" count="1" selected="0">
            <x v="1"/>
          </reference>
          <reference field="10" count="1" selected="0">
            <x v="17"/>
          </reference>
        </references>
      </pivotArea>
    </format>
    <format dxfId="1283">
      <pivotArea dataOnly="0" labelOnly="1" outline="0" fieldPosition="0">
        <references count="5">
          <reference field="0" count="1">
            <x v="99"/>
          </reference>
          <reference field="2" count="1" selected="0">
            <x v="11"/>
          </reference>
          <reference field="3" count="1" selected="0">
            <x v="65"/>
          </reference>
          <reference field="6" count="1" selected="0">
            <x v="1"/>
          </reference>
          <reference field="10" count="1" selected="0">
            <x v="17"/>
          </reference>
        </references>
      </pivotArea>
    </format>
    <format dxfId="1282">
      <pivotArea dataOnly="0" labelOnly="1" outline="0" fieldPosition="0">
        <references count="5">
          <reference field="0" count="1">
            <x v="121"/>
          </reference>
          <reference field="2" count="1" selected="0">
            <x v="11"/>
          </reference>
          <reference field="3" count="1" selected="0">
            <x v="66"/>
          </reference>
          <reference field="6" count="1" selected="0">
            <x v="1"/>
          </reference>
          <reference field="10" count="1" selected="0">
            <x v="17"/>
          </reference>
        </references>
      </pivotArea>
    </format>
    <format dxfId="1281">
      <pivotArea dataOnly="0" labelOnly="1" outline="0" fieldPosition="0">
        <references count="5">
          <reference field="0" count="1">
            <x v="69"/>
          </reference>
          <reference field="2" count="1" selected="0">
            <x v="11"/>
          </reference>
          <reference field="3" count="1" selected="0">
            <x v="69"/>
          </reference>
          <reference field="6" count="1" selected="0">
            <x v="1"/>
          </reference>
          <reference field="10" count="1" selected="0">
            <x v="17"/>
          </reference>
        </references>
      </pivotArea>
    </format>
    <format dxfId="1280">
      <pivotArea dataOnly="0" labelOnly="1" outline="0" fieldPosition="0">
        <references count="5">
          <reference field="0" count="1">
            <x v="15"/>
          </reference>
          <reference field="2" count="1" selected="0">
            <x v="11"/>
          </reference>
          <reference field="3" count="1" selected="0">
            <x v="56"/>
          </reference>
          <reference field="6" count="1" selected="0">
            <x v="1"/>
          </reference>
          <reference field="10" count="1" selected="0">
            <x v="18"/>
          </reference>
        </references>
      </pivotArea>
    </format>
    <format dxfId="1279">
      <pivotArea dataOnly="0" labelOnly="1" outline="0" fieldPosition="0">
        <references count="5">
          <reference field="0" count="1">
            <x v="73"/>
          </reference>
          <reference field="2" count="1" selected="0">
            <x v="11"/>
          </reference>
          <reference field="3" count="1" selected="0">
            <x v="42"/>
          </reference>
          <reference field="6" count="1" selected="0">
            <x v="1"/>
          </reference>
          <reference field="10" count="1" selected="0">
            <x v="19"/>
          </reference>
        </references>
      </pivotArea>
    </format>
    <format dxfId="1278">
      <pivotArea dataOnly="0" labelOnly="1" outline="0" fieldPosition="0">
        <references count="5">
          <reference field="0" count="1">
            <x v="68"/>
          </reference>
          <reference field="2" count="1" selected="0">
            <x v="11"/>
          </reference>
          <reference field="3" count="1" selected="0">
            <x v="69"/>
          </reference>
          <reference field="6" count="1" selected="0">
            <x v="1"/>
          </reference>
          <reference field="10" count="1" selected="0">
            <x v="19"/>
          </reference>
        </references>
      </pivotArea>
    </format>
    <format dxfId="1277">
      <pivotArea dataOnly="0" labelOnly="1" outline="0" fieldPosition="0">
        <references count="5">
          <reference field="0" count="1">
            <x v="89"/>
          </reference>
          <reference field="2" count="1" selected="0">
            <x v="11"/>
          </reference>
          <reference field="3" count="1" selected="0">
            <x v="41"/>
          </reference>
          <reference field="6" count="1" selected="0">
            <x v="1"/>
          </reference>
          <reference field="10" count="1" selected="0">
            <x v="20"/>
          </reference>
        </references>
      </pivotArea>
    </format>
    <format dxfId="1276">
      <pivotArea dataOnly="0" labelOnly="1" outline="0" fieldPosition="0">
        <references count="5">
          <reference field="0" count="1">
            <x v="90"/>
          </reference>
          <reference field="2" count="1" selected="0">
            <x v="11"/>
          </reference>
          <reference field="3" count="1" selected="0">
            <x v="57"/>
          </reference>
          <reference field="6" count="1" selected="0">
            <x v="1"/>
          </reference>
          <reference field="10" count="1" selected="0">
            <x v="20"/>
          </reference>
        </references>
      </pivotArea>
    </format>
    <format dxfId="1275">
      <pivotArea dataOnly="0" labelOnly="1" outline="0" fieldPosition="0">
        <references count="5">
          <reference field="0" count="1">
            <x v="122"/>
          </reference>
          <reference field="2" count="1" selected="0">
            <x v="11"/>
          </reference>
          <reference field="3" count="1" selected="0">
            <x v="69"/>
          </reference>
          <reference field="6" count="1" selected="0">
            <x v="1"/>
          </reference>
          <reference field="10" count="1" selected="0">
            <x v="20"/>
          </reference>
        </references>
      </pivotArea>
    </format>
    <format dxfId="1274">
      <pivotArea dataOnly="0" labelOnly="1" outline="0" fieldPosition="0">
        <references count="5">
          <reference field="0" count="1">
            <x v="17"/>
          </reference>
          <reference field="2" count="1" selected="0">
            <x v="11"/>
          </reference>
          <reference field="3" count="1" selected="0">
            <x v="56"/>
          </reference>
          <reference field="6" count="1" selected="0">
            <x v="1"/>
          </reference>
          <reference field="10" count="1" selected="0">
            <x v="21"/>
          </reference>
        </references>
      </pivotArea>
    </format>
    <format dxfId="1273">
      <pivotArea dataOnly="0" labelOnly="1" outline="0" fieldPosition="0">
        <references count="5">
          <reference field="0" count="1">
            <x v="123"/>
          </reference>
          <reference field="2" count="1" selected="0">
            <x v="11"/>
          </reference>
          <reference field="3" count="1" selected="0">
            <x v="69"/>
          </reference>
          <reference field="6" count="1" selected="0">
            <x v="1"/>
          </reference>
          <reference field="10" count="1" selected="0">
            <x v="21"/>
          </reference>
        </references>
      </pivotArea>
    </format>
    <format dxfId="1272">
      <pivotArea dataOnly="0" labelOnly="1" outline="0" fieldPosition="0">
        <references count="5">
          <reference field="0" count="4">
            <x v="28"/>
            <x v="120"/>
            <x v="133"/>
            <x v="136"/>
          </reference>
          <reference field="2" count="1" selected="0">
            <x v="11"/>
          </reference>
          <reference field="3" count="1" selected="0">
            <x v="49"/>
          </reference>
          <reference field="6" count="1" selected="0">
            <x v="1"/>
          </reference>
          <reference field="10" count="1" selected="0">
            <x v="22"/>
          </reference>
        </references>
      </pivotArea>
    </format>
    <format dxfId="1271">
      <pivotArea dataOnly="0" labelOnly="1" outline="0" fieldPosition="0">
        <references count="5">
          <reference field="0" count="2">
            <x v="14"/>
            <x v="21"/>
          </reference>
          <reference field="2" count="1" selected="0">
            <x v="11"/>
          </reference>
          <reference field="3" count="1" selected="0">
            <x v="56"/>
          </reference>
          <reference field="6" count="1" selected="0">
            <x v="1"/>
          </reference>
          <reference field="10" count="1" selected="0">
            <x v="23"/>
          </reference>
        </references>
      </pivotArea>
    </format>
    <format dxfId="1270">
      <pivotArea dataOnly="0" labelOnly="1" outline="0" fieldPosition="0">
        <references count="5">
          <reference field="0" count="1">
            <x v="102"/>
          </reference>
          <reference field="2" count="1" selected="0">
            <x v="11"/>
          </reference>
          <reference field="3" count="1" selected="0">
            <x v="67"/>
          </reference>
          <reference field="6" count="1" selected="0">
            <x v="1"/>
          </reference>
          <reference field="10" count="1" selected="0">
            <x v="23"/>
          </reference>
        </references>
      </pivotArea>
    </format>
    <format dxfId="1269">
      <pivotArea dataOnly="0" labelOnly="1" outline="0" fieldPosition="0">
        <references count="5">
          <reference field="0" count="5">
            <x v="82"/>
            <x v="83"/>
            <x v="96"/>
            <x v="147"/>
            <x v="148"/>
          </reference>
          <reference field="2" count="1" selected="0">
            <x v="11"/>
          </reference>
          <reference field="3" count="1" selected="0">
            <x v="70"/>
          </reference>
          <reference field="6" count="1" selected="0">
            <x v="1"/>
          </reference>
          <reference field="10" count="1" selected="0">
            <x v="23"/>
          </reference>
        </references>
      </pivotArea>
    </format>
    <format dxfId="1268">
      <pivotArea dataOnly="0" labelOnly="1" outline="0" fieldPosition="0">
        <references count="5">
          <reference field="0" count="3">
            <x v="42"/>
            <x v="81"/>
            <x v="144"/>
          </reference>
          <reference field="2" count="1" selected="0">
            <x v="11"/>
          </reference>
          <reference field="3" count="1" selected="0">
            <x v="73"/>
          </reference>
          <reference field="6" count="1" selected="0">
            <x v="1"/>
          </reference>
          <reference field="10" count="1" selected="0">
            <x v="23"/>
          </reference>
        </references>
      </pivotArea>
    </format>
    <format dxfId="1267">
      <pivotArea dataOnly="0" labelOnly="1" outline="0" fieldPosition="0">
        <references count="5">
          <reference field="0" count="1">
            <x v="84"/>
          </reference>
          <reference field="2" count="1" selected="0">
            <x v="11"/>
          </reference>
          <reference field="3" count="1" selected="0">
            <x v="78"/>
          </reference>
          <reference field="6" count="1" selected="0">
            <x v="1"/>
          </reference>
          <reference field="10" count="1" selected="0">
            <x v="23"/>
          </reference>
        </references>
      </pivotArea>
    </format>
    <format dxfId="1266">
      <pivotArea dataOnly="0" labelOnly="1" outline="0" fieldPosition="0">
        <references count="5">
          <reference field="0" count="1">
            <x v="101"/>
          </reference>
          <reference field="2" count="1" selected="0">
            <x v="11"/>
          </reference>
          <reference field="3" count="1" selected="0">
            <x v="69"/>
          </reference>
          <reference field="6" count="1" selected="0">
            <x v="1"/>
          </reference>
          <reference field="10" count="1" selected="0">
            <x v="25"/>
          </reference>
        </references>
      </pivotArea>
    </format>
    <format dxfId="1265">
      <pivotArea dataOnly="0" labelOnly="1" outline="0" fieldPosition="0">
        <references count="5">
          <reference field="0" count="3">
            <x v="57"/>
            <x v="58"/>
            <x v="60"/>
          </reference>
          <reference field="2" count="1" selected="0">
            <x v="11"/>
          </reference>
          <reference field="3" count="1" selected="0">
            <x v="73"/>
          </reference>
          <reference field="6" count="1" selected="0">
            <x v="1"/>
          </reference>
          <reference field="10" count="1" selected="0">
            <x v="25"/>
          </reference>
        </references>
      </pivotArea>
    </format>
    <format dxfId="1264">
      <pivotArea dataOnly="0" labelOnly="1" outline="0" fieldPosition="0">
        <references count="5">
          <reference field="0" count="1">
            <x v="65"/>
          </reference>
          <reference field="2" count="1" selected="0">
            <x v="11"/>
          </reference>
          <reference field="3" count="1" selected="0">
            <x v="73"/>
          </reference>
          <reference field="6" count="1" selected="0">
            <x v="1"/>
          </reference>
          <reference field="10" count="1" selected="0">
            <x v="26"/>
          </reference>
        </references>
      </pivotArea>
    </format>
    <format dxfId="1263">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27"/>
          </reference>
        </references>
      </pivotArea>
    </format>
    <format dxfId="1262">
      <pivotArea dataOnly="0" labelOnly="1" outline="0" fieldPosition="0">
        <references count="5">
          <reference field="0" count="2">
            <x v="10"/>
            <x v="50"/>
          </reference>
          <reference field="2" count="1" selected="0">
            <x v="11"/>
          </reference>
          <reference field="3" count="1" selected="0">
            <x v="45"/>
          </reference>
          <reference field="6" count="1" selected="0">
            <x v="1"/>
          </reference>
          <reference field="10" count="1" selected="0">
            <x v="28"/>
          </reference>
        </references>
      </pivotArea>
    </format>
    <format dxfId="1261">
      <pivotArea dataOnly="0" labelOnly="1" outline="0" fieldPosition="0">
        <references count="5">
          <reference field="0" count="1">
            <x v="50"/>
          </reference>
          <reference field="2" count="1" selected="0">
            <x v="11"/>
          </reference>
          <reference field="3" count="1" selected="0">
            <x v="46"/>
          </reference>
          <reference field="6" count="1" selected="0">
            <x v="1"/>
          </reference>
          <reference field="10" count="1" selected="0">
            <x v="28"/>
          </reference>
        </references>
      </pivotArea>
    </format>
    <format dxfId="1260">
      <pivotArea dataOnly="0" labelOnly="1" outline="0" fieldPosition="0">
        <references count="5">
          <reference field="0" count="2">
            <x v="94"/>
            <x v="98"/>
          </reference>
          <reference field="2" count="1" selected="0">
            <x v="11"/>
          </reference>
          <reference field="3" count="1" selected="0">
            <x v="56"/>
          </reference>
          <reference field="6" count="1" selected="0">
            <x v="1"/>
          </reference>
          <reference field="10" count="1" selected="0">
            <x v="28"/>
          </reference>
        </references>
      </pivotArea>
    </format>
    <format dxfId="1259">
      <pivotArea dataOnly="0" labelOnly="1" outline="0" fieldPosition="0">
        <references count="5">
          <reference field="0" count="1">
            <x v="20"/>
          </reference>
          <reference field="2" count="1" selected="0">
            <x v="11"/>
          </reference>
          <reference field="3" count="1" selected="0">
            <x v="58"/>
          </reference>
          <reference field="6" count="1" selected="0">
            <x v="1"/>
          </reference>
          <reference field="10" count="1" selected="0">
            <x v="28"/>
          </reference>
        </references>
      </pivotArea>
    </format>
    <format dxfId="1258">
      <pivotArea dataOnly="0" labelOnly="1" outline="0" fieldPosition="0">
        <references count="5">
          <reference field="0" count="1">
            <x v="11"/>
          </reference>
          <reference field="2" count="1" selected="0">
            <x v="11"/>
          </reference>
          <reference field="3" count="1" selected="0">
            <x v="60"/>
          </reference>
          <reference field="6" count="1" selected="0">
            <x v="1"/>
          </reference>
          <reference field="10" count="1" selected="0">
            <x v="28"/>
          </reference>
        </references>
      </pivotArea>
    </format>
    <format dxfId="1257">
      <pivotArea dataOnly="0" labelOnly="1" outline="0" fieldPosition="0">
        <references count="5">
          <reference field="0" count="1">
            <x v="50"/>
          </reference>
          <reference field="2" count="1" selected="0">
            <x v="11"/>
          </reference>
          <reference field="3" count="1" selected="0">
            <x v="70"/>
          </reference>
          <reference field="6" count="1" selected="0">
            <x v="1"/>
          </reference>
          <reference field="10" count="1" selected="0">
            <x v="28"/>
          </reference>
        </references>
      </pivotArea>
    </format>
    <format dxfId="1256">
      <pivotArea dataOnly="0" labelOnly="1" outline="0" fieldPosition="0">
        <references count="5">
          <reference field="0" count="1">
            <x v="117"/>
          </reference>
          <reference field="2" count="1" selected="0">
            <x v="11"/>
          </reference>
          <reference field="3" count="1" selected="0">
            <x v="49"/>
          </reference>
          <reference field="6" count="1" selected="0">
            <x v="1"/>
          </reference>
          <reference field="10" count="1" selected="0">
            <x v="29"/>
          </reference>
        </references>
      </pivotArea>
    </format>
    <format dxfId="1255">
      <pivotArea dataOnly="0" labelOnly="1" outline="0" fieldPosition="0">
        <references count="5">
          <reference field="0" count="1">
            <x v="117"/>
          </reference>
          <reference field="2" count="1" selected="0">
            <x v="11"/>
          </reference>
          <reference field="3" count="1" selected="0">
            <x v="50"/>
          </reference>
          <reference field="6" count="1" selected="0">
            <x v="1"/>
          </reference>
          <reference field="10" count="1" selected="0">
            <x v="29"/>
          </reference>
        </references>
      </pivotArea>
    </format>
    <format dxfId="1254">
      <pivotArea dataOnly="0" labelOnly="1" outline="0" fieldPosition="0">
        <references count="5">
          <reference field="0" count="1">
            <x v="117"/>
          </reference>
          <reference field="2" count="1" selected="0">
            <x v="11"/>
          </reference>
          <reference field="3" count="1" selected="0">
            <x v="51"/>
          </reference>
          <reference field="6" count="1" selected="0">
            <x v="1"/>
          </reference>
          <reference field="10" count="1" selected="0">
            <x v="29"/>
          </reference>
        </references>
      </pivotArea>
    </format>
    <format dxfId="1253">
      <pivotArea dataOnly="0" labelOnly="1" outline="0" fieldPosition="0">
        <references count="5">
          <reference field="0" count="1">
            <x v="117"/>
          </reference>
          <reference field="2" count="1" selected="0">
            <x v="11"/>
          </reference>
          <reference field="3" count="1" selected="0">
            <x v="62"/>
          </reference>
          <reference field="6" count="1" selected="0">
            <x v="1"/>
          </reference>
          <reference field="10" count="1" selected="0">
            <x v="29"/>
          </reference>
        </references>
      </pivotArea>
    </format>
    <format dxfId="1252">
      <pivotArea dataOnly="0" labelOnly="1" outline="0" fieldPosition="0">
        <references count="5">
          <reference field="0" count="2">
            <x v="43"/>
            <x v="125"/>
          </reference>
          <reference field="2" count="1" selected="0">
            <x v="11"/>
          </reference>
          <reference field="3" count="1" selected="0">
            <x v="73"/>
          </reference>
          <reference field="6" count="1" selected="0">
            <x v="1"/>
          </reference>
          <reference field="10" count="1" selected="0">
            <x v="29"/>
          </reference>
        </references>
      </pivotArea>
    </format>
    <format dxfId="1251">
      <pivotArea dataOnly="0" labelOnly="1" outline="0" fieldPosition="0">
        <references count="5">
          <reference field="0" count="1">
            <x v="53"/>
          </reference>
          <reference field="2" count="1" selected="0">
            <x v="11"/>
          </reference>
          <reference field="3" count="1" selected="0">
            <x v="73"/>
          </reference>
          <reference field="6" count="1" selected="0">
            <x v="1"/>
          </reference>
          <reference field="10" count="1" selected="0">
            <x v="30"/>
          </reference>
        </references>
      </pivotArea>
    </format>
    <format dxfId="1250">
      <pivotArea dataOnly="0" labelOnly="1" outline="0" fieldPosition="0">
        <references count="5">
          <reference field="0" count="2">
            <x v="2"/>
            <x v="3"/>
          </reference>
          <reference field="2" count="1" selected="0">
            <x v="12"/>
          </reference>
          <reference field="3" count="1" selected="0">
            <x v="79"/>
          </reference>
          <reference field="6" count="1" selected="0">
            <x v="1"/>
          </reference>
          <reference field="10" count="1" selected="0">
            <x v="24"/>
          </reference>
        </references>
      </pivotArea>
    </format>
    <format dxfId="1249">
      <pivotArea dataOnly="0" labelOnly="1" outline="0" fieldPosition="0">
        <references count="5">
          <reference field="0" count="1">
            <x v="12"/>
          </reference>
          <reference field="2" count="1" selected="0">
            <x v="1"/>
          </reference>
          <reference field="3" count="1" selected="0">
            <x v="1"/>
          </reference>
          <reference field="6" count="1" selected="0">
            <x v="2"/>
          </reference>
          <reference field="10" count="1" selected="0">
            <x v="1"/>
          </reference>
        </references>
      </pivotArea>
    </format>
    <format dxfId="1248">
      <pivotArea dataOnly="0" labelOnly="1" outline="0" fieldPosition="0">
        <references count="5">
          <reference field="0" count="2">
            <x v="9"/>
            <x v="115"/>
          </reference>
          <reference field="2" count="1" selected="0">
            <x v="1"/>
          </reference>
          <reference field="3" count="1" selected="0">
            <x v="2"/>
          </reference>
          <reference field="6" count="1" selected="0">
            <x v="2"/>
          </reference>
          <reference field="10" count="1" selected="0">
            <x v="1"/>
          </reference>
        </references>
      </pivotArea>
    </format>
    <format dxfId="1247">
      <pivotArea dataOnly="0" labelOnly="1" outline="0" fieldPosition="0">
        <references count="5">
          <reference field="0" count="1">
            <x v="35"/>
          </reference>
          <reference field="2" count="1" selected="0">
            <x v="1"/>
          </reference>
          <reference field="3" count="1" selected="0">
            <x v="2"/>
          </reference>
          <reference field="6" count="1" selected="0">
            <x v="2"/>
          </reference>
          <reference field="10" count="1" selected="0">
            <x v="6"/>
          </reference>
        </references>
      </pivotArea>
    </format>
    <format dxfId="1246">
      <pivotArea dataOnly="0" labelOnly="1" outline="0" fieldPosition="0">
        <references count="5">
          <reference field="0" count="1">
            <x v="118"/>
          </reference>
          <reference field="2" count="1" selected="0">
            <x v="1"/>
          </reference>
          <reference field="3" count="1" selected="0">
            <x v="2"/>
          </reference>
          <reference field="6" count="1" selected="0">
            <x v="2"/>
          </reference>
          <reference field="10" count="1" selected="0">
            <x v="29"/>
          </reference>
        </references>
      </pivotArea>
    </format>
    <format dxfId="1245">
      <pivotArea dataOnly="0" labelOnly="1" outline="0" fieldPosition="0">
        <references count="5">
          <reference field="0" count="1">
            <x v="25"/>
          </reference>
          <reference field="2" count="1" selected="0">
            <x v="9"/>
          </reference>
          <reference field="3" count="1" selected="0">
            <x v="23"/>
          </reference>
          <reference field="6" count="1" selected="0">
            <x v="2"/>
          </reference>
          <reference field="10" count="1" selected="0">
            <x v="1"/>
          </reference>
        </references>
      </pivotArea>
    </format>
    <format dxfId="1244">
      <pivotArea dataOnly="0" labelOnly="1" outline="0" fieldPosition="0">
        <references count="5">
          <reference field="0" count="1">
            <x v="40"/>
          </reference>
          <reference field="2" count="1" selected="0">
            <x v="13"/>
          </reference>
          <reference field="3" count="1" selected="0">
            <x v="80"/>
          </reference>
          <reference field="6" count="1" selected="0">
            <x v="2"/>
          </reference>
          <reference field="10" count="1" selected="0">
            <x v="8"/>
          </reference>
        </references>
      </pivotArea>
    </format>
    <format dxfId="1243">
      <pivotArea dataOnly="0" labelOnly="1" outline="0" fieldPosition="0">
        <references count="5">
          <reference field="0" count="1">
            <x v="72"/>
          </reference>
          <reference field="2" count="1" selected="0">
            <x v="3"/>
          </reference>
          <reference field="3" count="1" selected="0">
            <x v="4"/>
          </reference>
          <reference field="6" count="1" selected="0">
            <x v="3"/>
          </reference>
          <reference field="10" count="1" selected="0">
            <x v="8"/>
          </reference>
        </references>
      </pivotArea>
    </format>
    <format dxfId="1242">
      <pivotArea dataOnly="0" labelOnly="1" outline="0" fieldPosition="0">
        <references count="5">
          <reference field="0" count="1">
            <x v="79"/>
          </reference>
          <reference field="2" count="1" selected="0">
            <x v="0"/>
          </reference>
          <reference field="3" count="1" selected="0">
            <x v="0"/>
          </reference>
          <reference field="6" count="1" selected="0">
            <x v="4"/>
          </reference>
          <reference field="10" count="1" selected="0">
            <x v="8"/>
          </reference>
        </references>
      </pivotArea>
    </format>
    <format dxfId="1241">
      <pivotArea dataOnly="0" labelOnly="1" outline="0" fieldPosition="0">
        <references count="5">
          <reference field="0" count="1">
            <x v="47"/>
          </reference>
          <reference field="2" count="1" selected="0">
            <x v="2"/>
          </reference>
          <reference field="3" count="1" selected="0">
            <x v="3"/>
          </reference>
          <reference field="6" count="1" selected="0">
            <x v="5"/>
          </reference>
          <reference field="10" count="1" selected="0">
            <x v="8"/>
          </reference>
        </references>
      </pivotArea>
    </format>
    <format dxfId="1240">
      <pivotArea dataOnly="0" labelOnly="1" outline="0" fieldPosition="0">
        <references count="1">
          <reference field="16" count="0"/>
        </references>
      </pivotArea>
    </format>
    <format dxfId="1239">
      <pivotArea dataOnly="0" labelOnly="1" grandCol="1" outline="0" fieldPosition="0"/>
    </format>
    <format dxfId="1238">
      <pivotArea dataOnly="0" labelOnly="1" outline="0" fieldPosition="0">
        <references count="1">
          <reference field="0" count="0"/>
        </references>
      </pivotArea>
    </format>
    <format dxfId="1237">
      <pivotArea type="all" dataOnly="0" outline="0" fieldPosition="0"/>
    </format>
    <format dxfId="1236">
      <pivotArea type="all" dataOnly="0" outline="0" fieldPosition="0"/>
    </format>
    <format dxfId="1235">
      <pivotArea type="all" dataOnly="0" outline="0" fieldPosition="0"/>
    </format>
    <format dxfId="1234">
      <pivotArea dataOnly="0" labelOnly="1" outline="0" fieldPosition="0">
        <references count="1">
          <reference field="6" count="0"/>
        </references>
      </pivotArea>
    </format>
    <format dxfId="1233">
      <pivotArea dataOnly="0" labelOnly="1" outline="0" fieldPosition="0">
        <references count="1">
          <reference field="2" count="0"/>
        </references>
      </pivotArea>
    </format>
    <format dxfId="1232">
      <pivotArea dataOnly="0" labelOnly="1" outline="0" fieldPosition="0">
        <references count="1">
          <reference field="10" count="0"/>
        </references>
      </pivotArea>
    </format>
    <format dxfId="1231">
      <pivotArea type="all" dataOnly="0" outline="0" fieldPosition="0"/>
    </format>
    <format dxfId="1230">
      <pivotArea outline="0" collapsedLevelsAreSubtotals="1" fieldPosition="0"/>
    </format>
    <format dxfId="1229">
      <pivotArea type="origin" dataOnly="0" labelOnly="1" outline="0" fieldPosition="0"/>
    </format>
    <format dxfId="1228">
      <pivotArea field="16" type="button" dataOnly="0" labelOnly="1" outline="0" axis="axisCol" fieldPosition="0"/>
    </format>
    <format dxfId="1227">
      <pivotArea type="topRight" dataOnly="0" labelOnly="1" outline="0" fieldPosition="0"/>
    </format>
    <format dxfId="1226">
      <pivotArea field="6" type="button" dataOnly="0" labelOnly="1" outline="0" axis="axisRow" fieldPosition="0"/>
    </format>
    <format dxfId="1225">
      <pivotArea field="2" type="button" dataOnly="0" labelOnly="1" outline="0" axis="axisRow" fieldPosition="1"/>
    </format>
    <format dxfId="1224">
      <pivotArea field="10" type="button" dataOnly="0" labelOnly="1" outline="0" axis="axisRow" fieldPosition="2"/>
    </format>
    <format dxfId="1223">
      <pivotArea field="3" type="button" dataOnly="0" labelOnly="1" outline="0" axis="axisRow" fieldPosition="3"/>
    </format>
    <format dxfId="1222">
      <pivotArea field="0" type="button" dataOnly="0" labelOnly="1" outline="0" axis="axisRow" fieldPosition="4"/>
    </format>
    <format dxfId="1221">
      <pivotArea dataOnly="0" labelOnly="1" outline="0" fieldPosition="0">
        <references count="1">
          <reference field="6" count="0"/>
        </references>
      </pivotArea>
    </format>
    <format dxfId="1220">
      <pivotArea dataOnly="0" labelOnly="1" outline="0" fieldPosition="0">
        <references count="1">
          <reference field="6" count="0" defaultSubtotal="1"/>
        </references>
      </pivotArea>
    </format>
    <format dxfId="1219">
      <pivotArea dataOnly="0" labelOnly="1" outline="0" fieldPosition="0">
        <references count="2">
          <reference field="2" count="4">
            <x v="4"/>
            <x v="5"/>
            <x v="6"/>
            <x v="7"/>
          </reference>
          <reference field="6" count="1" selected="0">
            <x v="0"/>
          </reference>
        </references>
      </pivotArea>
    </format>
    <format dxfId="1218">
      <pivotArea dataOnly="0" labelOnly="1" outline="0" fieldPosition="0">
        <references count="2">
          <reference field="2" count="4" defaultSubtotal="1">
            <x v="4"/>
            <x v="5"/>
            <x v="6"/>
            <x v="7"/>
          </reference>
          <reference field="6" count="1" selected="0">
            <x v="0"/>
          </reference>
        </references>
      </pivotArea>
    </format>
    <format dxfId="1217">
      <pivotArea dataOnly="0" labelOnly="1" outline="0" fieldPosition="0">
        <references count="2">
          <reference field="2" count="5">
            <x v="8"/>
            <x v="9"/>
            <x v="10"/>
            <x v="11"/>
            <x v="12"/>
          </reference>
          <reference field="6" count="1" selected="0">
            <x v="1"/>
          </reference>
        </references>
      </pivotArea>
    </format>
    <format dxfId="1216">
      <pivotArea dataOnly="0" labelOnly="1" outline="0" fieldPosition="0">
        <references count="2">
          <reference field="2" count="5" defaultSubtotal="1">
            <x v="8"/>
            <x v="9"/>
            <x v="10"/>
            <x v="11"/>
            <x v="12"/>
          </reference>
          <reference field="6" count="1" selected="0">
            <x v="1"/>
          </reference>
        </references>
      </pivotArea>
    </format>
    <format dxfId="1215">
      <pivotArea dataOnly="0" labelOnly="1" outline="0" fieldPosition="0">
        <references count="2">
          <reference field="2" count="3">
            <x v="1"/>
            <x v="9"/>
            <x v="13"/>
          </reference>
          <reference field="6" count="1" selected="0">
            <x v="2"/>
          </reference>
        </references>
      </pivotArea>
    </format>
    <format dxfId="1214">
      <pivotArea dataOnly="0" labelOnly="1" outline="0" fieldPosition="0">
        <references count="2">
          <reference field="2" count="3" defaultSubtotal="1">
            <x v="1"/>
            <x v="9"/>
            <x v="13"/>
          </reference>
          <reference field="6" count="1" selected="0">
            <x v="2"/>
          </reference>
        </references>
      </pivotArea>
    </format>
    <format dxfId="1213">
      <pivotArea dataOnly="0" labelOnly="1" outline="0" fieldPosition="0">
        <references count="2">
          <reference field="2" count="1">
            <x v="3"/>
          </reference>
          <reference field="6" count="1" selected="0">
            <x v="3"/>
          </reference>
        </references>
      </pivotArea>
    </format>
    <format dxfId="1212">
      <pivotArea dataOnly="0" labelOnly="1" outline="0" fieldPosition="0">
        <references count="2">
          <reference field="2" count="1" defaultSubtotal="1">
            <x v="3"/>
          </reference>
          <reference field="6" count="1" selected="0">
            <x v="3"/>
          </reference>
        </references>
      </pivotArea>
    </format>
    <format dxfId="1211">
      <pivotArea dataOnly="0" labelOnly="1" outline="0" fieldPosition="0">
        <references count="2">
          <reference field="2" count="1">
            <x v="0"/>
          </reference>
          <reference field="6" count="1" selected="0">
            <x v="4"/>
          </reference>
        </references>
      </pivotArea>
    </format>
    <format dxfId="1210">
      <pivotArea dataOnly="0" labelOnly="1" outline="0" fieldPosition="0">
        <references count="2">
          <reference field="2" count="1" defaultSubtotal="1">
            <x v="0"/>
          </reference>
          <reference field="6" count="1" selected="0">
            <x v="4"/>
          </reference>
        </references>
      </pivotArea>
    </format>
    <format dxfId="1209">
      <pivotArea dataOnly="0" labelOnly="1" outline="0" fieldPosition="0">
        <references count="2">
          <reference field="2" count="1">
            <x v="2"/>
          </reference>
          <reference field="6" count="1" selected="0">
            <x v="5"/>
          </reference>
        </references>
      </pivotArea>
    </format>
    <format dxfId="1208">
      <pivotArea dataOnly="0" labelOnly="1" outline="0" fieldPosition="0">
        <references count="2">
          <reference field="2" count="1" defaultSubtotal="1">
            <x v="2"/>
          </reference>
          <reference field="6" count="1" selected="0">
            <x v="5"/>
          </reference>
        </references>
      </pivotArea>
    </format>
    <format dxfId="1207">
      <pivotArea dataOnly="0" labelOnly="1" outline="0" fieldPosition="0">
        <references count="3">
          <reference field="2" count="1" selected="0">
            <x v="4"/>
          </reference>
          <reference field="6" count="1" selected="0">
            <x v="0"/>
          </reference>
          <reference field="10" count="1">
            <x v="8"/>
          </reference>
        </references>
      </pivotArea>
    </format>
    <format dxfId="1206">
      <pivotArea dataOnly="0" labelOnly="1" outline="0" fieldPosition="0">
        <references count="3">
          <reference field="2" count="1" selected="0">
            <x v="5"/>
          </reference>
          <reference field="6" count="1" selected="0">
            <x v="0"/>
          </reference>
          <reference field="10" count="8">
            <x v="5"/>
            <x v="10"/>
            <x v="13"/>
            <x v="15"/>
            <x v="17"/>
            <x v="19"/>
            <x v="20"/>
            <x v="23"/>
          </reference>
        </references>
      </pivotArea>
    </format>
    <format dxfId="1205">
      <pivotArea dataOnly="0" labelOnly="1" outline="0" fieldPosition="0">
        <references count="3">
          <reference field="2" count="1" selected="0">
            <x v="6"/>
          </reference>
          <reference field="6" count="1" selected="0">
            <x v="0"/>
          </reference>
          <reference field="10" count="19">
            <x v="1"/>
            <x v="2"/>
            <x v="5"/>
            <x v="8"/>
            <x v="9"/>
            <x v="10"/>
            <x v="11"/>
            <x v="12"/>
            <x v="13"/>
            <x v="14"/>
            <x v="16"/>
            <x v="20"/>
            <x v="21"/>
            <x v="23"/>
            <x v="25"/>
            <x v="26"/>
            <x v="27"/>
            <x v="29"/>
            <x v="30"/>
          </reference>
        </references>
      </pivotArea>
    </format>
    <format dxfId="1204">
      <pivotArea dataOnly="0" labelOnly="1" outline="0" fieldPosition="0">
        <references count="3">
          <reference field="2" count="1" selected="0">
            <x v="7"/>
          </reference>
          <reference field="6" count="1" selected="0">
            <x v="0"/>
          </reference>
          <reference field="10" count="1">
            <x v="8"/>
          </reference>
        </references>
      </pivotArea>
    </format>
    <format dxfId="1203">
      <pivotArea dataOnly="0" labelOnly="1" outline="0" fieldPosition="0">
        <references count="3">
          <reference field="2" count="1" selected="0">
            <x v="8"/>
          </reference>
          <reference field="6" count="1" selected="0">
            <x v="1"/>
          </reference>
          <reference field="10" count="3">
            <x v="11"/>
            <x v="23"/>
            <x v="29"/>
          </reference>
        </references>
      </pivotArea>
    </format>
    <format dxfId="1202">
      <pivotArea dataOnly="0" labelOnly="1" outline="0" fieldPosition="0">
        <references count="3">
          <reference field="2" count="1" selected="0">
            <x v="9"/>
          </reference>
          <reference field="6" count="1" selected="0">
            <x v="1"/>
          </reference>
          <reference field="10" count="4">
            <x v="4"/>
            <x v="14"/>
            <x v="16"/>
            <x v="23"/>
          </reference>
        </references>
      </pivotArea>
    </format>
    <format dxfId="1201">
      <pivotArea dataOnly="0" labelOnly="1" outline="0" fieldPosition="0">
        <references count="3">
          <reference field="2" count="1" selected="0">
            <x v="10"/>
          </reference>
          <reference field="6" count="1" selected="0">
            <x v="1"/>
          </reference>
          <reference field="10" count="15">
            <x v="2"/>
            <x v="5"/>
            <x v="10"/>
            <x v="11"/>
            <x v="12"/>
            <x v="13"/>
            <x v="14"/>
            <x v="15"/>
            <x v="16"/>
            <x v="19"/>
            <x v="20"/>
            <x v="23"/>
            <x v="27"/>
            <x v="28"/>
            <x v="31"/>
          </reference>
        </references>
      </pivotArea>
    </format>
    <format dxfId="1200">
      <pivotArea dataOnly="0" labelOnly="1" outline="0" fieldPosition="0">
        <references count="3">
          <reference field="2" count="1" selected="0">
            <x v="11"/>
          </reference>
          <reference field="6" count="1" selected="0">
            <x v="1"/>
          </reference>
          <reference field="10" count="27">
            <x v="0"/>
            <x v="1"/>
            <x v="2"/>
            <x v="3"/>
            <x v="6"/>
            <x v="7"/>
            <x v="9"/>
            <x v="10"/>
            <x v="11"/>
            <x v="12"/>
            <x v="13"/>
            <x v="14"/>
            <x v="15"/>
            <x v="16"/>
            <x v="17"/>
            <x v="18"/>
            <x v="19"/>
            <x v="20"/>
            <x v="21"/>
            <x v="22"/>
            <x v="23"/>
            <x v="25"/>
            <x v="26"/>
            <x v="27"/>
            <x v="28"/>
            <x v="29"/>
            <x v="30"/>
          </reference>
        </references>
      </pivotArea>
    </format>
    <format dxfId="1199">
      <pivotArea dataOnly="0" labelOnly="1" outline="0" fieldPosition="0">
        <references count="3">
          <reference field="2" count="1" selected="0">
            <x v="12"/>
          </reference>
          <reference field="6" count="1" selected="0">
            <x v="1"/>
          </reference>
          <reference field="10" count="1">
            <x v="24"/>
          </reference>
        </references>
      </pivotArea>
    </format>
    <format dxfId="1198">
      <pivotArea dataOnly="0" labelOnly="1" outline="0" fieldPosition="0">
        <references count="3">
          <reference field="2" count="1" selected="0">
            <x v="1"/>
          </reference>
          <reference field="6" count="1" selected="0">
            <x v="2"/>
          </reference>
          <reference field="10" count="3">
            <x v="1"/>
            <x v="6"/>
            <x v="29"/>
          </reference>
        </references>
      </pivotArea>
    </format>
    <format dxfId="1197">
      <pivotArea dataOnly="0" labelOnly="1" outline="0" fieldPosition="0">
        <references count="3">
          <reference field="2" count="1" selected="0">
            <x v="9"/>
          </reference>
          <reference field="6" count="1" selected="0">
            <x v="2"/>
          </reference>
          <reference field="10" count="1">
            <x v="1"/>
          </reference>
        </references>
      </pivotArea>
    </format>
    <format dxfId="1196">
      <pivotArea dataOnly="0" labelOnly="1" outline="0" fieldPosition="0">
        <references count="3">
          <reference field="2" count="1" selected="0">
            <x v="13"/>
          </reference>
          <reference field="6" count="1" selected="0">
            <x v="2"/>
          </reference>
          <reference field="10" count="1">
            <x v="8"/>
          </reference>
        </references>
      </pivotArea>
    </format>
    <format dxfId="1195">
      <pivotArea dataOnly="0" labelOnly="1" outline="0" fieldPosition="0">
        <references count="3">
          <reference field="2" count="1" selected="0">
            <x v="3"/>
          </reference>
          <reference field="6" count="1" selected="0">
            <x v="3"/>
          </reference>
          <reference field="10" count="1">
            <x v="8"/>
          </reference>
        </references>
      </pivotArea>
    </format>
    <format dxfId="1194">
      <pivotArea dataOnly="0" labelOnly="1" outline="0" fieldPosition="0">
        <references count="3">
          <reference field="2" count="1" selected="0">
            <x v="0"/>
          </reference>
          <reference field="6" count="1" selected="0">
            <x v="4"/>
          </reference>
          <reference field="10" count="1">
            <x v="8"/>
          </reference>
        </references>
      </pivotArea>
    </format>
    <format dxfId="1193">
      <pivotArea dataOnly="0" labelOnly="1" outline="0" fieldPosition="0">
        <references count="3">
          <reference field="2" count="1" selected="0">
            <x v="2"/>
          </reference>
          <reference field="6" count="1" selected="0">
            <x v="5"/>
          </reference>
          <reference field="10" count="1">
            <x v="8"/>
          </reference>
        </references>
      </pivotArea>
    </format>
    <format dxfId="1192">
      <pivotArea dataOnly="0" labelOnly="1" outline="0" fieldPosition="0">
        <references count="4">
          <reference field="2" count="1" selected="0">
            <x v="4"/>
          </reference>
          <reference field="3" count="1">
            <x v="5"/>
          </reference>
          <reference field="6" count="1" selected="0">
            <x v="0"/>
          </reference>
          <reference field="10" count="1" selected="0">
            <x v="8"/>
          </reference>
        </references>
      </pivotArea>
    </format>
    <format dxfId="1191">
      <pivotArea dataOnly="0" labelOnly="1" outline="0" fieldPosition="0">
        <references count="4">
          <reference field="2" count="1" selected="0">
            <x v="5"/>
          </reference>
          <reference field="3" count="1">
            <x v="9"/>
          </reference>
          <reference field="6" count="1" selected="0">
            <x v="0"/>
          </reference>
          <reference field="10" count="1" selected="0">
            <x v="5"/>
          </reference>
        </references>
      </pivotArea>
    </format>
    <format dxfId="1190">
      <pivotArea dataOnly="0" labelOnly="1" outline="0" fieldPosition="0">
        <references count="4">
          <reference field="2" count="1" selected="0">
            <x v="5"/>
          </reference>
          <reference field="3" count="1">
            <x v="8"/>
          </reference>
          <reference field="6" count="1" selected="0">
            <x v="0"/>
          </reference>
          <reference field="10" count="1" selected="0">
            <x v="10"/>
          </reference>
        </references>
      </pivotArea>
    </format>
    <format dxfId="1189">
      <pivotArea dataOnly="0" labelOnly="1" outline="0" fieldPosition="0">
        <references count="4">
          <reference field="2" count="1" selected="0">
            <x v="5"/>
          </reference>
          <reference field="3" count="1">
            <x v="6"/>
          </reference>
          <reference field="6" count="1" selected="0">
            <x v="0"/>
          </reference>
          <reference field="10" count="1" selected="0">
            <x v="13"/>
          </reference>
        </references>
      </pivotArea>
    </format>
    <format dxfId="1188">
      <pivotArea dataOnly="0" labelOnly="1" outline="0" fieldPosition="0">
        <references count="4">
          <reference field="2" count="1" selected="0">
            <x v="5"/>
          </reference>
          <reference field="3" count="1">
            <x v="7"/>
          </reference>
          <reference field="6" count="1" selected="0">
            <x v="0"/>
          </reference>
          <reference field="10" count="1" selected="0">
            <x v="23"/>
          </reference>
        </references>
      </pivotArea>
    </format>
    <format dxfId="1187">
      <pivotArea dataOnly="0" labelOnly="1" outline="0" fieldPosition="0">
        <references count="4">
          <reference field="2" count="1" selected="0">
            <x v="6"/>
          </reference>
          <reference field="3" count="2">
            <x v="10"/>
            <x v="16"/>
          </reference>
          <reference field="6" count="1" selected="0">
            <x v="0"/>
          </reference>
          <reference field="10" count="1" selected="0">
            <x v="1"/>
          </reference>
        </references>
      </pivotArea>
    </format>
    <format dxfId="1186">
      <pivotArea dataOnly="0" labelOnly="1" outline="0" fieldPosition="0">
        <references count="4">
          <reference field="2" count="1" selected="0">
            <x v="6"/>
          </reference>
          <reference field="3" count="2">
            <x v="10"/>
            <x v="16"/>
          </reference>
          <reference field="6" count="1" selected="0">
            <x v="0"/>
          </reference>
          <reference field="10" count="1" selected="0">
            <x v="2"/>
          </reference>
        </references>
      </pivotArea>
    </format>
    <format dxfId="1185">
      <pivotArea dataOnly="0" labelOnly="1" outline="0" fieldPosition="0">
        <references count="4">
          <reference field="2" count="1" selected="0">
            <x v="6"/>
          </reference>
          <reference field="3" count="1">
            <x v="15"/>
          </reference>
          <reference field="6" count="1" selected="0">
            <x v="0"/>
          </reference>
          <reference field="10" count="1" selected="0">
            <x v="8"/>
          </reference>
        </references>
      </pivotArea>
    </format>
    <format dxfId="1184">
      <pivotArea dataOnly="0" labelOnly="1" outline="0" fieldPosition="0">
        <references count="4">
          <reference field="2" count="1" selected="0">
            <x v="6"/>
          </reference>
          <reference field="3" count="2">
            <x v="11"/>
            <x v="14"/>
          </reference>
          <reference field="6" count="1" selected="0">
            <x v="0"/>
          </reference>
          <reference field="10" count="1" selected="0">
            <x v="9"/>
          </reference>
        </references>
      </pivotArea>
    </format>
    <format dxfId="1183">
      <pivotArea dataOnly="0" labelOnly="1" outline="0" fieldPosition="0">
        <references count="4">
          <reference field="2" count="1" selected="0">
            <x v="6"/>
          </reference>
          <reference field="3" count="2">
            <x v="11"/>
            <x v="12"/>
          </reference>
          <reference field="6" count="1" selected="0">
            <x v="0"/>
          </reference>
          <reference field="10" count="1" selected="0">
            <x v="10"/>
          </reference>
        </references>
      </pivotArea>
    </format>
    <format dxfId="1182">
      <pivotArea dataOnly="0" labelOnly="1" outline="0" fieldPosition="0">
        <references count="4">
          <reference field="2" count="1" selected="0">
            <x v="6"/>
          </reference>
          <reference field="3" count="2">
            <x v="10"/>
            <x v="16"/>
          </reference>
          <reference field="6" count="1" selected="0">
            <x v="0"/>
          </reference>
          <reference field="10" count="1" selected="0">
            <x v="11"/>
          </reference>
        </references>
      </pivotArea>
    </format>
    <format dxfId="1181">
      <pivotArea dataOnly="0" labelOnly="1" outline="0" fieldPosition="0">
        <references count="4">
          <reference field="2" count="1" selected="0">
            <x v="6"/>
          </reference>
          <reference field="3" count="1">
            <x v="10"/>
          </reference>
          <reference field="6" count="1" selected="0">
            <x v="0"/>
          </reference>
          <reference field="10" count="1" selected="0">
            <x v="12"/>
          </reference>
        </references>
      </pivotArea>
    </format>
    <format dxfId="1180">
      <pivotArea dataOnly="0" labelOnly="1" outline="0" fieldPosition="0">
        <references count="4">
          <reference field="2" count="1" selected="0">
            <x v="6"/>
          </reference>
          <reference field="3" count="1">
            <x v="11"/>
          </reference>
          <reference field="6" count="1" selected="0">
            <x v="0"/>
          </reference>
          <reference field="10" count="1" selected="0">
            <x v="13"/>
          </reference>
        </references>
      </pivotArea>
    </format>
    <format dxfId="1179">
      <pivotArea dataOnly="0" labelOnly="1" outline="0" fieldPosition="0">
        <references count="4">
          <reference field="2" count="1" selected="0">
            <x v="6"/>
          </reference>
          <reference field="3" count="2">
            <x v="10"/>
            <x v="11"/>
          </reference>
          <reference field="6" count="1" selected="0">
            <x v="0"/>
          </reference>
          <reference field="10" count="1" selected="0">
            <x v="14"/>
          </reference>
        </references>
      </pivotArea>
    </format>
    <format dxfId="1178">
      <pivotArea dataOnly="0" labelOnly="1" outline="0" fieldPosition="0">
        <references count="4">
          <reference field="2" count="1" selected="0">
            <x v="6"/>
          </reference>
          <reference field="3" count="2">
            <x v="10"/>
            <x v="13"/>
          </reference>
          <reference field="6" count="1" selected="0">
            <x v="0"/>
          </reference>
          <reference field="10" count="1" selected="0">
            <x v="16"/>
          </reference>
        </references>
      </pivotArea>
    </format>
    <format dxfId="1177">
      <pivotArea dataOnly="0" labelOnly="1" outline="0" fieldPosition="0">
        <references count="4">
          <reference field="2" count="1" selected="0">
            <x v="6"/>
          </reference>
          <reference field="3" count="1">
            <x v="10"/>
          </reference>
          <reference field="6" count="1" selected="0">
            <x v="0"/>
          </reference>
          <reference field="10" count="1" selected="0">
            <x v="20"/>
          </reference>
        </references>
      </pivotArea>
    </format>
    <format dxfId="1176">
      <pivotArea dataOnly="0" labelOnly="1" outline="0" fieldPosition="0">
        <references count="4">
          <reference field="2" count="1" selected="0">
            <x v="6"/>
          </reference>
          <reference field="3" count="1">
            <x v="11"/>
          </reference>
          <reference field="6" count="1" selected="0">
            <x v="0"/>
          </reference>
          <reference field="10" count="1" selected="0">
            <x v="23"/>
          </reference>
        </references>
      </pivotArea>
    </format>
    <format dxfId="1175">
      <pivotArea dataOnly="0" labelOnly="1" outline="0" fieldPosition="0">
        <references count="4">
          <reference field="2" count="1" selected="0">
            <x v="6"/>
          </reference>
          <reference field="3" count="2">
            <x v="10"/>
            <x v="11"/>
          </reference>
          <reference field="6" count="1" selected="0">
            <x v="0"/>
          </reference>
          <reference field="10" count="1" selected="0">
            <x v="25"/>
          </reference>
        </references>
      </pivotArea>
    </format>
    <format dxfId="1174">
      <pivotArea dataOnly="0" labelOnly="1" outline="0" fieldPosition="0">
        <references count="4">
          <reference field="2" count="1" selected="0">
            <x v="6"/>
          </reference>
          <reference field="3" count="1">
            <x v="10"/>
          </reference>
          <reference field="6" count="1" selected="0">
            <x v="0"/>
          </reference>
          <reference field="10" count="1" selected="0">
            <x v="27"/>
          </reference>
        </references>
      </pivotArea>
    </format>
    <format dxfId="1173">
      <pivotArea dataOnly="0" labelOnly="1" outline="0" fieldPosition="0">
        <references count="4">
          <reference field="2" count="1" selected="0">
            <x v="6"/>
          </reference>
          <reference field="3" count="1">
            <x v="11"/>
          </reference>
          <reference field="6" count="1" selected="0">
            <x v="0"/>
          </reference>
          <reference field="10" count="1" selected="0">
            <x v="29"/>
          </reference>
        </references>
      </pivotArea>
    </format>
    <format dxfId="1172">
      <pivotArea dataOnly="0" labelOnly="1" outline="0" fieldPosition="0">
        <references count="4">
          <reference field="2" count="1" selected="0">
            <x v="7"/>
          </reference>
          <reference field="3" count="1">
            <x v="17"/>
          </reference>
          <reference field="6" count="1" selected="0">
            <x v="0"/>
          </reference>
          <reference field="10" count="1" selected="0">
            <x v="8"/>
          </reference>
        </references>
      </pivotArea>
    </format>
    <format dxfId="1171">
      <pivotArea dataOnly="0" labelOnly="1" outline="0" fieldPosition="0">
        <references count="4">
          <reference field="2" count="1" selected="0">
            <x v="8"/>
          </reference>
          <reference field="3" count="3">
            <x v="18"/>
            <x v="19"/>
            <x v="20"/>
          </reference>
          <reference field="6" count="1" selected="0">
            <x v="1"/>
          </reference>
          <reference field="10" count="1" selected="0">
            <x v="11"/>
          </reference>
        </references>
      </pivotArea>
    </format>
    <format dxfId="1170">
      <pivotArea dataOnly="0" labelOnly="1" outline="0" fieldPosition="0">
        <references count="4">
          <reference field="2" count="1" selected="0">
            <x v="8"/>
          </reference>
          <reference field="3" count="1">
            <x v="21"/>
          </reference>
          <reference field="6" count="1" selected="0">
            <x v="1"/>
          </reference>
          <reference field="10" count="1" selected="0">
            <x v="23"/>
          </reference>
        </references>
      </pivotArea>
    </format>
    <format dxfId="1169">
      <pivotArea dataOnly="0" labelOnly="1" outline="0" fieldPosition="0">
        <references count="4">
          <reference field="2" count="1" selected="0">
            <x v="9"/>
          </reference>
          <reference field="3" count="1">
            <x v="25"/>
          </reference>
          <reference field="6" count="1" selected="0">
            <x v="1"/>
          </reference>
          <reference field="10" count="1" selected="0">
            <x v="4"/>
          </reference>
        </references>
      </pivotArea>
    </format>
    <format dxfId="1168">
      <pivotArea dataOnly="0" labelOnly="1" outline="0" fieldPosition="0">
        <references count="4">
          <reference field="2" count="1" selected="0">
            <x v="9"/>
          </reference>
          <reference field="3" count="1">
            <x v="24"/>
          </reference>
          <reference field="6" count="1" selected="0">
            <x v="1"/>
          </reference>
          <reference field="10" count="1" selected="0">
            <x v="14"/>
          </reference>
        </references>
      </pivotArea>
    </format>
    <format dxfId="1167">
      <pivotArea dataOnly="0" labelOnly="1" outline="0" fieldPosition="0">
        <references count="4">
          <reference field="2" count="1" selected="0">
            <x v="9"/>
          </reference>
          <reference field="3" count="1">
            <x v="22"/>
          </reference>
          <reference field="6" count="1" selected="0">
            <x v="1"/>
          </reference>
          <reference field="10" count="1" selected="0">
            <x v="23"/>
          </reference>
        </references>
      </pivotArea>
    </format>
    <format dxfId="1166">
      <pivotArea dataOnly="0" labelOnly="1" outline="0" fieldPosition="0">
        <references count="4">
          <reference field="2" count="1" selected="0">
            <x v="10"/>
          </reference>
          <reference field="3" count="3">
            <x v="29"/>
            <x v="33"/>
            <x v="36"/>
          </reference>
          <reference field="6" count="1" selected="0">
            <x v="1"/>
          </reference>
          <reference field="10" count="1" selected="0">
            <x v="2"/>
          </reference>
        </references>
      </pivotArea>
    </format>
    <format dxfId="1165">
      <pivotArea dataOnly="0" labelOnly="1" outline="0" fieldPosition="0">
        <references count="4">
          <reference field="2" count="1" selected="0">
            <x v="10"/>
          </reference>
          <reference field="3" count="3">
            <x v="26"/>
            <x v="33"/>
            <x v="36"/>
          </reference>
          <reference field="6" count="1" selected="0">
            <x v="1"/>
          </reference>
          <reference field="10" count="1" selected="0">
            <x v="5"/>
          </reference>
        </references>
      </pivotArea>
    </format>
    <format dxfId="1164">
      <pivotArea dataOnly="0" labelOnly="1" outline="0" fieldPosition="0">
        <references count="4">
          <reference field="2" count="1" selected="0">
            <x v="10"/>
          </reference>
          <reference field="3" count="3">
            <x v="28"/>
            <x v="33"/>
            <x v="36"/>
          </reference>
          <reference field="6" count="1" selected="0">
            <x v="1"/>
          </reference>
          <reference field="10" count="1" selected="0">
            <x v="10"/>
          </reference>
        </references>
      </pivotArea>
    </format>
    <format dxfId="1163">
      <pivotArea dataOnly="0" labelOnly="1" outline="0" fieldPosition="0">
        <references count="4">
          <reference field="2" count="1" selected="0">
            <x v="10"/>
          </reference>
          <reference field="3" count="4">
            <x v="26"/>
            <x v="29"/>
            <x v="33"/>
            <x v="36"/>
          </reference>
          <reference field="6" count="1" selected="0">
            <x v="1"/>
          </reference>
          <reference field="10" count="1" selected="0">
            <x v="11"/>
          </reference>
        </references>
      </pivotArea>
    </format>
    <format dxfId="1162">
      <pivotArea dataOnly="0" labelOnly="1" outline="0" fieldPosition="0">
        <references count="4">
          <reference field="2" count="1" selected="0">
            <x v="10"/>
          </reference>
          <reference field="3" count="3">
            <x v="28"/>
            <x v="33"/>
            <x v="36"/>
          </reference>
          <reference field="6" count="1" selected="0">
            <x v="1"/>
          </reference>
          <reference field="10" count="1" selected="0">
            <x v="12"/>
          </reference>
        </references>
      </pivotArea>
    </format>
    <format dxfId="1161">
      <pivotArea dataOnly="0" labelOnly="1" outline="0" fieldPosition="0">
        <references count="4">
          <reference field="2" count="1" selected="0">
            <x v="10"/>
          </reference>
          <reference field="3" count="3">
            <x v="27"/>
            <x v="33"/>
            <x v="36"/>
          </reference>
          <reference field="6" count="1" selected="0">
            <x v="1"/>
          </reference>
          <reference field="10" count="1" selected="0">
            <x v="13"/>
          </reference>
        </references>
      </pivotArea>
    </format>
    <format dxfId="1160">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14"/>
          </reference>
        </references>
      </pivotArea>
    </format>
    <format dxfId="1159">
      <pivotArea dataOnly="0" labelOnly="1" outline="0" fieldPosition="0">
        <references count="4">
          <reference field="2" count="1" selected="0">
            <x v="10"/>
          </reference>
          <reference field="3" count="3">
            <x v="27"/>
            <x v="34"/>
            <x v="37"/>
          </reference>
          <reference field="6" count="1" selected="0">
            <x v="1"/>
          </reference>
          <reference field="10" count="1" selected="0">
            <x v="15"/>
          </reference>
        </references>
      </pivotArea>
    </format>
    <format dxfId="1158">
      <pivotArea dataOnly="0" labelOnly="1" outline="0" fieldPosition="0">
        <references count="4">
          <reference field="2" count="1" selected="0">
            <x v="10"/>
          </reference>
          <reference field="3" count="3">
            <x v="27"/>
            <x v="34"/>
            <x v="37"/>
          </reference>
          <reference field="6" count="1" selected="0">
            <x v="1"/>
          </reference>
          <reference field="10" count="1" selected="0">
            <x v="16"/>
          </reference>
        </references>
      </pivotArea>
    </format>
    <format dxfId="1157">
      <pivotArea dataOnly="0" labelOnly="1" outline="0" fieldPosition="0">
        <references count="4">
          <reference field="2" count="1" selected="0">
            <x v="10"/>
          </reference>
          <reference field="3" count="6">
            <x v="28"/>
            <x v="30"/>
            <x v="31"/>
            <x v="32"/>
            <x v="35"/>
            <x v="38"/>
          </reference>
          <reference field="6" count="1" selected="0">
            <x v="1"/>
          </reference>
          <reference field="10" count="1" selected="0">
            <x v="19"/>
          </reference>
        </references>
      </pivotArea>
    </format>
    <format dxfId="1156">
      <pivotArea dataOnly="0" labelOnly="1" outline="0" fieldPosition="0">
        <references count="4">
          <reference field="2" count="1" selected="0">
            <x v="10"/>
          </reference>
          <reference field="3" count="1">
            <x v="28"/>
          </reference>
          <reference field="6" count="1" selected="0">
            <x v="1"/>
          </reference>
          <reference field="10" count="1" selected="0">
            <x v="20"/>
          </reference>
        </references>
      </pivotArea>
    </format>
    <format dxfId="1155">
      <pivotArea dataOnly="0" labelOnly="1" outline="0" fieldPosition="0">
        <references count="4">
          <reference field="2" count="1" selected="0">
            <x v="10"/>
          </reference>
          <reference field="3" count="2">
            <x v="35"/>
            <x v="38"/>
          </reference>
          <reference field="6" count="1" selected="0">
            <x v="1"/>
          </reference>
          <reference field="10" count="1" selected="0">
            <x v="23"/>
          </reference>
        </references>
      </pivotArea>
    </format>
    <format dxfId="1154">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27"/>
          </reference>
        </references>
      </pivotArea>
    </format>
    <format dxfId="1153">
      <pivotArea dataOnly="0" labelOnly="1" outline="0" fieldPosition="0">
        <references count="4">
          <reference field="2" count="1" selected="0">
            <x v="10"/>
          </reference>
          <reference field="3" count="3">
            <x v="28"/>
            <x v="35"/>
            <x v="38"/>
          </reference>
          <reference field="6" count="1" selected="0">
            <x v="1"/>
          </reference>
          <reference field="10" count="1" selected="0">
            <x v="28"/>
          </reference>
        </references>
      </pivotArea>
    </format>
    <format dxfId="1152">
      <pivotArea dataOnly="0" labelOnly="1" outline="0" fieldPosition="0">
        <references count="4">
          <reference field="2" count="1" selected="0">
            <x v="10"/>
          </reference>
          <reference field="3" count="3">
            <x v="27"/>
            <x v="34"/>
            <x v="37"/>
          </reference>
          <reference field="6" count="1" selected="0">
            <x v="1"/>
          </reference>
          <reference field="10" count="1" selected="0">
            <x v="31"/>
          </reference>
        </references>
      </pivotArea>
    </format>
    <format dxfId="1151">
      <pivotArea dataOnly="0" labelOnly="1" outline="0" fieldPosition="0">
        <references count="4">
          <reference field="2" count="1" selected="0">
            <x v="11"/>
          </reference>
          <reference field="3" count="1">
            <x v="55"/>
          </reference>
          <reference field="6" count="1" selected="0">
            <x v="1"/>
          </reference>
          <reference field="10" count="1" selected="0">
            <x v="0"/>
          </reference>
        </references>
      </pivotArea>
    </format>
    <format dxfId="1150">
      <pivotArea dataOnly="0" labelOnly="1" outline="0" fieldPosition="0">
        <references count="4">
          <reference field="2" count="1" selected="0">
            <x v="11"/>
          </reference>
          <reference field="3" count="2">
            <x v="48"/>
            <x v="65"/>
          </reference>
          <reference field="6" count="1" selected="0">
            <x v="1"/>
          </reference>
          <reference field="10" count="1" selected="0">
            <x v="1"/>
          </reference>
        </references>
      </pivotArea>
    </format>
    <format dxfId="1149">
      <pivotArea dataOnly="0" labelOnly="1" outline="0" fieldPosition="0">
        <references count="4">
          <reference field="2" count="1" selected="0">
            <x v="11"/>
          </reference>
          <reference field="3" count="5">
            <x v="54"/>
            <x v="68"/>
            <x v="72"/>
            <x v="74"/>
            <x v="75"/>
          </reference>
          <reference field="6" count="1" selected="0">
            <x v="1"/>
          </reference>
          <reference field="10" count="1" selected="0">
            <x v="2"/>
          </reference>
        </references>
      </pivotArea>
    </format>
    <format dxfId="1148">
      <pivotArea dataOnly="0" labelOnly="1" outline="0" fieldPosition="0">
        <references count="4">
          <reference field="2" count="1" selected="0">
            <x v="11"/>
          </reference>
          <reference field="3" count="1">
            <x v="56"/>
          </reference>
          <reference field="6" count="1" selected="0">
            <x v="1"/>
          </reference>
          <reference field="10" count="1" selected="0">
            <x v="3"/>
          </reference>
        </references>
      </pivotArea>
    </format>
    <format dxfId="1147">
      <pivotArea dataOnly="0" labelOnly="1" outline="0" fieldPosition="0">
        <references count="4">
          <reference field="2" count="1" selected="0">
            <x v="11"/>
          </reference>
          <reference field="3" count="1">
            <x v="47"/>
          </reference>
          <reference field="6" count="1" selected="0">
            <x v="1"/>
          </reference>
          <reference field="10" count="1" selected="0">
            <x v="6"/>
          </reference>
        </references>
      </pivotArea>
    </format>
    <format dxfId="1146">
      <pivotArea dataOnly="0" labelOnly="1" outline="0" fieldPosition="0">
        <references count="4">
          <reference field="2" count="1" selected="0">
            <x v="11"/>
          </reference>
          <reference field="3" count="7">
            <x v="40"/>
            <x v="43"/>
            <x v="44"/>
            <x v="52"/>
            <x v="59"/>
            <x v="64"/>
            <x v="78"/>
          </reference>
          <reference field="6" count="1" selected="0">
            <x v="1"/>
          </reference>
          <reference field="10" count="1" selected="0">
            <x v="7"/>
          </reference>
        </references>
      </pivotArea>
    </format>
    <format dxfId="1145">
      <pivotArea dataOnly="0" labelOnly="1" outline="0" fieldPosition="0">
        <references count="4">
          <reference field="2" count="1" selected="0">
            <x v="11"/>
          </reference>
          <reference field="3" count="1">
            <x v="73"/>
          </reference>
          <reference field="6" count="1" selected="0">
            <x v="1"/>
          </reference>
          <reference field="10" count="1" selected="0">
            <x v="9"/>
          </reference>
        </references>
      </pivotArea>
    </format>
    <format dxfId="1144">
      <pivotArea dataOnly="0" labelOnly="1" outline="0" fieldPosition="0">
        <references count="4">
          <reference field="2" count="1" selected="0">
            <x v="11"/>
          </reference>
          <reference field="3" count="5">
            <x v="39"/>
            <x v="53"/>
            <x v="63"/>
            <x v="76"/>
            <x v="77"/>
          </reference>
          <reference field="6" count="1" selected="0">
            <x v="1"/>
          </reference>
          <reference field="10" count="1" selected="0">
            <x v="11"/>
          </reference>
        </references>
      </pivotArea>
    </format>
    <format dxfId="1143">
      <pivotArea dataOnly="0" labelOnly="1" outline="0" fieldPosition="0">
        <references count="4">
          <reference field="2" count="1" selected="0">
            <x v="11"/>
          </reference>
          <reference field="3" count="2">
            <x v="56"/>
            <x v="73"/>
          </reference>
          <reference field="6" count="1" selected="0">
            <x v="1"/>
          </reference>
          <reference field="10" count="1" selected="0">
            <x v="12"/>
          </reference>
        </references>
      </pivotArea>
    </format>
    <format dxfId="1142">
      <pivotArea dataOnly="0" labelOnly="1" outline="0" fieldPosition="0">
        <references count="4">
          <reference field="2" count="1" selected="0">
            <x v="11"/>
          </reference>
          <reference field="3" count="2">
            <x v="70"/>
            <x v="73"/>
          </reference>
          <reference field="6" count="1" selected="0">
            <x v="1"/>
          </reference>
          <reference field="10" count="1" selected="0">
            <x v="13"/>
          </reference>
        </references>
      </pivotArea>
    </format>
    <format dxfId="1141">
      <pivotArea dataOnly="0" labelOnly="1" outline="0" fieldPosition="0">
        <references count="4">
          <reference field="2" count="1" selected="0">
            <x v="11"/>
          </reference>
          <reference field="3" count="4">
            <x v="56"/>
            <x v="69"/>
            <x v="71"/>
            <x v="73"/>
          </reference>
          <reference field="6" count="1" selected="0">
            <x v="1"/>
          </reference>
          <reference field="10" count="1" selected="0">
            <x v="14"/>
          </reference>
        </references>
      </pivotArea>
    </format>
    <format dxfId="1140">
      <pivotArea dataOnly="0" labelOnly="1" outline="0" fieldPosition="0">
        <references count="4">
          <reference field="2" count="1" selected="0">
            <x v="11"/>
          </reference>
          <reference field="3" count="2">
            <x v="56"/>
            <x v="73"/>
          </reference>
          <reference field="6" count="1" selected="0">
            <x v="1"/>
          </reference>
          <reference field="10" count="1" selected="0">
            <x v="15"/>
          </reference>
        </references>
      </pivotArea>
    </format>
    <format dxfId="1139">
      <pivotArea dataOnly="0" labelOnly="1" outline="0" fieldPosition="0">
        <references count="4">
          <reference field="2" count="1" selected="0">
            <x v="11"/>
          </reference>
          <reference field="3" count="2">
            <x v="56"/>
            <x v="73"/>
          </reference>
          <reference field="6" count="1" selected="0">
            <x v="1"/>
          </reference>
          <reference field="10" count="1" selected="0">
            <x v="16"/>
          </reference>
        </references>
      </pivotArea>
    </format>
    <format dxfId="1138">
      <pivotArea dataOnly="0" labelOnly="1" outline="0" fieldPosition="0">
        <references count="4">
          <reference field="2" count="1" selected="0">
            <x v="11"/>
          </reference>
          <reference field="3" count="6">
            <x v="60"/>
            <x v="61"/>
            <x v="62"/>
            <x v="65"/>
            <x v="66"/>
            <x v="69"/>
          </reference>
          <reference field="6" count="1" selected="0">
            <x v="1"/>
          </reference>
          <reference field="10" count="1" selected="0">
            <x v="17"/>
          </reference>
        </references>
      </pivotArea>
    </format>
    <format dxfId="1137">
      <pivotArea dataOnly="0" labelOnly="1" outline="0" fieldPosition="0">
        <references count="4">
          <reference field="2" count="1" selected="0">
            <x v="11"/>
          </reference>
          <reference field="3" count="1">
            <x v="56"/>
          </reference>
          <reference field="6" count="1" selected="0">
            <x v="1"/>
          </reference>
          <reference field="10" count="1" selected="0">
            <x v="18"/>
          </reference>
        </references>
      </pivotArea>
    </format>
    <format dxfId="1136">
      <pivotArea dataOnly="0" labelOnly="1" outline="0" fieldPosition="0">
        <references count="4">
          <reference field="2" count="1" selected="0">
            <x v="11"/>
          </reference>
          <reference field="3" count="2">
            <x v="42"/>
            <x v="69"/>
          </reference>
          <reference field="6" count="1" selected="0">
            <x v="1"/>
          </reference>
          <reference field="10" count="1" selected="0">
            <x v="19"/>
          </reference>
        </references>
      </pivotArea>
    </format>
    <format dxfId="1135">
      <pivotArea dataOnly="0" labelOnly="1" outline="0" fieldPosition="0">
        <references count="4">
          <reference field="2" count="1" selected="0">
            <x v="11"/>
          </reference>
          <reference field="3" count="3">
            <x v="41"/>
            <x v="57"/>
            <x v="69"/>
          </reference>
          <reference field="6" count="1" selected="0">
            <x v="1"/>
          </reference>
          <reference field="10" count="1" selected="0">
            <x v="20"/>
          </reference>
        </references>
      </pivotArea>
    </format>
    <format dxfId="1134">
      <pivotArea dataOnly="0" labelOnly="1" outline="0" fieldPosition="0">
        <references count="4">
          <reference field="2" count="1" selected="0">
            <x v="11"/>
          </reference>
          <reference field="3" count="2">
            <x v="56"/>
            <x v="69"/>
          </reference>
          <reference field="6" count="1" selected="0">
            <x v="1"/>
          </reference>
          <reference field="10" count="1" selected="0">
            <x v="21"/>
          </reference>
        </references>
      </pivotArea>
    </format>
    <format dxfId="1133">
      <pivotArea dataOnly="0" labelOnly="1" outline="0" fieldPosition="0">
        <references count="4">
          <reference field="2" count="1" selected="0">
            <x v="11"/>
          </reference>
          <reference field="3" count="1">
            <x v="49"/>
          </reference>
          <reference field="6" count="1" selected="0">
            <x v="1"/>
          </reference>
          <reference field="10" count="1" selected="0">
            <x v="22"/>
          </reference>
        </references>
      </pivotArea>
    </format>
    <format dxfId="1132">
      <pivotArea dataOnly="0" labelOnly="1" outline="0" fieldPosition="0">
        <references count="4">
          <reference field="2" count="1" selected="0">
            <x v="11"/>
          </reference>
          <reference field="3" count="5">
            <x v="56"/>
            <x v="67"/>
            <x v="70"/>
            <x v="73"/>
            <x v="78"/>
          </reference>
          <reference field="6" count="1" selected="0">
            <x v="1"/>
          </reference>
          <reference field="10" count="1" selected="0">
            <x v="23"/>
          </reference>
        </references>
      </pivotArea>
    </format>
    <format dxfId="1131">
      <pivotArea dataOnly="0" labelOnly="1" outline="0" fieldPosition="0">
        <references count="4">
          <reference field="2" count="1" selected="0">
            <x v="11"/>
          </reference>
          <reference field="3" count="2">
            <x v="69"/>
            <x v="73"/>
          </reference>
          <reference field="6" count="1" selected="0">
            <x v="1"/>
          </reference>
          <reference field="10" count="1" selected="0">
            <x v="25"/>
          </reference>
        </references>
      </pivotArea>
    </format>
    <format dxfId="1130">
      <pivotArea dataOnly="0" labelOnly="1" outline="0" fieldPosition="0">
        <references count="4">
          <reference field="2" count="1" selected="0">
            <x v="11"/>
          </reference>
          <reference field="3" count="1">
            <x v="56"/>
          </reference>
          <reference field="6" count="1" selected="0">
            <x v="1"/>
          </reference>
          <reference field="10" count="1" selected="0">
            <x v="27"/>
          </reference>
        </references>
      </pivotArea>
    </format>
    <format dxfId="1129">
      <pivotArea dataOnly="0" labelOnly="1" outline="0" fieldPosition="0">
        <references count="4">
          <reference field="2" count="1" selected="0">
            <x v="11"/>
          </reference>
          <reference field="3" count="6">
            <x v="45"/>
            <x v="46"/>
            <x v="56"/>
            <x v="58"/>
            <x v="60"/>
            <x v="70"/>
          </reference>
          <reference field="6" count="1" selected="0">
            <x v="1"/>
          </reference>
          <reference field="10" count="1" selected="0">
            <x v="28"/>
          </reference>
        </references>
      </pivotArea>
    </format>
    <format dxfId="1128">
      <pivotArea dataOnly="0" labelOnly="1" outline="0" fieldPosition="0">
        <references count="4">
          <reference field="2" count="1" selected="0">
            <x v="11"/>
          </reference>
          <reference field="3" count="5">
            <x v="49"/>
            <x v="50"/>
            <x v="51"/>
            <x v="62"/>
            <x v="73"/>
          </reference>
          <reference field="6" count="1" selected="0">
            <x v="1"/>
          </reference>
          <reference field="10" count="1" selected="0">
            <x v="29"/>
          </reference>
        </references>
      </pivotArea>
    </format>
    <format dxfId="1127">
      <pivotArea dataOnly="0" labelOnly="1" outline="0" fieldPosition="0">
        <references count="4">
          <reference field="2" count="1" selected="0">
            <x v="12"/>
          </reference>
          <reference field="3" count="1">
            <x v="79"/>
          </reference>
          <reference field="6" count="1" selected="0">
            <x v="1"/>
          </reference>
          <reference field="10" count="1" selected="0">
            <x v="24"/>
          </reference>
        </references>
      </pivotArea>
    </format>
    <format dxfId="1126">
      <pivotArea dataOnly="0" labelOnly="1" outline="0" fieldPosition="0">
        <references count="4">
          <reference field="2" count="1" selected="0">
            <x v="1"/>
          </reference>
          <reference field="3" count="2">
            <x v="1"/>
            <x v="2"/>
          </reference>
          <reference field="6" count="1" selected="0">
            <x v="2"/>
          </reference>
          <reference field="10" count="1" selected="0">
            <x v="1"/>
          </reference>
        </references>
      </pivotArea>
    </format>
    <format dxfId="1125">
      <pivotArea dataOnly="0" labelOnly="1" outline="0" fieldPosition="0">
        <references count="4">
          <reference field="2" count="1" selected="0">
            <x v="9"/>
          </reference>
          <reference field="3" count="1">
            <x v="23"/>
          </reference>
          <reference field="6" count="1" selected="0">
            <x v="2"/>
          </reference>
          <reference field="10" count="1" selected="0">
            <x v="1"/>
          </reference>
        </references>
      </pivotArea>
    </format>
    <format dxfId="1124">
      <pivotArea dataOnly="0" labelOnly="1" outline="0" fieldPosition="0">
        <references count="4">
          <reference field="2" count="1" selected="0">
            <x v="13"/>
          </reference>
          <reference field="3" count="1">
            <x v="80"/>
          </reference>
          <reference field="6" count="1" selected="0">
            <x v="2"/>
          </reference>
          <reference field="10" count="1" selected="0">
            <x v="8"/>
          </reference>
        </references>
      </pivotArea>
    </format>
    <format dxfId="1123">
      <pivotArea dataOnly="0" labelOnly="1" outline="0" fieldPosition="0">
        <references count="4">
          <reference field="2" count="1" selected="0">
            <x v="3"/>
          </reference>
          <reference field="3" count="1">
            <x v="4"/>
          </reference>
          <reference field="6" count="1" selected="0">
            <x v="3"/>
          </reference>
          <reference field="10" count="1" selected="0">
            <x v="8"/>
          </reference>
        </references>
      </pivotArea>
    </format>
    <format dxfId="1122">
      <pivotArea dataOnly="0" labelOnly="1" outline="0" fieldPosition="0">
        <references count="4">
          <reference field="2" count="1" selected="0">
            <x v="0"/>
          </reference>
          <reference field="3" count="1">
            <x v="0"/>
          </reference>
          <reference field="6" count="1" selected="0">
            <x v="4"/>
          </reference>
          <reference field="10" count="1" selected="0">
            <x v="8"/>
          </reference>
        </references>
      </pivotArea>
    </format>
    <format dxfId="1121">
      <pivotArea dataOnly="0" labelOnly="1" outline="0" fieldPosition="0">
        <references count="4">
          <reference field="2" count="1" selected="0">
            <x v="2"/>
          </reference>
          <reference field="3" count="1">
            <x v="3"/>
          </reference>
          <reference field="6" count="1" selected="0">
            <x v="5"/>
          </reference>
          <reference field="10" count="1" selected="0">
            <x v="8"/>
          </reference>
        </references>
      </pivotArea>
    </format>
    <format dxfId="1120">
      <pivotArea dataOnly="0" labelOnly="1" outline="0" fieldPosition="0">
        <references count="5">
          <reference field="0" count="1">
            <x v="34"/>
          </reference>
          <reference field="2" count="1" selected="0">
            <x v="4"/>
          </reference>
          <reference field="3" count="1" selected="0">
            <x v="5"/>
          </reference>
          <reference field="6" count="1" selected="0">
            <x v="0"/>
          </reference>
          <reference field="10" count="1" selected="0">
            <x v="8"/>
          </reference>
        </references>
      </pivotArea>
    </format>
    <format dxfId="1119">
      <pivotArea dataOnly="0" labelOnly="1" outline="0" fieldPosition="0">
        <references count="5">
          <reference field="0" count="1">
            <x v="71"/>
          </reference>
          <reference field="2" count="1" selected="0">
            <x v="5"/>
          </reference>
          <reference field="3" count="1" selected="0">
            <x v="9"/>
          </reference>
          <reference field="6" count="1" selected="0">
            <x v="0"/>
          </reference>
          <reference field="10" count="1" selected="0">
            <x v="5"/>
          </reference>
        </references>
      </pivotArea>
    </format>
    <format dxfId="1118">
      <pivotArea dataOnly="0" labelOnly="1" outline="0" fieldPosition="0">
        <references count="5">
          <reference field="0" count="2">
            <x v="145"/>
            <x v="146"/>
          </reference>
          <reference field="2" count="1" selected="0">
            <x v="5"/>
          </reference>
          <reference field="3" count="1" selected="0">
            <x v="8"/>
          </reference>
          <reference field="6" count="1" selected="0">
            <x v="0"/>
          </reference>
          <reference field="10" count="1" selected="0">
            <x v="10"/>
          </reference>
        </references>
      </pivotArea>
    </format>
    <format dxfId="1117">
      <pivotArea dataOnly="0" labelOnly="1" outline="0" fieldPosition="0">
        <references count="5">
          <reference field="0" count="1">
            <x v="39"/>
          </reference>
          <reference field="2" count="1" selected="0">
            <x v="5"/>
          </reference>
          <reference field="3" count="1" selected="0">
            <x v="6"/>
          </reference>
          <reference field="6" count="1" selected="0">
            <x v="0"/>
          </reference>
          <reference field="10" count="1" selected="0">
            <x v="13"/>
          </reference>
        </references>
      </pivotArea>
    </format>
    <format dxfId="1116">
      <pivotArea dataOnly="0" labelOnly="1" outline="0" fieldPosition="0">
        <references count="5">
          <reference field="0" count="1">
            <x v="33"/>
          </reference>
          <reference field="2" count="1" selected="0">
            <x v="5"/>
          </reference>
          <reference field="3" count="1" selected="0">
            <x v="6"/>
          </reference>
          <reference field="6" count="1" selected="0">
            <x v="0"/>
          </reference>
          <reference field="10" count="1" selected="0">
            <x v="15"/>
          </reference>
        </references>
      </pivotArea>
    </format>
    <format dxfId="1115">
      <pivotArea dataOnly="0" labelOnly="1" outline="0" fieldPosition="0">
        <references count="5">
          <reference field="0" count="1">
            <x v="87"/>
          </reference>
          <reference field="2" count="1" selected="0">
            <x v="5"/>
          </reference>
          <reference field="3" count="1" selected="0">
            <x v="6"/>
          </reference>
          <reference field="6" count="1" selected="0">
            <x v="0"/>
          </reference>
          <reference field="10" count="1" selected="0">
            <x v="17"/>
          </reference>
        </references>
      </pivotArea>
    </format>
    <format dxfId="1114">
      <pivotArea dataOnly="0" labelOnly="1" outline="0" fieldPosition="0">
        <references count="5">
          <reference field="0" count="1">
            <x v="95"/>
          </reference>
          <reference field="2" count="1" selected="0">
            <x v="5"/>
          </reference>
          <reference field="3" count="1" selected="0">
            <x v="6"/>
          </reference>
          <reference field="6" count="1" selected="0">
            <x v="0"/>
          </reference>
          <reference field="10" count="1" selected="0">
            <x v="19"/>
          </reference>
        </references>
      </pivotArea>
    </format>
    <format dxfId="1113">
      <pivotArea dataOnly="0" labelOnly="1" outline="0" fieldPosition="0">
        <references count="5">
          <reference field="0" count="1">
            <x v="88"/>
          </reference>
          <reference field="2" count="1" selected="0">
            <x v="5"/>
          </reference>
          <reference field="3" count="1" selected="0">
            <x v="6"/>
          </reference>
          <reference field="6" count="1" selected="0">
            <x v="0"/>
          </reference>
          <reference field="10" count="1" selected="0">
            <x v="20"/>
          </reference>
        </references>
      </pivotArea>
    </format>
    <format dxfId="1112">
      <pivotArea dataOnly="0" labelOnly="1" outline="0" fieldPosition="0">
        <references count="5">
          <reference field="0" count="5">
            <x v="82"/>
            <x v="83"/>
            <x v="84"/>
            <x v="147"/>
            <x v="148"/>
          </reference>
          <reference field="2" count="1" selected="0">
            <x v="5"/>
          </reference>
          <reference field="3" count="1" selected="0">
            <x v="7"/>
          </reference>
          <reference field="6" count="1" selected="0">
            <x v="0"/>
          </reference>
          <reference field="10" count="1" selected="0">
            <x v="23"/>
          </reference>
        </references>
      </pivotArea>
    </format>
    <format dxfId="1111">
      <pivotArea dataOnly="0" labelOnly="1" outline="0" fieldPosition="0">
        <references count="5">
          <reference field="0" count="1">
            <x v="152"/>
          </reference>
          <reference field="2" count="1" selected="0">
            <x v="6"/>
          </reference>
          <reference field="3" count="1" selected="0">
            <x v="10"/>
          </reference>
          <reference field="6" count="1" selected="0">
            <x v="0"/>
          </reference>
          <reference field="10" count="1" selected="0">
            <x v="1"/>
          </reference>
        </references>
      </pivotArea>
    </format>
    <format dxfId="1110">
      <pivotArea dataOnly="0" labelOnly="1" outline="0" fieldPosition="0">
        <references count="5">
          <reference field="0" count="1">
            <x v="132"/>
          </reference>
          <reference field="2" count="1" selected="0">
            <x v="6"/>
          </reference>
          <reference field="3" count="1" selected="0">
            <x v="16"/>
          </reference>
          <reference field="6" count="1" selected="0">
            <x v="0"/>
          </reference>
          <reference field="10" count="1" selected="0">
            <x v="1"/>
          </reference>
        </references>
      </pivotArea>
    </format>
    <format dxfId="1109">
      <pivotArea dataOnly="0" labelOnly="1" outline="0" fieldPosition="0">
        <references count="5">
          <reference field="0" count="2">
            <x v="37"/>
            <x v="127"/>
          </reference>
          <reference field="2" count="1" selected="0">
            <x v="6"/>
          </reference>
          <reference field="3" count="1" selected="0">
            <x v="10"/>
          </reference>
          <reference field="6" count="1" selected="0">
            <x v="0"/>
          </reference>
          <reference field="10" count="1" selected="0">
            <x v="2"/>
          </reference>
        </references>
      </pivotArea>
    </format>
    <format dxfId="1108">
      <pivotArea dataOnly="0" labelOnly="1" outline="0" fieldPosition="0">
        <references count="5">
          <reference field="0" count="1">
            <x v="131"/>
          </reference>
          <reference field="2" count="1" selected="0">
            <x v="6"/>
          </reference>
          <reference field="3" count="1" selected="0">
            <x v="16"/>
          </reference>
          <reference field="6" count="1" selected="0">
            <x v="0"/>
          </reference>
          <reference field="10" count="1" selected="0">
            <x v="2"/>
          </reference>
        </references>
      </pivotArea>
    </format>
    <format dxfId="1107">
      <pivotArea dataOnly="0" labelOnly="1" outline="0" fieldPosition="0">
        <references count="5">
          <reference field="0" count="1">
            <x v="135"/>
          </reference>
          <reference field="2" count="1" selected="0">
            <x v="6"/>
          </reference>
          <reference field="3" count="1" selected="0">
            <x v="16"/>
          </reference>
          <reference field="6" count="1" selected="0">
            <x v="0"/>
          </reference>
          <reference field="10" count="1" selected="0">
            <x v="5"/>
          </reference>
        </references>
      </pivotArea>
    </format>
    <format dxfId="1106">
      <pivotArea dataOnly="0" labelOnly="1" outline="0" fieldPosition="0">
        <references count="5">
          <reference field="0" count="1">
            <x v="119"/>
          </reference>
          <reference field="2" count="1" selected="0">
            <x v="6"/>
          </reference>
          <reference field="3" count="1" selected="0">
            <x v="15"/>
          </reference>
          <reference field="6" count="1" selected="0">
            <x v="0"/>
          </reference>
          <reference field="10" count="1" selected="0">
            <x v="8"/>
          </reference>
        </references>
      </pivotArea>
    </format>
    <format dxfId="1105">
      <pivotArea dataOnly="0" labelOnly="1" outline="0" fieldPosition="0">
        <references count="5">
          <reference field="0" count="1">
            <x v="51"/>
          </reference>
          <reference field="2" count="1" selected="0">
            <x v="6"/>
          </reference>
          <reference field="3" count="1" selected="0">
            <x v="11"/>
          </reference>
          <reference field="6" count="1" selected="0">
            <x v="0"/>
          </reference>
          <reference field="10" count="1" selected="0">
            <x v="9"/>
          </reference>
        </references>
      </pivotArea>
    </format>
    <format dxfId="1104">
      <pivotArea dataOnly="0" labelOnly="1" outline="0" fieldPosition="0">
        <references count="5">
          <reference field="0" count="1">
            <x v="32"/>
          </reference>
          <reference field="2" count="1" selected="0">
            <x v="6"/>
          </reference>
          <reference field="3" count="1" selected="0">
            <x v="14"/>
          </reference>
          <reference field="6" count="1" selected="0">
            <x v="0"/>
          </reference>
          <reference field="10" count="1" selected="0">
            <x v="9"/>
          </reference>
        </references>
      </pivotArea>
    </format>
    <format dxfId="1103">
      <pivotArea dataOnly="0" labelOnly="1" outline="0" fieldPosition="0">
        <references count="5">
          <reference field="0" count="1">
            <x v="138"/>
          </reference>
          <reference field="2" count="1" selected="0">
            <x v="6"/>
          </reference>
          <reference field="3" count="1" selected="0">
            <x v="11"/>
          </reference>
          <reference field="6" count="1" selected="0">
            <x v="0"/>
          </reference>
          <reference field="10" count="1" selected="0">
            <x v="10"/>
          </reference>
        </references>
      </pivotArea>
    </format>
    <format dxfId="1102">
      <pivotArea dataOnly="0" labelOnly="1" outline="0" fieldPosition="0">
        <references count="5">
          <reference field="0" count="2">
            <x v="26"/>
            <x v="27"/>
          </reference>
          <reference field="2" count="1" selected="0">
            <x v="6"/>
          </reference>
          <reference field="3" count="1" selected="0">
            <x v="12"/>
          </reference>
          <reference field="6" count="1" selected="0">
            <x v="0"/>
          </reference>
          <reference field="10" count="1" selected="0">
            <x v="10"/>
          </reference>
        </references>
      </pivotArea>
    </format>
    <format dxfId="1101">
      <pivotArea dataOnly="0" labelOnly="1" outline="0" fieldPosition="0">
        <references count="5">
          <reference field="0" count="2">
            <x v="31"/>
            <x v="153"/>
          </reference>
          <reference field="2" count="1" selected="0">
            <x v="6"/>
          </reference>
          <reference field="3" count="1" selected="0">
            <x v="10"/>
          </reference>
          <reference field="6" count="1" selected="0">
            <x v="0"/>
          </reference>
          <reference field="10" count="1" selected="0">
            <x v="11"/>
          </reference>
        </references>
      </pivotArea>
    </format>
    <format dxfId="1100">
      <pivotArea dataOnly="0" labelOnly="1" outline="0" fieldPosition="0">
        <references count="5">
          <reference field="0" count="3">
            <x v="130"/>
            <x v="131"/>
            <x v="132"/>
          </reference>
          <reference field="2" count="1" selected="0">
            <x v="6"/>
          </reference>
          <reference field="3" count="1" selected="0">
            <x v="16"/>
          </reference>
          <reference field="6" count="1" selected="0">
            <x v="0"/>
          </reference>
          <reference field="10" count="1" selected="0">
            <x v="11"/>
          </reference>
        </references>
      </pivotArea>
    </format>
    <format dxfId="1099">
      <pivotArea dataOnly="0" labelOnly="1" outline="0" fieldPosition="0">
        <references count="5">
          <reference field="0" count="2">
            <x v="124"/>
            <x v="142"/>
          </reference>
          <reference field="2" count="1" selected="0">
            <x v="6"/>
          </reference>
          <reference field="3" count="1" selected="0">
            <x v="10"/>
          </reference>
          <reference field="6" count="1" selected="0">
            <x v="0"/>
          </reference>
          <reference field="10" count="1" selected="0">
            <x v="12"/>
          </reference>
        </references>
      </pivotArea>
    </format>
    <format dxfId="1098">
      <pivotArea dataOnly="0" labelOnly="1" outline="0" fieldPosition="0">
        <references count="5">
          <reference field="0" count="1">
            <x v="77"/>
          </reference>
          <reference field="2" count="1" selected="0">
            <x v="6"/>
          </reference>
          <reference field="3" count="1" selected="0">
            <x v="10"/>
          </reference>
          <reference field="6" count="1" selected="0">
            <x v="0"/>
          </reference>
          <reference field="10" count="1" selected="0">
            <x v="13"/>
          </reference>
        </references>
      </pivotArea>
    </format>
    <format dxfId="1097">
      <pivotArea dataOnly="0" labelOnly="1" outline="0" fieldPosition="0">
        <references count="5">
          <reference field="0" count="1">
            <x v="143"/>
          </reference>
          <reference field="2" count="1" selected="0">
            <x v="6"/>
          </reference>
          <reference field="3" count="1" selected="0">
            <x v="11"/>
          </reference>
          <reference field="6" count="1" selected="0">
            <x v="0"/>
          </reference>
          <reference field="10" count="1" selected="0">
            <x v="13"/>
          </reference>
        </references>
      </pivotArea>
    </format>
    <format dxfId="1096">
      <pivotArea dataOnly="0" labelOnly="1" outline="0" fieldPosition="0">
        <references count="5">
          <reference field="0" count="2">
            <x v="76"/>
            <x v="109"/>
          </reference>
          <reference field="2" count="1" selected="0">
            <x v="6"/>
          </reference>
          <reference field="3" count="1" selected="0">
            <x v="10"/>
          </reference>
          <reference field="6" count="1" selected="0">
            <x v="0"/>
          </reference>
          <reference field="10" count="1" selected="0">
            <x v="14"/>
          </reference>
        </references>
      </pivotArea>
    </format>
    <format dxfId="1095">
      <pivotArea dataOnly="0" labelOnly="1" outline="0" fieldPosition="0">
        <references count="5">
          <reference field="0" count="4">
            <x v="61"/>
            <x v="62"/>
            <x v="63"/>
            <x v="64"/>
          </reference>
          <reference field="2" count="1" selected="0">
            <x v="6"/>
          </reference>
          <reference field="3" count="1" selected="0">
            <x v="11"/>
          </reference>
          <reference field="6" count="1" selected="0">
            <x v="0"/>
          </reference>
          <reference field="10" count="1" selected="0">
            <x v="14"/>
          </reference>
        </references>
      </pivotArea>
    </format>
    <format dxfId="1094">
      <pivotArea dataOnly="0" labelOnly="1" outline="0" fieldPosition="0">
        <references count="5">
          <reference field="0" count="1">
            <x v="110"/>
          </reference>
          <reference field="2" count="1" selected="0">
            <x v="6"/>
          </reference>
          <reference field="3" count="1" selected="0">
            <x v="10"/>
          </reference>
          <reference field="6" count="1" selected="0">
            <x v="0"/>
          </reference>
          <reference field="10" count="1" selected="0">
            <x v="16"/>
          </reference>
        </references>
      </pivotArea>
    </format>
    <format dxfId="1093">
      <pivotArea dataOnly="0" labelOnly="1" outline="0" fieldPosition="0">
        <references count="5">
          <reference field="0" count="1">
            <x v="108"/>
          </reference>
          <reference field="2" count="1" selected="0">
            <x v="6"/>
          </reference>
          <reference field="3" count="1" selected="0">
            <x v="13"/>
          </reference>
          <reference field="6" count="1" selected="0">
            <x v="0"/>
          </reference>
          <reference field="10" count="1" selected="0">
            <x v="16"/>
          </reference>
        </references>
      </pivotArea>
    </format>
    <format dxfId="1092">
      <pivotArea dataOnly="0" labelOnly="1" outline="0" fieldPosition="0">
        <references count="5">
          <reference field="0" count="1">
            <x v="122"/>
          </reference>
          <reference field="2" count="1" selected="0">
            <x v="6"/>
          </reference>
          <reference field="3" count="1" selected="0">
            <x v="10"/>
          </reference>
          <reference field="6" count="1" selected="0">
            <x v="0"/>
          </reference>
          <reference field="10" count="1" selected="0">
            <x v="20"/>
          </reference>
        </references>
      </pivotArea>
    </format>
    <format dxfId="1091">
      <pivotArea dataOnly="0" labelOnly="1" outline="0" fieldPosition="0">
        <references count="5">
          <reference field="0" count="1">
            <x v="123"/>
          </reference>
          <reference field="2" count="1" selected="0">
            <x v="6"/>
          </reference>
          <reference field="3" count="1" selected="0">
            <x v="10"/>
          </reference>
          <reference field="6" count="1" selected="0">
            <x v="0"/>
          </reference>
          <reference field="10" count="1" selected="0">
            <x v="21"/>
          </reference>
        </references>
      </pivotArea>
    </format>
    <format dxfId="1090">
      <pivotArea dataOnly="0" labelOnly="1" outline="0" fieldPosition="0">
        <references count="5">
          <reference field="0" count="2">
            <x v="96"/>
            <x v="106"/>
          </reference>
          <reference field="2" count="1" selected="0">
            <x v="6"/>
          </reference>
          <reference field="3" count="1" selected="0">
            <x v="10"/>
          </reference>
          <reference field="6" count="1" selected="0">
            <x v="0"/>
          </reference>
          <reference field="10" count="1" selected="0">
            <x v="23"/>
          </reference>
        </references>
      </pivotArea>
    </format>
    <format dxfId="1089">
      <pivotArea dataOnly="0" labelOnly="1" outline="0" fieldPosition="0">
        <references count="5">
          <reference field="0" count="4">
            <x v="7"/>
            <x v="42"/>
            <x v="81"/>
            <x v="144"/>
          </reference>
          <reference field="2" count="1" selected="0">
            <x v="6"/>
          </reference>
          <reference field="3" count="1" selected="0">
            <x v="11"/>
          </reference>
          <reference field="6" count="1" selected="0">
            <x v="0"/>
          </reference>
          <reference field="10" count="1" selected="0">
            <x v="23"/>
          </reference>
        </references>
      </pivotArea>
    </format>
    <format dxfId="1088">
      <pivotArea dataOnly="0" labelOnly="1" outline="0" fieldPosition="0">
        <references count="5">
          <reference field="0" count="1">
            <x v="100"/>
          </reference>
          <reference field="2" count="1" selected="0">
            <x v="6"/>
          </reference>
          <reference field="3" count="1" selected="0">
            <x v="10"/>
          </reference>
          <reference field="6" count="1" selected="0">
            <x v="0"/>
          </reference>
          <reference field="10" count="1" selected="0">
            <x v="25"/>
          </reference>
        </references>
      </pivotArea>
    </format>
    <format dxfId="1087">
      <pivotArea dataOnly="0" labelOnly="1" outline="0" fieldPosition="0">
        <references count="5">
          <reference field="0" count="3">
            <x v="55"/>
            <x v="56"/>
            <x v="59"/>
          </reference>
          <reference field="2" count="1" selected="0">
            <x v="6"/>
          </reference>
          <reference field="3" count="1" selected="0">
            <x v="11"/>
          </reference>
          <reference field="6" count="1" selected="0">
            <x v="0"/>
          </reference>
          <reference field="10" count="1" selected="0">
            <x v="25"/>
          </reference>
        </references>
      </pivotArea>
    </format>
    <format dxfId="1086">
      <pivotArea dataOnly="0" labelOnly="1" outline="0" fieldPosition="0">
        <references count="5">
          <reference field="0" count="2">
            <x v="66"/>
            <x v="67"/>
          </reference>
          <reference field="2" count="1" selected="0">
            <x v="6"/>
          </reference>
          <reference field="3" count="1" selected="0">
            <x v="11"/>
          </reference>
          <reference field="6" count="1" selected="0">
            <x v="0"/>
          </reference>
          <reference field="10" count="1" selected="0">
            <x v="26"/>
          </reference>
        </references>
      </pivotArea>
    </format>
    <format dxfId="1085">
      <pivotArea dataOnly="0" labelOnly="1" outline="0" fieldPosition="0">
        <references count="5">
          <reference field="0" count="1">
            <x v="75"/>
          </reference>
          <reference field="2" count="1" selected="0">
            <x v="6"/>
          </reference>
          <reference field="3" count="1" selected="0">
            <x v="10"/>
          </reference>
          <reference field="6" count="1" selected="0">
            <x v="0"/>
          </reference>
          <reference field="10" count="1" selected="0">
            <x v="27"/>
          </reference>
        </references>
      </pivotArea>
    </format>
    <format dxfId="1084">
      <pivotArea dataOnly="0" labelOnly="1" outline="0" fieldPosition="0">
        <references count="5">
          <reference field="0" count="1">
            <x v="125"/>
          </reference>
          <reference field="2" count="1" selected="0">
            <x v="6"/>
          </reference>
          <reference field="3" count="1" selected="0">
            <x v="11"/>
          </reference>
          <reference field="6" count="1" selected="0">
            <x v="0"/>
          </reference>
          <reference field="10" count="1" selected="0">
            <x v="29"/>
          </reference>
        </references>
      </pivotArea>
    </format>
    <format dxfId="1083">
      <pivotArea dataOnly="0" labelOnly="1" outline="0" fieldPosition="0">
        <references count="5">
          <reference field="0" count="1">
            <x v="52"/>
          </reference>
          <reference field="2" count="1" selected="0">
            <x v="6"/>
          </reference>
          <reference field="3" count="1" selected="0">
            <x v="11"/>
          </reference>
          <reference field="6" count="1" selected="0">
            <x v="0"/>
          </reference>
          <reference field="10" count="1" selected="0">
            <x v="30"/>
          </reference>
        </references>
      </pivotArea>
    </format>
    <format dxfId="1082">
      <pivotArea dataOnly="0" labelOnly="1" outline="0" fieldPosition="0">
        <references count="5">
          <reference field="0" count="1">
            <x v="44"/>
          </reference>
          <reference field="2" count="1" selected="0">
            <x v="7"/>
          </reference>
          <reference field="3" count="1" selected="0">
            <x v="17"/>
          </reference>
          <reference field="6" count="1" selected="0">
            <x v="0"/>
          </reference>
          <reference field="10" count="1" selected="0">
            <x v="8"/>
          </reference>
        </references>
      </pivotArea>
    </format>
    <format dxfId="1081">
      <pivotArea dataOnly="0" labelOnly="1" outline="0" fieldPosition="0">
        <references count="5">
          <reference field="0" count="1">
            <x v="29"/>
          </reference>
          <reference field="2" count="1" selected="0">
            <x v="8"/>
          </reference>
          <reference field="3" count="1" selected="0">
            <x v="18"/>
          </reference>
          <reference field="6" count="1" selected="0">
            <x v="1"/>
          </reference>
          <reference field="10" count="1" selected="0">
            <x v="11"/>
          </reference>
        </references>
      </pivotArea>
    </format>
    <format dxfId="1080">
      <pivotArea dataOnly="0" labelOnly="1" outline="0" fieldPosition="0">
        <references count="5">
          <reference field="0" count="2">
            <x v="6"/>
            <x v="131"/>
          </reference>
          <reference field="2" count="1" selected="0">
            <x v="8"/>
          </reference>
          <reference field="3" count="1" selected="0">
            <x v="19"/>
          </reference>
          <reference field="6" count="1" selected="0">
            <x v="1"/>
          </reference>
          <reference field="10" count="1" selected="0">
            <x v="11"/>
          </reference>
        </references>
      </pivotArea>
    </format>
    <format dxfId="1079">
      <pivotArea dataOnly="0" labelOnly="1" outline="0" fieldPosition="0">
        <references count="5">
          <reference field="0" count="3">
            <x v="4"/>
            <x v="128"/>
            <x v="153"/>
          </reference>
          <reference field="2" count="1" selected="0">
            <x v="8"/>
          </reference>
          <reference field="3" count="1" selected="0">
            <x v="20"/>
          </reference>
          <reference field="6" count="1" selected="0">
            <x v="1"/>
          </reference>
          <reference field="10" count="1" selected="0">
            <x v="11"/>
          </reference>
        </references>
      </pivotArea>
    </format>
    <format dxfId="1078">
      <pivotArea dataOnly="0" labelOnly="1" outline="0" fieldPosition="0">
        <references count="5">
          <reference field="0" count="1">
            <x v="7"/>
          </reference>
          <reference field="2" count="1" selected="0">
            <x v="8"/>
          </reference>
          <reference field="3" count="1" selected="0">
            <x v="21"/>
          </reference>
          <reference field="6" count="1" selected="0">
            <x v="1"/>
          </reference>
          <reference field="10" count="1" selected="0">
            <x v="23"/>
          </reference>
        </references>
      </pivotArea>
    </format>
    <format dxfId="1077">
      <pivotArea dataOnly="0" labelOnly="1" outline="0" fieldPosition="0">
        <references count="5">
          <reference field="0" count="1">
            <x v="43"/>
          </reference>
          <reference field="2" count="1" selected="0">
            <x v="8"/>
          </reference>
          <reference field="3" count="1" selected="0">
            <x v="21"/>
          </reference>
          <reference field="6" count="1" selected="0">
            <x v="1"/>
          </reference>
          <reference field="10" count="1" selected="0">
            <x v="29"/>
          </reference>
        </references>
      </pivotArea>
    </format>
    <format dxfId="1076">
      <pivotArea dataOnly="0" labelOnly="1" outline="0" fieldPosition="0">
        <references count="5">
          <reference field="0" count="2">
            <x v="2"/>
            <x v="3"/>
          </reference>
          <reference field="2" count="1" selected="0">
            <x v="9"/>
          </reference>
          <reference field="3" count="1" selected="0">
            <x v="25"/>
          </reference>
          <reference field="6" count="1" selected="0">
            <x v="1"/>
          </reference>
          <reference field="10" count="1" selected="0">
            <x v="4"/>
          </reference>
        </references>
      </pivotArea>
    </format>
    <format dxfId="1075">
      <pivotArea dataOnly="0" labelOnly="1" outline="0" fieldPosition="0">
        <references count="5">
          <reference field="0" count="1">
            <x v="78"/>
          </reference>
          <reference field="2" count="1" selected="0">
            <x v="9"/>
          </reference>
          <reference field="3" count="1" selected="0">
            <x v="24"/>
          </reference>
          <reference field="6" count="1" selected="0">
            <x v="1"/>
          </reference>
          <reference field="10" count="1" selected="0">
            <x v="14"/>
          </reference>
        </references>
      </pivotArea>
    </format>
    <format dxfId="1074">
      <pivotArea dataOnly="0" labelOnly="1" outline="0" fieldPosition="0">
        <references count="5">
          <reference field="0" count="1">
            <x v="48"/>
          </reference>
          <reference field="2" count="1" selected="0">
            <x v="9"/>
          </reference>
          <reference field="3" count="1" selected="0">
            <x v="24"/>
          </reference>
          <reference field="6" count="1" selected="0">
            <x v="1"/>
          </reference>
          <reference field="10" count="1" selected="0">
            <x v="16"/>
          </reference>
        </references>
      </pivotArea>
    </format>
    <format dxfId="1073">
      <pivotArea dataOnly="0" labelOnly="1" outline="0" fieldPosition="0">
        <references count="5">
          <reference field="0" count="1">
            <x v="103"/>
          </reference>
          <reference field="2" count="1" selected="0">
            <x v="9"/>
          </reference>
          <reference field="3" count="1" selected="0">
            <x v="22"/>
          </reference>
          <reference field="6" count="1" selected="0">
            <x v="1"/>
          </reference>
          <reference field="10" count="1" selected="0">
            <x v="23"/>
          </reference>
        </references>
      </pivotArea>
    </format>
    <format dxfId="1072">
      <pivotArea dataOnly="0" labelOnly="1" outline="0" fieldPosition="0">
        <references count="5">
          <reference field="0" count="1">
            <x v="141"/>
          </reference>
          <reference field="2" count="1" selected="0">
            <x v="10"/>
          </reference>
          <reference field="3" count="1" selected="0">
            <x v="29"/>
          </reference>
          <reference field="6" count="1" selected="0">
            <x v="1"/>
          </reference>
          <reference field="10" count="1" selected="0">
            <x v="2"/>
          </reference>
        </references>
      </pivotArea>
    </format>
    <format dxfId="1071">
      <pivotArea dataOnly="0" labelOnly="1" outline="0" fieldPosition="0">
        <references count="5">
          <reference field="0" count="1">
            <x v="112"/>
          </reference>
          <reference field="2" count="1" selected="0">
            <x v="10"/>
          </reference>
          <reference field="3" count="1" selected="0">
            <x v="33"/>
          </reference>
          <reference field="6" count="1" selected="0">
            <x v="1"/>
          </reference>
          <reference field="10" count="1" selected="0">
            <x v="2"/>
          </reference>
        </references>
      </pivotArea>
    </format>
    <format dxfId="1070">
      <pivotArea dataOnly="0" labelOnly="1" outline="0" fieldPosition="0">
        <references count="5">
          <reference field="0" count="1">
            <x v="140"/>
          </reference>
          <reference field="2" count="1" selected="0">
            <x v="10"/>
          </reference>
          <reference field="3" count="1" selected="0">
            <x v="36"/>
          </reference>
          <reference field="6" count="1" selected="0">
            <x v="1"/>
          </reference>
          <reference field="10" count="1" selected="0">
            <x v="2"/>
          </reference>
        </references>
      </pivotArea>
    </format>
    <format dxfId="1069">
      <pivotArea dataOnly="0" labelOnly="1" outline="0" fieldPosition="0">
        <references count="5">
          <reference field="0" count="2">
            <x v="91"/>
            <x v="134"/>
          </reference>
          <reference field="2" count="1" selected="0">
            <x v="10"/>
          </reference>
          <reference field="3" count="1" selected="0">
            <x v="26"/>
          </reference>
          <reference field="6" count="1" selected="0">
            <x v="1"/>
          </reference>
          <reference field="10" count="1" selected="0">
            <x v="5"/>
          </reference>
        </references>
      </pivotArea>
    </format>
    <format dxfId="1068">
      <pivotArea dataOnly="0" labelOnly="1" outline="0" fieldPosition="0">
        <references count="5">
          <reference field="0" count="2">
            <x v="92"/>
            <x v="134"/>
          </reference>
          <reference field="2" count="1" selected="0">
            <x v="10"/>
          </reference>
          <reference field="3" count="1" selected="0">
            <x v="33"/>
          </reference>
          <reference field="6" count="1" selected="0">
            <x v="1"/>
          </reference>
          <reference field="10" count="1" selected="0">
            <x v="5"/>
          </reference>
        </references>
      </pivotArea>
    </format>
    <format dxfId="1067">
      <pivotArea dataOnly="0" labelOnly="1" outline="0" fieldPosition="0">
        <references count="5">
          <reference field="0" count="2">
            <x v="93"/>
            <x v="134"/>
          </reference>
          <reference field="2" count="1" selected="0">
            <x v="10"/>
          </reference>
          <reference field="3" count="1" selected="0">
            <x v="36"/>
          </reference>
          <reference field="6" count="1" selected="0">
            <x v="1"/>
          </reference>
          <reference field="10" count="1" selected="0">
            <x v="5"/>
          </reference>
        </references>
      </pivotArea>
    </format>
    <format dxfId="1066">
      <pivotArea dataOnly="0" labelOnly="1" outline="0" fieldPosition="0">
        <references count="5">
          <reference field="0" count="1">
            <x v="138"/>
          </reference>
          <reference field="2" count="1" selected="0">
            <x v="10"/>
          </reference>
          <reference field="3" count="1" selected="0">
            <x v="28"/>
          </reference>
          <reference field="6" count="1" selected="0">
            <x v="1"/>
          </reference>
          <reference field="10" count="1" selected="0">
            <x v="10"/>
          </reference>
        </references>
      </pivotArea>
    </format>
    <format dxfId="1065">
      <pivotArea dataOnly="0" labelOnly="1" outline="0" fieldPosition="0">
        <references count="5">
          <reference field="0" count="1">
            <x v="138"/>
          </reference>
          <reference field="2" count="1" selected="0">
            <x v="10"/>
          </reference>
          <reference field="3" count="1" selected="0">
            <x v="33"/>
          </reference>
          <reference field="6" count="1" selected="0">
            <x v="1"/>
          </reference>
          <reference field="10" count="1" selected="0">
            <x v="10"/>
          </reference>
        </references>
      </pivotArea>
    </format>
    <format dxfId="1064">
      <pivotArea dataOnly="0" labelOnly="1" outline="0" fieldPosition="0">
        <references count="5">
          <reference field="0" count="1">
            <x v="138"/>
          </reference>
          <reference field="2" count="1" selected="0">
            <x v="10"/>
          </reference>
          <reference field="3" count="1" selected="0">
            <x v="36"/>
          </reference>
          <reference field="6" count="1" selected="0">
            <x v="1"/>
          </reference>
          <reference field="10" count="1" selected="0">
            <x v="10"/>
          </reference>
        </references>
      </pivotArea>
    </format>
    <format dxfId="1063">
      <pivotArea dataOnly="0" labelOnly="1" outline="0" fieldPosition="0">
        <references count="5">
          <reference field="0" count="1">
            <x v="30"/>
          </reference>
          <reference field="2" count="1" selected="0">
            <x v="10"/>
          </reference>
          <reference field="3" count="1" selected="0">
            <x v="26"/>
          </reference>
          <reference field="6" count="1" selected="0">
            <x v="1"/>
          </reference>
          <reference field="10" count="1" selected="0">
            <x v="11"/>
          </reference>
        </references>
      </pivotArea>
    </format>
    <format dxfId="1062">
      <pivotArea dataOnly="0" labelOnly="1" outline="0" fieldPosition="0">
        <references count="5">
          <reference field="0" count="1">
            <x v="29"/>
          </reference>
          <reference field="2" count="1" selected="0">
            <x v="10"/>
          </reference>
          <reference field="3" count="1" selected="0">
            <x v="29"/>
          </reference>
          <reference field="6" count="1" selected="0">
            <x v="1"/>
          </reference>
          <reference field="10" count="1" selected="0">
            <x v="11"/>
          </reference>
        </references>
      </pivotArea>
    </format>
    <format dxfId="1061">
      <pivotArea dataOnly="0" labelOnly="1" outline="0" fieldPosition="0">
        <references count="5">
          <reference field="0" count="1">
            <x v="29"/>
          </reference>
          <reference field="2" count="1" selected="0">
            <x v="10"/>
          </reference>
          <reference field="3" count="1" selected="0">
            <x v="33"/>
          </reference>
          <reference field="6" count="1" selected="0">
            <x v="1"/>
          </reference>
          <reference field="10" count="1" selected="0">
            <x v="11"/>
          </reference>
        </references>
      </pivotArea>
    </format>
    <format dxfId="1060">
      <pivotArea dataOnly="0" labelOnly="1" outline="0" fieldPosition="0">
        <references count="5">
          <reference field="0" count="1">
            <x v="29"/>
          </reference>
          <reference field="2" count="1" selected="0">
            <x v="10"/>
          </reference>
          <reference field="3" count="1" selected="0">
            <x v="36"/>
          </reference>
          <reference field="6" count="1" selected="0">
            <x v="1"/>
          </reference>
          <reference field="10" count="1" selected="0">
            <x v="11"/>
          </reference>
        </references>
      </pivotArea>
    </format>
    <format dxfId="1059">
      <pivotArea dataOnly="0" labelOnly="1" outline="0" fieldPosition="0">
        <references count="5">
          <reference field="0" count="1">
            <x v="142"/>
          </reference>
          <reference field="2" count="1" selected="0">
            <x v="10"/>
          </reference>
          <reference field="3" count="1" selected="0">
            <x v="28"/>
          </reference>
          <reference field="6" count="1" selected="0">
            <x v="1"/>
          </reference>
          <reference field="10" count="1" selected="0">
            <x v="12"/>
          </reference>
        </references>
      </pivotArea>
    </format>
    <format dxfId="1058">
      <pivotArea dataOnly="0" labelOnly="1" outline="0" fieldPosition="0">
        <references count="5">
          <reference field="0" count="1">
            <x v="142"/>
          </reference>
          <reference field="2" count="1" selected="0">
            <x v="10"/>
          </reference>
          <reference field="3" count="1" selected="0">
            <x v="33"/>
          </reference>
          <reference field="6" count="1" selected="0">
            <x v="1"/>
          </reference>
          <reference field="10" count="1" selected="0">
            <x v="12"/>
          </reference>
        </references>
      </pivotArea>
    </format>
    <format dxfId="1057">
      <pivotArea dataOnly="0" labelOnly="1" outline="0" fieldPosition="0">
        <references count="5">
          <reference field="0" count="1">
            <x v="142"/>
          </reference>
          <reference field="2" count="1" selected="0">
            <x v="10"/>
          </reference>
          <reference field="3" count="1" selected="0">
            <x v="36"/>
          </reference>
          <reference field="6" count="1" selected="0">
            <x v="1"/>
          </reference>
          <reference field="10" count="1" selected="0">
            <x v="12"/>
          </reference>
        </references>
      </pivotArea>
    </format>
    <format dxfId="1056">
      <pivotArea dataOnly="0" labelOnly="1" outline="0" fieldPosition="0">
        <references count="5">
          <reference field="0" count="1">
            <x v="149"/>
          </reference>
          <reference field="2" count="1" selected="0">
            <x v="10"/>
          </reference>
          <reference field="3" count="1" selected="0">
            <x v="27"/>
          </reference>
          <reference field="6" count="1" selected="0">
            <x v="1"/>
          </reference>
          <reference field="10" count="1" selected="0">
            <x v="13"/>
          </reference>
        </references>
      </pivotArea>
    </format>
    <format dxfId="1055">
      <pivotArea dataOnly="0" labelOnly="1" outline="0" fieldPosition="0">
        <references count="5">
          <reference field="0" count="1">
            <x v="113"/>
          </reference>
          <reference field="2" count="1" selected="0">
            <x v="10"/>
          </reference>
          <reference field="3" count="1" selected="0">
            <x v="33"/>
          </reference>
          <reference field="6" count="1" selected="0">
            <x v="1"/>
          </reference>
          <reference field="10" count="1" selected="0">
            <x v="13"/>
          </reference>
        </references>
      </pivotArea>
    </format>
    <format dxfId="1054">
      <pivotArea dataOnly="0" labelOnly="1" outline="0" fieldPosition="0">
        <references count="5">
          <reference field="0" count="1">
            <x v="139"/>
          </reference>
          <reference field="2" count="1" selected="0">
            <x v="10"/>
          </reference>
          <reference field="3" count="1" selected="0">
            <x v="36"/>
          </reference>
          <reference field="6" count="1" selected="0">
            <x v="1"/>
          </reference>
          <reference field="10" count="1" selected="0">
            <x v="13"/>
          </reference>
        </references>
      </pivotArea>
    </format>
    <format dxfId="1053">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4"/>
          </reference>
        </references>
      </pivotArea>
    </format>
    <format dxfId="1052">
      <pivotArea dataOnly="0" labelOnly="1" outline="0" fieldPosition="0">
        <references count="5">
          <reference field="0" count="1">
            <x v="76"/>
          </reference>
          <reference field="2" count="1" selected="0">
            <x v="10"/>
          </reference>
          <reference field="3" count="1" selected="0">
            <x v="28"/>
          </reference>
          <reference field="6" count="1" selected="0">
            <x v="1"/>
          </reference>
          <reference field="10" count="1" selected="0">
            <x v="14"/>
          </reference>
        </references>
      </pivotArea>
    </format>
    <format dxfId="1051">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4"/>
          </reference>
        </references>
      </pivotArea>
    </format>
    <format dxfId="1050">
      <pivotArea dataOnly="0" labelOnly="1" outline="0" fieldPosition="0">
        <references count="5">
          <reference field="0" count="1">
            <x v="76"/>
          </reference>
          <reference field="2" count="1" selected="0">
            <x v="10"/>
          </reference>
          <reference field="3" count="1" selected="0">
            <x v="35"/>
          </reference>
          <reference field="6" count="1" selected="0">
            <x v="1"/>
          </reference>
          <reference field="10" count="1" selected="0">
            <x v="14"/>
          </reference>
        </references>
      </pivotArea>
    </format>
    <format dxfId="1049">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4"/>
          </reference>
        </references>
      </pivotArea>
    </format>
    <format dxfId="1048">
      <pivotArea dataOnly="0" labelOnly="1" outline="0" fieldPosition="0">
        <references count="5">
          <reference field="0" count="1">
            <x v="76"/>
          </reference>
          <reference field="2" count="1" selected="0">
            <x v="10"/>
          </reference>
          <reference field="3" count="1" selected="0">
            <x v="38"/>
          </reference>
          <reference field="6" count="1" selected="0">
            <x v="1"/>
          </reference>
          <reference field="10" count="1" selected="0">
            <x v="14"/>
          </reference>
        </references>
      </pivotArea>
    </format>
    <format dxfId="1047">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5"/>
          </reference>
        </references>
      </pivotArea>
    </format>
    <format dxfId="1046">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5"/>
          </reference>
        </references>
      </pivotArea>
    </format>
    <format dxfId="1045">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5"/>
          </reference>
        </references>
      </pivotArea>
    </format>
    <format dxfId="1044">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6"/>
          </reference>
        </references>
      </pivotArea>
    </format>
    <format dxfId="1043">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6"/>
          </reference>
        </references>
      </pivotArea>
    </format>
    <format dxfId="1042">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6"/>
          </reference>
        </references>
      </pivotArea>
    </format>
    <format dxfId="1041">
      <pivotArea dataOnly="0" labelOnly="1" outline="0" fieldPosition="0">
        <references count="5">
          <reference field="0" count="1">
            <x v="95"/>
          </reference>
          <reference field="2" count="1" selected="0">
            <x v="10"/>
          </reference>
          <reference field="3" count="1" selected="0">
            <x v="28"/>
          </reference>
          <reference field="6" count="1" selected="0">
            <x v="1"/>
          </reference>
          <reference field="10" count="1" selected="0">
            <x v="19"/>
          </reference>
        </references>
      </pivotArea>
    </format>
    <format dxfId="1040">
      <pivotArea dataOnly="0" labelOnly="1" outline="0" fieldPosition="0">
        <references count="5">
          <reference field="0" count="1">
            <x v="73"/>
          </reference>
          <reference field="2" count="1" selected="0">
            <x v="10"/>
          </reference>
          <reference field="3" count="1" selected="0">
            <x v="30"/>
          </reference>
          <reference field="6" count="1" selected="0">
            <x v="1"/>
          </reference>
          <reference field="10" count="1" selected="0">
            <x v="19"/>
          </reference>
        </references>
      </pivotArea>
    </format>
    <format dxfId="1039">
      <pivotArea dataOnly="0" labelOnly="1" outline="0" fieldPosition="0">
        <references count="5">
          <reference field="0" count="1">
            <x v="73"/>
          </reference>
          <reference field="2" count="1" selected="0">
            <x v="10"/>
          </reference>
          <reference field="3" count="1" selected="0">
            <x v="31"/>
          </reference>
          <reference field="6" count="1" selected="0">
            <x v="1"/>
          </reference>
          <reference field="10" count="1" selected="0">
            <x v="19"/>
          </reference>
        </references>
      </pivotArea>
    </format>
    <format dxfId="1038">
      <pivotArea dataOnly="0" labelOnly="1" outline="0" fieldPosition="0">
        <references count="5">
          <reference field="0" count="1">
            <x v="73"/>
          </reference>
          <reference field="2" count="1" selected="0">
            <x v="10"/>
          </reference>
          <reference field="3" count="1" selected="0">
            <x v="32"/>
          </reference>
          <reference field="6" count="1" selected="0">
            <x v="1"/>
          </reference>
          <reference field="10" count="1" selected="0">
            <x v="19"/>
          </reference>
        </references>
      </pivotArea>
    </format>
    <format dxfId="1037">
      <pivotArea dataOnly="0" labelOnly="1" outline="0" fieldPosition="0">
        <references count="5">
          <reference field="0" count="1">
            <x v="95"/>
          </reference>
          <reference field="2" count="1" selected="0">
            <x v="10"/>
          </reference>
          <reference field="3" count="1" selected="0">
            <x v="35"/>
          </reference>
          <reference field="6" count="1" selected="0">
            <x v="1"/>
          </reference>
          <reference field="10" count="1" selected="0">
            <x v="19"/>
          </reference>
        </references>
      </pivotArea>
    </format>
    <format dxfId="1036">
      <pivotArea dataOnly="0" labelOnly="1" outline="0" fieldPosition="0">
        <references count="5">
          <reference field="0" count="1">
            <x v="95"/>
          </reference>
          <reference field="2" count="1" selected="0">
            <x v="10"/>
          </reference>
          <reference field="3" count="1" selected="0">
            <x v="38"/>
          </reference>
          <reference field="6" count="1" selected="0">
            <x v="1"/>
          </reference>
          <reference field="10" count="1" selected="0">
            <x v="19"/>
          </reference>
        </references>
      </pivotArea>
    </format>
    <format dxfId="1035">
      <pivotArea dataOnly="0" labelOnly="1" outline="0" fieldPosition="0">
        <references count="5">
          <reference field="0" count="1">
            <x v="137"/>
          </reference>
          <reference field="2" count="1" selected="0">
            <x v="10"/>
          </reference>
          <reference field="3" count="1" selected="0">
            <x v="28"/>
          </reference>
          <reference field="6" count="1" selected="0">
            <x v="1"/>
          </reference>
          <reference field="10" count="1" selected="0">
            <x v="20"/>
          </reference>
        </references>
      </pivotArea>
    </format>
    <format dxfId="1034">
      <pivotArea dataOnly="0" labelOnly="1" outline="0" fieldPosition="0">
        <references count="5">
          <reference field="0" count="1">
            <x v="105"/>
          </reference>
          <reference field="2" count="1" selected="0">
            <x v="10"/>
          </reference>
          <reference field="3" count="1" selected="0">
            <x v="28"/>
          </reference>
          <reference field="6" count="1" selected="0">
            <x v="1"/>
          </reference>
          <reference field="10" count="1" selected="0">
            <x v="23"/>
          </reference>
        </references>
      </pivotArea>
    </format>
    <format dxfId="1033">
      <pivotArea dataOnly="0" labelOnly="1" outline="0" fieldPosition="0">
        <references count="5">
          <reference field="0" count="1">
            <x v="105"/>
          </reference>
          <reference field="2" count="1" selected="0">
            <x v="10"/>
          </reference>
          <reference field="3" count="1" selected="0">
            <x v="35"/>
          </reference>
          <reference field="6" count="1" selected="0">
            <x v="1"/>
          </reference>
          <reference field="10" count="1" selected="0">
            <x v="23"/>
          </reference>
        </references>
      </pivotArea>
    </format>
    <format dxfId="1032">
      <pivotArea dataOnly="0" labelOnly="1" outline="0" fieldPosition="0">
        <references count="5">
          <reference field="0" count="1">
            <x v="104"/>
          </reference>
          <reference field="2" count="1" selected="0">
            <x v="10"/>
          </reference>
          <reference field="3" count="1" selected="0">
            <x v="38"/>
          </reference>
          <reference field="6" count="1" selected="0">
            <x v="1"/>
          </reference>
          <reference field="10" count="1" selected="0">
            <x v="23"/>
          </reference>
        </references>
      </pivotArea>
    </format>
    <format dxfId="1031">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27"/>
          </reference>
        </references>
      </pivotArea>
    </format>
    <format dxfId="1030">
      <pivotArea dataOnly="0" labelOnly="1" outline="0" fieldPosition="0">
        <references count="5">
          <reference field="0" count="1">
            <x v="74"/>
          </reference>
          <reference field="2" count="1" selected="0">
            <x v="10"/>
          </reference>
          <reference field="3" count="1" selected="0">
            <x v="28"/>
          </reference>
          <reference field="6" count="1" selected="0">
            <x v="1"/>
          </reference>
          <reference field="10" count="1" selected="0">
            <x v="27"/>
          </reference>
        </references>
      </pivotArea>
    </format>
    <format dxfId="1029">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27"/>
          </reference>
        </references>
      </pivotArea>
    </format>
    <format dxfId="1028">
      <pivotArea dataOnly="0" labelOnly="1" outline="0" fieldPosition="0">
        <references count="5">
          <reference field="0" count="1">
            <x v="74"/>
          </reference>
          <reference field="2" count="1" selected="0">
            <x v="10"/>
          </reference>
          <reference field="3" count="1" selected="0">
            <x v="35"/>
          </reference>
          <reference field="6" count="1" selected="0">
            <x v="1"/>
          </reference>
          <reference field="10" count="1" selected="0">
            <x v="27"/>
          </reference>
        </references>
      </pivotArea>
    </format>
    <format dxfId="1027">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27"/>
          </reference>
        </references>
      </pivotArea>
    </format>
    <format dxfId="1026">
      <pivotArea dataOnly="0" labelOnly="1" outline="0" fieldPosition="0">
        <references count="5">
          <reference field="0" count="1">
            <x v="74"/>
          </reference>
          <reference field="2" count="1" selected="0">
            <x v="10"/>
          </reference>
          <reference field="3" count="1" selected="0">
            <x v="38"/>
          </reference>
          <reference field="6" count="1" selected="0">
            <x v="1"/>
          </reference>
          <reference field="10" count="1" selected="0">
            <x v="27"/>
          </reference>
        </references>
      </pivotArea>
    </format>
    <format dxfId="1025">
      <pivotArea dataOnly="0" labelOnly="1" outline="0" fieldPosition="0">
        <references count="5">
          <reference field="0" count="1">
            <x v="49"/>
          </reference>
          <reference field="2" count="1" selected="0">
            <x v="10"/>
          </reference>
          <reference field="3" count="1" selected="0">
            <x v="28"/>
          </reference>
          <reference field="6" count="1" selected="0">
            <x v="1"/>
          </reference>
          <reference field="10" count="1" selected="0">
            <x v="28"/>
          </reference>
        </references>
      </pivotArea>
    </format>
    <format dxfId="1024">
      <pivotArea dataOnly="0" labelOnly="1" outline="0" fieldPosition="0">
        <references count="5">
          <reference field="0" count="1">
            <x v="50"/>
          </reference>
          <reference field="2" count="1" selected="0">
            <x v="10"/>
          </reference>
          <reference field="3" count="1" selected="0">
            <x v="35"/>
          </reference>
          <reference field="6" count="1" selected="0">
            <x v="1"/>
          </reference>
          <reference field="10" count="1" selected="0">
            <x v="28"/>
          </reference>
        </references>
      </pivotArea>
    </format>
    <format dxfId="1023">
      <pivotArea dataOnly="0" labelOnly="1" outline="0" fieldPosition="0">
        <references count="5">
          <reference field="0" count="1">
            <x v="50"/>
          </reference>
          <reference field="2" count="1" selected="0">
            <x v="10"/>
          </reference>
          <reference field="3" count="1" selected="0">
            <x v="38"/>
          </reference>
          <reference field="6" count="1" selected="0">
            <x v="1"/>
          </reference>
          <reference field="10" count="1" selected="0">
            <x v="28"/>
          </reference>
        </references>
      </pivotArea>
    </format>
    <format dxfId="1022">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31"/>
          </reference>
        </references>
      </pivotArea>
    </format>
    <format dxfId="1021">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31"/>
          </reference>
        </references>
      </pivotArea>
    </format>
    <format dxfId="1020">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31"/>
          </reference>
        </references>
      </pivotArea>
    </format>
    <format dxfId="1019">
      <pivotArea dataOnly="0" labelOnly="1" outline="0" fieldPosition="0">
        <references count="5">
          <reference field="0" count="1">
            <x v="22"/>
          </reference>
          <reference field="2" count="1" selected="0">
            <x v="11"/>
          </reference>
          <reference field="3" count="1" selected="0">
            <x v="55"/>
          </reference>
          <reference field="6" count="1" selected="0">
            <x v="1"/>
          </reference>
          <reference field="10" count="1" selected="0">
            <x v="0"/>
          </reference>
        </references>
      </pivotArea>
    </format>
    <format dxfId="1018">
      <pivotArea dataOnly="0" labelOnly="1" outline="0" fieldPosition="0">
        <references count="5">
          <reference field="0" count="8">
            <x v="1"/>
            <x v="24"/>
            <x v="36"/>
            <x v="45"/>
            <x v="46"/>
            <x v="80"/>
            <x v="85"/>
            <x v="97"/>
          </reference>
          <reference field="2" count="1" selected="0">
            <x v="11"/>
          </reference>
          <reference field="3" count="1" selected="0">
            <x v="48"/>
          </reference>
          <reference field="6" count="1" selected="0">
            <x v="1"/>
          </reference>
          <reference field="10" count="1" selected="0">
            <x v="1"/>
          </reference>
        </references>
      </pivotArea>
    </format>
    <format dxfId="1017">
      <pivotArea dataOnly="0" labelOnly="1" outline="0" fieldPosition="0">
        <references count="5">
          <reference field="0" count="1">
            <x v="152"/>
          </reference>
          <reference field="2" count="1" selected="0">
            <x v="11"/>
          </reference>
          <reference field="3" count="1" selected="0">
            <x v="65"/>
          </reference>
          <reference field="6" count="1" selected="0">
            <x v="1"/>
          </reference>
          <reference field="10" count="1" selected="0">
            <x v="1"/>
          </reference>
        </references>
      </pivotArea>
    </format>
    <format dxfId="1016">
      <pivotArea dataOnly="0" labelOnly="1" outline="0" fieldPosition="0">
        <references count="5">
          <reference field="0" count="1">
            <x v="22"/>
          </reference>
          <reference field="2" count="1" selected="0">
            <x v="11"/>
          </reference>
          <reference field="3" count="1" selected="0">
            <x v="54"/>
          </reference>
          <reference field="6" count="1" selected="0">
            <x v="1"/>
          </reference>
          <reference field="10" count="1" selected="0">
            <x v="2"/>
          </reference>
        </references>
      </pivotArea>
    </format>
    <format dxfId="1015">
      <pivotArea dataOnly="0" labelOnly="1" outline="0" fieldPosition="0">
        <references count="5">
          <reference field="0" count="3">
            <x v="0"/>
            <x v="22"/>
            <x v="70"/>
          </reference>
          <reference field="2" count="1" selected="0">
            <x v="11"/>
          </reference>
          <reference field="3" count="1" selected="0">
            <x v="68"/>
          </reference>
          <reference field="6" count="1" selected="0">
            <x v="1"/>
          </reference>
          <reference field="10" count="1" selected="0">
            <x v="2"/>
          </reference>
        </references>
      </pivotArea>
    </format>
    <format dxfId="1014">
      <pivotArea dataOnly="0" labelOnly="1" outline="0" fieldPosition="0">
        <references count="5">
          <reference field="0" count="3">
            <x v="22"/>
            <x v="116"/>
            <x v="131"/>
          </reference>
          <reference field="2" count="1" selected="0">
            <x v="11"/>
          </reference>
          <reference field="3" count="1" selected="0">
            <x v="72"/>
          </reference>
          <reference field="6" count="1" selected="0">
            <x v="1"/>
          </reference>
          <reference field="10" count="1" selected="0">
            <x v="2"/>
          </reference>
        </references>
      </pivotArea>
    </format>
    <format dxfId="1013">
      <pivotArea dataOnly="0" labelOnly="1" outline="0" fieldPosition="0">
        <references count="5">
          <reference field="0" count="2">
            <x v="22"/>
            <x v="23"/>
          </reference>
          <reference field="2" count="1" selected="0">
            <x v="11"/>
          </reference>
          <reference field="3" count="1" selected="0">
            <x v="74"/>
          </reference>
          <reference field="6" count="1" selected="0">
            <x v="1"/>
          </reference>
          <reference field="10" count="1" selected="0">
            <x v="2"/>
          </reference>
        </references>
      </pivotArea>
    </format>
    <format dxfId="1012">
      <pivotArea dataOnly="0" labelOnly="1" outline="0" fieldPosition="0">
        <references count="5">
          <reference field="0" count="1">
            <x v="22"/>
          </reference>
          <reference field="2" count="1" selected="0">
            <x v="11"/>
          </reference>
          <reference field="3" count="1" selected="0">
            <x v="75"/>
          </reference>
          <reference field="6" count="1" selected="0">
            <x v="1"/>
          </reference>
          <reference field="10" count="1" selected="0">
            <x v="2"/>
          </reference>
        </references>
      </pivotArea>
    </format>
    <format dxfId="1011">
      <pivotArea dataOnly="0" labelOnly="1" outline="0" fieldPosition="0">
        <references count="5">
          <reference field="0" count="1">
            <x v="16"/>
          </reference>
          <reference field="2" count="1" selected="0">
            <x v="11"/>
          </reference>
          <reference field="3" count="1" selected="0">
            <x v="56"/>
          </reference>
          <reference field="6" count="1" selected="0">
            <x v="1"/>
          </reference>
          <reference field="10" count="1" selected="0">
            <x v="3"/>
          </reference>
        </references>
      </pivotArea>
    </format>
    <format dxfId="1010">
      <pivotArea dataOnly="0" labelOnly="1" outline="0" fieldPosition="0">
        <references count="5">
          <reference field="0" count="1">
            <x v="24"/>
          </reference>
          <reference field="2" count="1" selected="0">
            <x v="11"/>
          </reference>
          <reference field="3" count="1" selected="0">
            <x v="47"/>
          </reference>
          <reference field="6" count="1" selected="0">
            <x v="1"/>
          </reference>
          <reference field="10" count="1" selected="0">
            <x v="6"/>
          </reference>
        </references>
      </pivotArea>
    </format>
    <format dxfId="1009">
      <pivotArea dataOnly="0" labelOnly="1" outline="0" fieldPosition="0">
        <references count="5">
          <reference field="0" count="1">
            <x v="22"/>
          </reference>
          <reference field="2" count="1" selected="0">
            <x v="11"/>
          </reference>
          <reference field="3" count="1" selected="0">
            <x v="40"/>
          </reference>
          <reference field="6" count="1" selected="0">
            <x v="1"/>
          </reference>
          <reference field="10" count="1" selected="0">
            <x v="7"/>
          </reference>
        </references>
      </pivotArea>
    </format>
    <format dxfId="1008">
      <pivotArea dataOnly="0" labelOnly="1" outline="0" fieldPosition="0">
        <references count="5">
          <reference field="0" count="1">
            <x v="22"/>
          </reference>
          <reference field="2" count="1" selected="0">
            <x v="11"/>
          </reference>
          <reference field="3" count="1" selected="0">
            <x v="43"/>
          </reference>
          <reference field="6" count="1" selected="0">
            <x v="1"/>
          </reference>
          <reference field="10" count="1" selected="0">
            <x v="7"/>
          </reference>
        </references>
      </pivotArea>
    </format>
    <format dxfId="1007">
      <pivotArea dataOnly="0" labelOnly="1" outline="0" fieldPosition="0">
        <references count="5">
          <reference field="0" count="1">
            <x v="22"/>
          </reference>
          <reference field="2" count="1" selected="0">
            <x v="11"/>
          </reference>
          <reference field="3" count="1" selected="0">
            <x v="44"/>
          </reference>
          <reference field="6" count="1" selected="0">
            <x v="1"/>
          </reference>
          <reference field="10" count="1" selected="0">
            <x v="7"/>
          </reference>
        </references>
      </pivotArea>
    </format>
    <format dxfId="1006">
      <pivotArea dataOnly="0" labelOnly="1" outline="0" fieldPosition="0">
        <references count="5">
          <reference field="0" count="1">
            <x v="22"/>
          </reference>
          <reference field="2" count="1" selected="0">
            <x v="11"/>
          </reference>
          <reference field="3" count="1" selected="0">
            <x v="52"/>
          </reference>
          <reference field="6" count="1" selected="0">
            <x v="1"/>
          </reference>
          <reference field="10" count="1" selected="0">
            <x v="7"/>
          </reference>
        </references>
      </pivotArea>
    </format>
    <format dxfId="1005">
      <pivotArea dataOnly="0" labelOnly="1" outline="0" fieldPosition="0">
        <references count="5">
          <reference field="0" count="1">
            <x v="22"/>
          </reference>
          <reference field="2" count="1" selected="0">
            <x v="11"/>
          </reference>
          <reference field="3" count="1" selected="0">
            <x v="59"/>
          </reference>
          <reference field="6" count="1" selected="0">
            <x v="1"/>
          </reference>
          <reference field="10" count="1" selected="0">
            <x v="7"/>
          </reference>
        </references>
      </pivotArea>
    </format>
    <format dxfId="1004">
      <pivotArea dataOnly="0" labelOnly="1" outline="0" fieldPosition="0">
        <references count="5">
          <reference field="0" count="1">
            <x v="22"/>
          </reference>
          <reference field="2" count="1" selected="0">
            <x v="11"/>
          </reference>
          <reference field="3" count="1" selected="0">
            <x v="64"/>
          </reference>
          <reference field="6" count="1" selected="0">
            <x v="1"/>
          </reference>
          <reference field="10" count="1" selected="0">
            <x v="7"/>
          </reference>
        </references>
      </pivotArea>
    </format>
    <format dxfId="1003">
      <pivotArea dataOnly="0" labelOnly="1" outline="0" fieldPosition="0">
        <references count="5">
          <reference field="0" count="1">
            <x v="22"/>
          </reference>
          <reference field="2" count="1" selected="0">
            <x v="11"/>
          </reference>
          <reference field="3" count="1" selected="0">
            <x v="78"/>
          </reference>
          <reference field="6" count="1" selected="0">
            <x v="1"/>
          </reference>
          <reference field="10" count="1" selected="0">
            <x v="7"/>
          </reference>
        </references>
      </pivotArea>
    </format>
    <format dxfId="1002">
      <pivotArea dataOnly="0" labelOnly="1" outline="0" fieldPosition="0">
        <references count="5">
          <reference field="0" count="2">
            <x v="32"/>
            <x v="51"/>
          </reference>
          <reference field="2" count="1" selected="0">
            <x v="11"/>
          </reference>
          <reference field="3" count="1" selected="0">
            <x v="73"/>
          </reference>
          <reference field="6" count="1" selected="0">
            <x v="1"/>
          </reference>
          <reference field="10" count="1" selected="0">
            <x v="9"/>
          </reference>
        </references>
      </pivotArea>
    </format>
    <format dxfId="1001">
      <pivotArea dataOnly="0" labelOnly="1" outline="0" fieldPosition="0">
        <references count="5">
          <reference field="0" count="4">
            <x v="26"/>
            <x v="27"/>
            <x v="145"/>
            <x v="146"/>
          </reference>
          <reference field="2" count="1" selected="0">
            <x v="11"/>
          </reference>
          <reference field="3" count="1" selected="0">
            <x v="73"/>
          </reference>
          <reference field="6" count="1" selected="0">
            <x v="1"/>
          </reference>
          <reference field="10" count="1" selected="0">
            <x v="10"/>
          </reference>
        </references>
      </pivotArea>
    </format>
    <format dxfId="1000">
      <pivotArea dataOnly="0" labelOnly="1" outline="0" fieldPosition="0">
        <references count="5">
          <reference field="0" count="1">
            <x v="8"/>
          </reference>
          <reference field="2" count="1" selected="0">
            <x v="11"/>
          </reference>
          <reference field="3" count="1" selected="0">
            <x v="39"/>
          </reference>
          <reference field="6" count="1" selected="0">
            <x v="1"/>
          </reference>
          <reference field="10" count="1" selected="0">
            <x v="11"/>
          </reference>
        </references>
      </pivotArea>
    </format>
    <format dxfId="999">
      <pivotArea dataOnly="0" labelOnly="1" outline="0" fieldPosition="0">
        <references count="5">
          <reference field="0" count="1">
            <x v="22"/>
          </reference>
          <reference field="2" count="1" selected="0">
            <x v="11"/>
          </reference>
          <reference field="3" count="1" selected="0">
            <x v="53"/>
          </reference>
          <reference field="6" count="1" selected="0">
            <x v="1"/>
          </reference>
          <reference field="10" count="1" selected="0">
            <x v="11"/>
          </reference>
        </references>
      </pivotArea>
    </format>
    <format dxfId="998">
      <pivotArea dataOnly="0" labelOnly="1" outline="0" fieldPosition="0">
        <references count="5">
          <reference field="0" count="1">
            <x v="22"/>
          </reference>
          <reference field="2" count="1" selected="0">
            <x v="11"/>
          </reference>
          <reference field="3" count="1" selected="0">
            <x v="63"/>
          </reference>
          <reference field="6" count="1" selected="0">
            <x v="1"/>
          </reference>
          <reference field="10" count="1" selected="0">
            <x v="11"/>
          </reference>
        </references>
      </pivotArea>
    </format>
    <format dxfId="997">
      <pivotArea dataOnly="0" labelOnly="1" outline="0" fieldPosition="0">
        <references count="5">
          <reference field="0" count="6">
            <x v="5"/>
            <x v="22"/>
            <x v="114"/>
            <x v="129"/>
            <x v="132"/>
            <x v="153"/>
          </reference>
          <reference field="2" count="1" selected="0">
            <x v="11"/>
          </reference>
          <reference field="3" count="1" selected="0">
            <x v="76"/>
          </reference>
          <reference field="6" count="1" selected="0">
            <x v="1"/>
          </reference>
          <reference field="10" count="1" selected="0">
            <x v="11"/>
          </reference>
        </references>
      </pivotArea>
    </format>
    <format dxfId="996">
      <pivotArea dataOnly="0" labelOnly="1" outline="0" fieldPosition="0">
        <references count="5">
          <reference field="0" count="1">
            <x v="22"/>
          </reference>
          <reference field="2" count="1" selected="0">
            <x v="11"/>
          </reference>
          <reference field="3" count="1" selected="0">
            <x v="77"/>
          </reference>
          <reference field="6" count="1" selected="0">
            <x v="1"/>
          </reference>
          <reference field="10" count="1" selected="0">
            <x v="11"/>
          </reference>
        </references>
      </pivotArea>
    </format>
    <format dxfId="995">
      <pivotArea dataOnly="0" labelOnly="1" outline="0" fieldPosition="0">
        <references count="5">
          <reference field="0" count="1">
            <x v="18"/>
          </reference>
          <reference field="2" count="1" selected="0">
            <x v="11"/>
          </reference>
          <reference field="3" count="1" selected="0">
            <x v="56"/>
          </reference>
          <reference field="6" count="1" selected="0">
            <x v="1"/>
          </reference>
          <reference field="10" count="1" selected="0">
            <x v="12"/>
          </reference>
        </references>
      </pivotArea>
    </format>
    <format dxfId="994">
      <pivotArea dataOnly="0" labelOnly="1" outline="0" fieldPosition="0">
        <references count="5">
          <reference field="0" count="1">
            <x v="124"/>
          </reference>
          <reference field="2" count="1" selected="0">
            <x v="11"/>
          </reference>
          <reference field="3" count="1" selected="0">
            <x v="73"/>
          </reference>
          <reference field="6" count="1" selected="0">
            <x v="1"/>
          </reference>
          <reference field="10" count="1" selected="0">
            <x v="12"/>
          </reference>
        </references>
      </pivotArea>
    </format>
    <format dxfId="993">
      <pivotArea dataOnly="0" labelOnly="1" outline="0" fieldPosition="0">
        <references count="5">
          <reference field="0" count="1">
            <x v="38"/>
          </reference>
          <reference field="2" count="1" selected="0">
            <x v="11"/>
          </reference>
          <reference field="3" count="1" selected="0">
            <x v="70"/>
          </reference>
          <reference field="6" count="1" selected="0">
            <x v="1"/>
          </reference>
          <reference field="10" count="1" selected="0">
            <x v="13"/>
          </reference>
        </references>
      </pivotArea>
    </format>
    <format dxfId="992">
      <pivotArea dataOnly="0" labelOnly="1" outline="0" fieldPosition="0">
        <references count="5">
          <reference field="0" count="1">
            <x v="54"/>
          </reference>
          <reference field="2" count="1" selected="0">
            <x v="11"/>
          </reference>
          <reference field="3" count="1" selected="0">
            <x v="73"/>
          </reference>
          <reference field="6" count="1" selected="0">
            <x v="1"/>
          </reference>
          <reference field="10" count="1" selected="0">
            <x v="13"/>
          </reference>
        </references>
      </pivotArea>
    </format>
    <format dxfId="991">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4"/>
          </reference>
        </references>
      </pivotArea>
    </format>
    <format dxfId="990">
      <pivotArea dataOnly="0" labelOnly="1" outline="0" fieldPosition="0">
        <references count="5">
          <reference field="0" count="1">
            <x v="109"/>
          </reference>
          <reference field="2" count="1" selected="0">
            <x v="11"/>
          </reference>
          <reference field="3" count="1" selected="0">
            <x v="69"/>
          </reference>
          <reference field="6" count="1" selected="0">
            <x v="1"/>
          </reference>
          <reference field="10" count="1" selected="0">
            <x v="14"/>
          </reference>
        </references>
      </pivotArea>
    </format>
    <format dxfId="989">
      <pivotArea dataOnly="0" labelOnly="1" outline="0" fieldPosition="0">
        <references count="5">
          <reference field="0" count="4">
            <x v="61"/>
            <x v="62"/>
            <x v="63"/>
            <x v="64"/>
          </reference>
          <reference field="2" count="1" selected="0">
            <x v="11"/>
          </reference>
          <reference field="3" count="1" selected="0">
            <x v="71"/>
          </reference>
          <reference field="6" count="1" selected="0">
            <x v="1"/>
          </reference>
          <reference field="10" count="1" selected="0">
            <x v="14"/>
          </reference>
        </references>
      </pivotArea>
    </format>
    <format dxfId="988">
      <pivotArea dataOnly="0" labelOnly="1" outline="0" fieldPosition="0">
        <references count="5">
          <reference field="0" count="1">
            <x v="78"/>
          </reference>
          <reference field="2" count="1" selected="0">
            <x v="11"/>
          </reference>
          <reference field="3" count="1" selected="0">
            <x v="73"/>
          </reference>
          <reference field="6" count="1" selected="0">
            <x v="1"/>
          </reference>
          <reference field="10" count="1" selected="0">
            <x v="14"/>
          </reference>
        </references>
      </pivotArea>
    </format>
    <format dxfId="987">
      <pivotArea dataOnly="0" labelOnly="1" outline="0" fieldPosition="0">
        <references count="5">
          <reference field="0" count="1">
            <x v="13"/>
          </reference>
          <reference field="2" count="1" selected="0">
            <x v="11"/>
          </reference>
          <reference field="3" count="1" selected="0">
            <x v="56"/>
          </reference>
          <reference field="6" count="1" selected="0">
            <x v="1"/>
          </reference>
          <reference field="10" count="1" selected="0">
            <x v="15"/>
          </reference>
        </references>
      </pivotArea>
    </format>
    <format dxfId="986">
      <pivotArea dataOnly="0" labelOnly="1" outline="0" fieldPosition="0">
        <references count="5">
          <reference field="0" count="1">
            <x v="33"/>
          </reference>
          <reference field="2" count="1" selected="0">
            <x v="11"/>
          </reference>
          <reference field="3" count="1" selected="0">
            <x v="73"/>
          </reference>
          <reference field="6" count="1" selected="0">
            <x v="1"/>
          </reference>
          <reference field="10" count="1" selected="0">
            <x v="15"/>
          </reference>
        </references>
      </pivotArea>
    </format>
    <format dxfId="985">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6"/>
          </reference>
        </references>
      </pivotArea>
    </format>
    <format dxfId="984">
      <pivotArea dataOnly="0" labelOnly="1" outline="0" fieldPosition="0">
        <references count="5">
          <reference field="0" count="3">
            <x v="48"/>
            <x v="108"/>
            <x v="111"/>
          </reference>
          <reference field="2" count="1" selected="0">
            <x v="11"/>
          </reference>
          <reference field="3" count="1" selected="0">
            <x v="73"/>
          </reference>
          <reference field="6" count="1" selected="0">
            <x v="1"/>
          </reference>
          <reference field="10" count="1" selected="0">
            <x v="16"/>
          </reference>
        </references>
      </pivotArea>
    </format>
    <format dxfId="983">
      <pivotArea dataOnly="0" labelOnly="1" outline="0" fieldPosition="0">
        <references count="5">
          <reference field="0" count="1">
            <x v="107"/>
          </reference>
          <reference field="2" count="1" selected="0">
            <x v="11"/>
          </reference>
          <reference field="3" count="1" selected="0">
            <x v="60"/>
          </reference>
          <reference field="6" count="1" selected="0">
            <x v="1"/>
          </reference>
          <reference field="10" count="1" selected="0">
            <x v="17"/>
          </reference>
        </references>
      </pivotArea>
    </format>
    <format dxfId="982">
      <pivotArea dataOnly="0" labelOnly="1" outline="0" fieldPosition="0">
        <references count="5">
          <reference field="0" count="1">
            <x v="41"/>
          </reference>
          <reference field="2" count="1" selected="0">
            <x v="11"/>
          </reference>
          <reference field="3" count="1" selected="0">
            <x v="61"/>
          </reference>
          <reference field="6" count="1" selected="0">
            <x v="1"/>
          </reference>
          <reference field="10" count="1" selected="0">
            <x v="17"/>
          </reference>
        </references>
      </pivotArea>
    </format>
    <format dxfId="981">
      <pivotArea dataOnly="0" labelOnly="1" outline="0" fieldPosition="0">
        <references count="5">
          <reference field="0" count="1">
            <x v="86"/>
          </reference>
          <reference field="2" count="1" selected="0">
            <x v="11"/>
          </reference>
          <reference field="3" count="1" selected="0">
            <x v="62"/>
          </reference>
          <reference field="6" count="1" selected="0">
            <x v="1"/>
          </reference>
          <reference field="10" count="1" selected="0">
            <x v="17"/>
          </reference>
        </references>
      </pivotArea>
    </format>
    <format dxfId="980">
      <pivotArea dataOnly="0" labelOnly="1" outline="0" fieldPosition="0">
        <references count="5">
          <reference field="0" count="1">
            <x v="99"/>
          </reference>
          <reference field="2" count="1" selected="0">
            <x v="11"/>
          </reference>
          <reference field="3" count="1" selected="0">
            <x v="65"/>
          </reference>
          <reference field="6" count="1" selected="0">
            <x v="1"/>
          </reference>
          <reference field="10" count="1" selected="0">
            <x v="17"/>
          </reference>
        </references>
      </pivotArea>
    </format>
    <format dxfId="979">
      <pivotArea dataOnly="0" labelOnly="1" outline="0" fieldPosition="0">
        <references count="5">
          <reference field="0" count="1">
            <x v="121"/>
          </reference>
          <reference field="2" count="1" selected="0">
            <x v="11"/>
          </reference>
          <reference field="3" count="1" selected="0">
            <x v="66"/>
          </reference>
          <reference field="6" count="1" selected="0">
            <x v="1"/>
          </reference>
          <reference field="10" count="1" selected="0">
            <x v="17"/>
          </reference>
        </references>
      </pivotArea>
    </format>
    <format dxfId="978">
      <pivotArea dataOnly="0" labelOnly="1" outline="0" fieldPosition="0">
        <references count="5">
          <reference field="0" count="1">
            <x v="69"/>
          </reference>
          <reference field="2" count="1" selected="0">
            <x v="11"/>
          </reference>
          <reference field="3" count="1" selected="0">
            <x v="69"/>
          </reference>
          <reference field="6" count="1" selected="0">
            <x v="1"/>
          </reference>
          <reference field="10" count="1" selected="0">
            <x v="17"/>
          </reference>
        </references>
      </pivotArea>
    </format>
    <format dxfId="977">
      <pivotArea dataOnly="0" labelOnly="1" outline="0" fieldPosition="0">
        <references count="5">
          <reference field="0" count="1">
            <x v="15"/>
          </reference>
          <reference field="2" count="1" selected="0">
            <x v="11"/>
          </reference>
          <reference field="3" count="1" selected="0">
            <x v="56"/>
          </reference>
          <reference field="6" count="1" selected="0">
            <x v="1"/>
          </reference>
          <reference field="10" count="1" selected="0">
            <x v="18"/>
          </reference>
        </references>
      </pivotArea>
    </format>
    <format dxfId="976">
      <pivotArea dataOnly="0" labelOnly="1" outline="0" fieldPosition="0">
        <references count="5">
          <reference field="0" count="1">
            <x v="73"/>
          </reference>
          <reference field="2" count="1" selected="0">
            <x v="11"/>
          </reference>
          <reference field="3" count="1" selected="0">
            <x v="42"/>
          </reference>
          <reference field="6" count="1" selected="0">
            <x v="1"/>
          </reference>
          <reference field="10" count="1" selected="0">
            <x v="19"/>
          </reference>
        </references>
      </pivotArea>
    </format>
    <format dxfId="975">
      <pivotArea dataOnly="0" labelOnly="1" outline="0" fieldPosition="0">
        <references count="5">
          <reference field="0" count="1">
            <x v="68"/>
          </reference>
          <reference field="2" count="1" selected="0">
            <x v="11"/>
          </reference>
          <reference field="3" count="1" selected="0">
            <x v="69"/>
          </reference>
          <reference field="6" count="1" selected="0">
            <x v="1"/>
          </reference>
          <reference field="10" count="1" selected="0">
            <x v="19"/>
          </reference>
        </references>
      </pivotArea>
    </format>
    <format dxfId="974">
      <pivotArea dataOnly="0" labelOnly="1" outline="0" fieldPosition="0">
        <references count="5">
          <reference field="0" count="1">
            <x v="89"/>
          </reference>
          <reference field="2" count="1" selected="0">
            <x v="11"/>
          </reference>
          <reference field="3" count="1" selected="0">
            <x v="41"/>
          </reference>
          <reference field="6" count="1" selected="0">
            <x v="1"/>
          </reference>
          <reference field="10" count="1" selected="0">
            <x v="20"/>
          </reference>
        </references>
      </pivotArea>
    </format>
    <format dxfId="973">
      <pivotArea dataOnly="0" labelOnly="1" outline="0" fieldPosition="0">
        <references count="5">
          <reference field="0" count="1">
            <x v="90"/>
          </reference>
          <reference field="2" count="1" selected="0">
            <x v="11"/>
          </reference>
          <reference field="3" count="1" selected="0">
            <x v="57"/>
          </reference>
          <reference field="6" count="1" selected="0">
            <x v="1"/>
          </reference>
          <reference field="10" count="1" selected="0">
            <x v="20"/>
          </reference>
        </references>
      </pivotArea>
    </format>
    <format dxfId="972">
      <pivotArea dataOnly="0" labelOnly="1" outline="0" fieldPosition="0">
        <references count="5">
          <reference field="0" count="1">
            <x v="122"/>
          </reference>
          <reference field="2" count="1" selected="0">
            <x v="11"/>
          </reference>
          <reference field="3" count="1" selected="0">
            <x v="69"/>
          </reference>
          <reference field="6" count="1" selected="0">
            <x v="1"/>
          </reference>
          <reference field="10" count="1" selected="0">
            <x v="20"/>
          </reference>
        </references>
      </pivotArea>
    </format>
    <format dxfId="971">
      <pivotArea dataOnly="0" labelOnly="1" outline="0" fieldPosition="0">
        <references count="5">
          <reference field="0" count="1">
            <x v="17"/>
          </reference>
          <reference field="2" count="1" selected="0">
            <x v="11"/>
          </reference>
          <reference field="3" count="1" selected="0">
            <x v="56"/>
          </reference>
          <reference field="6" count="1" selected="0">
            <x v="1"/>
          </reference>
          <reference field="10" count="1" selected="0">
            <x v="21"/>
          </reference>
        </references>
      </pivotArea>
    </format>
    <format dxfId="970">
      <pivotArea dataOnly="0" labelOnly="1" outline="0" fieldPosition="0">
        <references count="5">
          <reference field="0" count="1">
            <x v="123"/>
          </reference>
          <reference field="2" count="1" selected="0">
            <x v="11"/>
          </reference>
          <reference field="3" count="1" selected="0">
            <x v="69"/>
          </reference>
          <reference field="6" count="1" selected="0">
            <x v="1"/>
          </reference>
          <reference field="10" count="1" selected="0">
            <x v="21"/>
          </reference>
        </references>
      </pivotArea>
    </format>
    <format dxfId="969">
      <pivotArea dataOnly="0" labelOnly="1" outline="0" fieldPosition="0">
        <references count="5">
          <reference field="0" count="4">
            <x v="28"/>
            <x v="120"/>
            <x v="133"/>
            <x v="136"/>
          </reference>
          <reference field="2" count="1" selected="0">
            <x v="11"/>
          </reference>
          <reference field="3" count="1" selected="0">
            <x v="49"/>
          </reference>
          <reference field="6" count="1" selected="0">
            <x v="1"/>
          </reference>
          <reference field="10" count="1" selected="0">
            <x v="22"/>
          </reference>
        </references>
      </pivotArea>
    </format>
    <format dxfId="968">
      <pivotArea dataOnly="0" labelOnly="1" outline="0" fieldPosition="0">
        <references count="5">
          <reference field="0" count="2">
            <x v="14"/>
            <x v="21"/>
          </reference>
          <reference field="2" count="1" selected="0">
            <x v="11"/>
          </reference>
          <reference field="3" count="1" selected="0">
            <x v="56"/>
          </reference>
          <reference field="6" count="1" selected="0">
            <x v="1"/>
          </reference>
          <reference field="10" count="1" selected="0">
            <x v="23"/>
          </reference>
        </references>
      </pivotArea>
    </format>
    <format dxfId="967">
      <pivotArea dataOnly="0" labelOnly="1" outline="0" fieldPosition="0">
        <references count="5">
          <reference field="0" count="1">
            <x v="102"/>
          </reference>
          <reference field="2" count="1" selected="0">
            <x v="11"/>
          </reference>
          <reference field="3" count="1" selected="0">
            <x v="67"/>
          </reference>
          <reference field="6" count="1" selected="0">
            <x v="1"/>
          </reference>
          <reference field="10" count="1" selected="0">
            <x v="23"/>
          </reference>
        </references>
      </pivotArea>
    </format>
    <format dxfId="966">
      <pivotArea dataOnly="0" labelOnly="1" outline="0" fieldPosition="0">
        <references count="5">
          <reference field="0" count="5">
            <x v="82"/>
            <x v="83"/>
            <x v="96"/>
            <x v="147"/>
            <x v="148"/>
          </reference>
          <reference field="2" count="1" selected="0">
            <x v="11"/>
          </reference>
          <reference field="3" count="1" selected="0">
            <x v="70"/>
          </reference>
          <reference field="6" count="1" selected="0">
            <x v="1"/>
          </reference>
          <reference field="10" count="1" selected="0">
            <x v="23"/>
          </reference>
        </references>
      </pivotArea>
    </format>
    <format dxfId="965">
      <pivotArea dataOnly="0" labelOnly="1" outline="0" fieldPosition="0">
        <references count="5">
          <reference field="0" count="3">
            <x v="42"/>
            <x v="81"/>
            <x v="144"/>
          </reference>
          <reference field="2" count="1" selected="0">
            <x v="11"/>
          </reference>
          <reference field="3" count="1" selected="0">
            <x v="73"/>
          </reference>
          <reference field="6" count="1" selected="0">
            <x v="1"/>
          </reference>
          <reference field="10" count="1" selected="0">
            <x v="23"/>
          </reference>
        </references>
      </pivotArea>
    </format>
    <format dxfId="964">
      <pivotArea dataOnly="0" labelOnly="1" outline="0" fieldPosition="0">
        <references count="5">
          <reference field="0" count="1">
            <x v="84"/>
          </reference>
          <reference field="2" count="1" selected="0">
            <x v="11"/>
          </reference>
          <reference field="3" count="1" selected="0">
            <x v="78"/>
          </reference>
          <reference field="6" count="1" selected="0">
            <x v="1"/>
          </reference>
          <reference field="10" count="1" selected="0">
            <x v="23"/>
          </reference>
        </references>
      </pivotArea>
    </format>
    <format dxfId="963">
      <pivotArea dataOnly="0" labelOnly="1" outline="0" fieldPosition="0">
        <references count="5">
          <reference field="0" count="1">
            <x v="101"/>
          </reference>
          <reference field="2" count="1" selected="0">
            <x v="11"/>
          </reference>
          <reference field="3" count="1" selected="0">
            <x v="69"/>
          </reference>
          <reference field="6" count="1" selected="0">
            <x v="1"/>
          </reference>
          <reference field="10" count="1" selected="0">
            <x v="25"/>
          </reference>
        </references>
      </pivotArea>
    </format>
    <format dxfId="962">
      <pivotArea dataOnly="0" labelOnly="1" outline="0" fieldPosition="0">
        <references count="5">
          <reference field="0" count="3">
            <x v="57"/>
            <x v="58"/>
            <x v="60"/>
          </reference>
          <reference field="2" count="1" selected="0">
            <x v="11"/>
          </reference>
          <reference field="3" count="1" selected="0">
            <x v="73"/>
          </reference>
          <reference field="6" count="1" selected="0">
            <x v="1"/>
          </reference>
          <reference field="10" count="1" selected="0">
            <x v="25"/>
          </reference>
        </references>
      </pivotArea>
    </format>
    <format dxfId="961">
      <pivotArea dataOnly="0" labelOnly="1" outline="0" fieldPosition="0">
        <references count="5">
          <reference field="0" count="1">
            <x v="65"/>
          </reference>
          <reference field="2" count="1" selected="0">
            <x v="11"/>
          </reference>
          <reference field="3" count="1" selected="0">
            <x v="73"/>
          </reference>
          <reference field="6" count="1" selected="0">
            <x v="1"/>
          </reference>
          <reference field="10" count="1" selected="0">
            <x v="26"/>
          </reference>
        </references>
      </pivotArea>
    </format>
    <format dxfId="960">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27"/>
          </reference>
        </references>
      </pivotArea>
    </format>
    <format dxfId="959">
      <pivotArea dataOnly="0" labelOnly="1" outline="0" fieldPosition="0">
        <references count="5">
          <reference field="0" count="2">
            <x v="10"/>
            <x v="50"/>
          </reference>
          <reference field="2" count="1" selected="0">
            <x v="11"/>
          </reference>
          <reference field="3" count="1" selected="0">
            <x v="45"/>
          </reference>
          <reference field="6" count="1" selected="0">
            <x v="1"/>
          </reference>
          <reference field="10" count="1" selected="0">
            <x v="28"/>
          </reference>
        </references>
      </pivotArea>
    </format>
    <format dxfId="958">
      <pivotArea dataOnly="0" labelOnly="1" outline="0" fieldPosition="0">
        <references count="5">
          <reference field="0" count="1">
            <x v="50"/>
          </reference>
          <reference field="2" count="1" selected="0">
            <x v="11"/>
          </reference>
          <reference field="3" count="1" selected="0">
            <x v="46"/>
          </reference>
          <reference field="6" count="1" selected="0">
            <x v="1"/>
          </reference>
          <reference field="10" count="1" selected="0">
            <x v="28"/>
          </reference>
        </references>
      </pivotArea>
    </format>
    <format dxfId="957">
      <pivotArea dataOnly="0" labelOnly="1" outline="0" fieldPosition="0">
        <references count="5">
          <reference field="0" count="2">
            <x v="94"/>
            <x v="98"/>
          </reference>
          <reference field="2" count="1" selected="0">
            <x v="11"/>
          </reference>
          <reference field="3" count="1" selected="0">
            <x v="56"/>
          </reference>
          <reference field="6" count="1" selected="0">
            <x v="1"/>
          </reference>
          <reference field="10" count="1" selected="0">
            <x v="28"/>
          </reference>
        </references>
      </pivotArea>
    </format>
    <format dxfId="956">
      <pivotArea dataOnly="0" labelOnly="1" outline="0" fieldPosition="0">
        <references count="5">
          <reference field="0" count="1">
            <x v="20"/>
          </reference>
          <reference field="2" count="1" selected="0">
            <x v="11"/>
          </reference>
          <reference field="3" count="1" selected="0">
            <x v="58"/>
          </reference>
          <reference field="6" count="1" selected="0">
            <x v="1"/>
          </reference>
          <reference field="10" count="1" selected="0">
            <x v="28"/>
          </reference>
        </references>
      </pivotArea>
    </format>
    <format dxfId="955">
      <pivotArea dataOnly="0" labelOnly="1" outline="0" fieldPosition="0">
        <references count="5">
          <reference field="0" count="1">
            <x v="11"/>
          </reference>
          <reference field="2" count="1" selected="0">
            <x v="11"/>
          </reference>
          <reference field="3" count="1" selected="0">
            <x v="60"/>
          </reference>
          <reference field="6" count="1" selected="0">
            <x v="1"/>
          </reference>
          <reference field="10" count="1" selected="0">
            <x v="28"/>
          </reference>
        </references>
      </pivotArea>
    </format>
    <format dxfId="954">
      <pivotArea dataOnly="0" labelOnly="1" outline="0" fieldPosition="0">
        <references count="5">
          <reference field="0" count="1">
            <x v="50"/>
          </reference>
          <reference field="2" count="1" selected="0">
            <x v="11"/>
          </reference>
          <reference field="3" count="1" selected="0">
            <x v="70"/>
          </reference>
          <reference field="6" count="1" selected="0">
            <x v="1"/>
          </reference>
          <reference field="10" count="1" selected="0">
            <x v="28"/>
          </reference>
        </references>
      </pivotArea>
    </format>
    <format dxfId="953">
      <pivotArea dataOnly="0" labelOnly="1" outline="0" fieldPosition="0">
        <references count="5">
          <reference field="0" count="1">
            <x v="117"/>
          </reference>
          <reference field="2" count="1" selected="0">
            <x v="11"/>
          </reference>
          <reference field="3" count="1" selected="0">
            <x v="49"/>
          </reference>
          <reference field="6" count="1" selected="0">
            <x v="1"/>
          </reference>
          <reference field="10" count="1" selected="0">
            <x v="29"/>
          </reference>
        </references>
      </pivotArea>
    </format>
    <format dxfId="952">
      <pivotArea dataOnly="0" labelOnly="1" outline="0" fieldPosition="0">
        <references count="5">
          <reference field="0" count="1">
            <x v="117"/>
          </reference>
          <reference field="2" count="1" selected="0">
            <x v="11"/>
          </reference>
          <reference field="3" count="1" selected="0">
            <x v="50"/>
          </reference>
          <reference field="6" count="1" selected="0">
            <x v="1"/>
          </reference>
          <reference field="10" count="1" selected="0">
            <x v="29"/>
          </reference>
        </references>
      </pivotArea>
    </format>
    <format dxfId="951">
      <pivotArea dataOnly="0" labelOnly="1" outline="0" fieldPosition="0">
        <references count="5">
          <reference field="0" count="1">
            <x v="117"/>
          </reference>
          <reference field="2" count="1" selected="0">
            <x v="11"/>
          </reference>
          <reference field="3" count="1" selected="0">
            <x v="51"/>
          </reference>
          <reference field="6" count="1" selected="0">
            <x v="1"/>
          </reference>
          <reference field="10" count="1" selected="0">
            <x v="29"/>
          </reference>
        </references>
      </pivotArea>
    </format>
    <format dxfId="950">
      <pivotArea dataOnly="0" labelOnly="1" outline="0" fieldPosition="0">
        <references count="5">
          <reference field="0" count="1">
            <x v="117"/>
          </reference>
          <reference field="2" count="1" selected="0">
            <x v="11"/>
          </reference>
          <reference field="3" count="1" selected="0">
            <x v="62"/>
          </reference>
          <reference field="6" count="1" selected="0">
            <x v="1"/>
          </reference>
          <reference field="10" count="1" selected="0">
            <x v="29"/>
          </reference>
        </references>
      </pivotArea>
    </format>
    <format dxfId="949">
      <pivotArea dataOnly="0" labelOnly="1" outline="0" fieldPosition="0">
        <references count="5">
          <reference field="0" count="2">
            <x v="43"/>
            <x v="125"/>
          </reference>
          <reference field="2" count="1" selected="0">
            <x v="11"/>
          </reference>
          <reference field="3" count="1" selected="0">
            <x v="73"/>
          </reference>
          <reference field="6" count="1" selected="0">
            <x v="1"/>
          </reference>
          <reference field="10" count="1" selected="0">
            <x v="29"/>
          </reference>
        </references>
      </pivotArea>
    </format>
    <format dxfId="948">
      <pivotArea dataOnly="0" labelOnly="1" outline="0" fieldPosition="0">
        <references count="5">
          <reference field="0" count="1">
            <x v="53"/>
          </reference>
          <reference field="2" count="1" selected="0">
            <x v="11"/>
          </reference>
          <reference field="3" count="1" selected="0">
            <x v="73"/>
          </reference>
          <reference field="6" count="1" selected="0">
            <x v="1"/>
          </reference>
          <reference field="10" count="1" selected="0">
            <x v="30"/>
          </reference>
        </references>
      </pivotArea>
    </format>
    <format dxfId="947">
      <pivotArea dataOnly="0" labelOnly="1" outline="0" fieldPosition="0">
        <references count="5">
          <reference field="0" count="2">
            <x v="2"/>
            <x v="3"/>
          </reference>
          <reference field="2" count="1" selected="0">
            <x v="12"/>
          </reference>
          <reference field="3" count="1" selected="0">
            <x v="79"/>
          </reference>
          <reference field="6" count="1" selected="0">
            <x v="1"/>
          </reference>
          <reference field="10" count="1" selected="0">
            <x v="24"/>
          </reference>
        </references>
      </pivotArea>
    </format>
    <format dxfId="946">
      <pivotArea dataOnly="0" labelOnly="1" outline="0" fieldPosition="0">
        <references count="5">
          <reference field="0" count="1">
            <x v="12"/>
          </reference>
          <reference field="2" count="1" selected="0">
            <x v="1"/>
          </reference>
          <reference field="3" count="1" selected="0">
            <x v="1"/>
          </reference>
          <reference field="6" count="1" selected="0">
            <x v="2"/>
          </reference>
          <reference field="10" count="1" selected="0">
            <x v="1"/>
          </reference>
        </references>
      </pivotArea>
    </format>
    <format dxfId="945">
      <pivotArea dataOnly="0" labelOnly="1" outline="0" fieldPosition="0">
        <references count="5">
          <reference field="0" count="2">
            <x v="9"/>
            <x v="115"/>
          </reference>
          <reference field="2" count="1" selected="0">
            <x v="1"/>
          </reference>
          <reference field="3" count="1" selected="0">
            <x v="2"/>
          </reference>
          <reference field="6" count="1" selected="0">
            <x v="2"/>
          </reference>
          <reference field="10" count="1" selected="0">
            <x v="1"/>
          </reference>
        </references>
      </pivotArea>
    </format>
    <format dxfId="944">
      <pivotArea dataOnly="0" labelOnly="1" outline="0" fieldPosition="0">
        <references count="5">
          <reference field="0" count="1">
            <x v="35"/>
          </reference>
          <reference field="2" count="1" selected="0">
            <x v="1"/>
          </reference>
          <reference field="3" count="1" selected="0">
            <x v="2"/>
          </reference>
          <reference field="6" count="1" selected="0">
            <x v="2"/>
          </reference>
          <reference field="10" count="1" selected="0">
            <x v="6"/>
          </reference>
        </references>
      </pivotArea>
    </format>
    <format dxfId="943">
      <pivotArea dataOnly="0" labelOnly="1" outline="0" fieldPosition="0">
        <references count="5">
          <reference field="0" count="1">
            <x v="118"/>
          </reference>
          <reference field="2" count="1" selected="0">
            <x v="1"/>
          </reference>
          <reference field="3" count="1" selected="0">
            <x v="2"/>
          </reference>
          <reference field="6" count="1" selected="0">
            <x v="2"/>
          </reference>
          <reference field="10" count="1" selected="0">
            <x v="29"/>
          </reference>
        </references>
      </pivotArea>
    </format>
    <format dxfId="942">
      <pivotArea dataOnly="0" labelOnly="1" outline="0" fieldPosition="0">
        <references count="5">
          <reference field="0" count="1">
            <x v="25"/>
          </reference>
          <reference field="2" count="1" selected="0">
            <x v="9"/>
          </reference>
          <reference field="3" count="1" selected="0">
            <x v="23"/>
          </reference>
          <reference field="6" count="1" selected="0">
            <x v="2"/>
          </reference>
          <reference field="10" count="1" selected="0">
            <x v="1"/>
          </reference>
        </references>
      </pivotArea>
    </format>
    <format dxfId="941">
      <pivotArea dataOnly="0" labelOnly="1" outline="0" fieldPosition="0">
        <references count="5">
          <reference field="0" count="1">
            <x v="40"/>
          </reference>
          <reference field="2" count="1" selected="0">
            <x v="13"/>
          </reference>
          <reference field="3" count="1" selected="0">
            <x v="80"/>
          </reference>
          <reference field="6" count="1" selected="0">
            <x v="2"/>
          </reference>
          <reference field="10" count="1" selected="0">
            <x v="8"/>
          </reference>
        </references>
      </pivotArea>
    </format>
    <format dxfId="940">
      <pivotArea dataOnly="0" labelOnly="1" outline="0" fieldPosition="0">
        <references count="5">
          <reference field="0" count="1">
            <x v="151"/>
          </reference>
          <reference field="2" count="1" selected="0">
            <x v="3"/>
          </reference>
          <reference field="3" count="1" selected="0">
            <x v="4"/>
          </reference>
          <reference field="6" count="1" selected="0">
            <x v="3"/>
          </reference>
          <reference field="10" count="1" selected="0">
            <x v="8"/>
          </reference>
        </references>
      </pivotArea>
    </format>
    <format dxfId="939">
      <pivotArea dataOnly="0" labelOnly="1" outline="0" fieldPosition="0">
        <references count="5">
          <reference field="0" count="1">
            <x v="79"/>
          </reference>
          <reference field="2" count="1" selected="0">
            <x v="0"/>
          </reference>
          <reference field="3" count="1" selected="0">
            <x v="0"/>
          </reference>
          <reference field="6" count="1" selected="0">
            <x v="4"/>
          </reference>
          <reference field="10" count="1" selected="0">
            <x v="8"/>
          </reference>
        </references>
      </pivotArea>
    </format>
    <format dxfId="938">
      <pivotArea dataOnly="0" labelOnly="1" outline="0" fieldPosition="0">
        <references count="5">
          <reference field="0" count="1">
            <x v="150"/>
          </reference>
          <reference field="2" count="1" selected="0">
            <x v="2"/>
          </reference>
          <reference field="3" count="1" selected="0">
            <x v="3"/>
          </reference>
          <reference field="6" count="1" selected="0">
            <x v="5"/>
          </reference>
          <reference field="10" count="1" selected="0">
            <x v="8"/>
          </reference>
        </references>
      </pivotArea>
    </format>
    <format dxfId="937">
      <pivotArea dataOnly="0" labelOnly="1" outline="0" fieldPosition="0">
        <references count="1">
          <reference field="16" count="0"/>
        </references>
      </pivotArea>
    </format>
    <format dxfId="936">
      <pivotArea dataOnly="0" labelOnly="1" grandCol="1" outline="0" fieldPosition="0"/>
    </format>
    <format dxfId="935">
      <pivotArea type="all" dataOnly="0" outline="0" fieldPosition="0"/>
    </format>
    <format dxfId="934">
      <pivotArea outline="0" collapsedLevelsAreSubtotals="1" fieldPosition="0"/>
    </format>
    <format dxfId="933">
      <pivotArea type="origin" dataOnly="0" labelOnly="1" outline="0" fieldPosition="0"/>
    </format>
    <format dxfId="932">
      <pivotArea field="16" type="button" dataOnly="0" labelOnly="1" outline="0" axis="axisCol" fieldPosition="0"/>
    </format>
    <format dxfId="931">
      <pivotArea type="topRight" dataOnly="0" labelOnly="1" outline="0" fieldPosition="0"/>
    </format>
    <format dxfId="930">
      <pivotArea field="6" type="button" dataOnly="0" labelOnly="1" outline="0" axis="axisRow" fieldPosition="0"/>
    </format>
    <format dxfId="929">
      <pivotArea field="2" type="button" dataOnly="0" labelOnly="1" outline="0" axis="axisRow" fieldPosition="1"/>
    </format>
    <format dxfId="928">
      <pivotArea field="10" type="button" dataOnly="0" labelOnly="1" outline="0" axis="axisRow" fieldPosition="2"/>
    </format>
    <format dxfId="927">
      <pivotArea field="3" type="button" dataOnly="0" labelOnly="1" outline="0" axis="axisRow" fieldPosition="3"/>
    </format>
    <format dxfId="926">
      <pivotArea field="0" type="button" dataOnly="0" labelOnly="1" outline="0" axis="axisRow" fieldPosition="4"/>
    </format>
    <format dxfId="925">
      <pivotArea dataOnly="0" labelOnly="1" outline="0" fieldPosition="0">
        <references count="1">
          <reference field="6" count="0"/>
        </references>
      </pivotArea>
    </format>
    <format dxfId="924">
      <pivotArea dataOnly="0" labelOnly="1" outline="0" fieldPosition="0">
        <references count="1">
          <reference field="6" count="0" defaultSubtotal="1"/>
        </references>
      </pivotArea>
    </format>
    <format dxfId="923">
      <pivotArea dataOnly="0" labelOnly="1" outline="0" fieldPosition="0">
        <references count="2">
          <reference field="2" count="4">
            <x v="4"/>
            <x v="5"/>
            <x v="6"/>
            <x v="7"/>
          </reference>
          <reference field="6" count="1" selected="0">
            <x v="0"/>
          </reference>
        </references>
      </pivotArea>
    </format>
    <format dxfId="922">
      <pivotArea dataOnly="0" labelOnly="1" outline="0" fieldPosition="0">
        <references count="2">
          <reference field="2" count="4" defaultSubtotal="1">
            <x v="4"/>
            <x v="5"/>
            <x v="6"/>
            <x v="7"/>
          </reference>
          <reference field="6" count="1" selected="0">
            <x v="0"/>
          </reference>
        </references>
      </pivotArea>
    </format>
    <format dxfId="921">
      <pivotArea dataOnly="0" labelOnly="1" outline="0" fieldPosition="0">
        <references count="2">
          <reference field="2" count="5">
            <x v="8"/>
            <x v="9"/>
            <x v="10"/>
            <x v="11"/>
            <x v="12"/>
          </reference>
          <reference field="6" count="1" selected="0">
            <x v="1"/>
          </reference>
        </references>
      </pivotArea>
    </format>
    <format dxfId="920">
      <pivotArea dataOnly="0" labelOnly="1" outline="0" fieldPosition="0">
        <references count="2">
          <reference field="2" count="5" defaultSubtotal="1">
            <x v="8"/>
            <x v="9"/>
            <x v="10"/>
            <x v="11"/>
            <x v="12"/>
          </reference>
          <reference field="6" count="1" selected="0">
            <x v="1"/>
          </reference>
        </references>
      </pivotArea>
    </format>
    <format dxfId="919">
      <pivotArea dataOnly="0" labelOnly="1" outline="0" fieldPosition="0">
        <references count="2">
          <reference field="2" count="3">
            <x v="1"/>
            <x v="9"/>
            <x v="13"/>
          </reference>
          <reference field="6" count="1" selected="0">
            <x v="2"/>
          </reference>
        </references>
      </pivotArea>
    </format>
    <format dxfId="918">
      <pivotArea dataOnly="0" labelOnly="1" outline="0" fieldPosition="0">
        <references count="2">
          <reference field="2" count="3" defaultSubtotal="1">
            <x v="1"/>
            <x v="9"/>
            <x v="13"/>
          </reference>
          <reference field="6" count="1" selected="0">
            <x v="2"/>
          </reference>
        </references>
      </pivotArea>
    </format>
    <format dxfId="917">
      <pivotArea dataOnly="0" labelOnly="1" outline="0" fieldPosition="0">
        <references count="2">
          <reference field="2" count="1">
            <x v="3"/>
          </reference>
          <reference field="6" count="1" selected="0">
            <x v="3"/>
          </reference>
        </references>
      </pivotArea>
    </format>
    <format dxfId="916">
      <pivotArea dataOnly="0" labelOnly="1" outline="0" fieldPosition="0">
        <references count="2">
          <reference field="2" count="1" defaultSubtotal="1">
            <x v="3"/>
          </reference>
          <reference field="6" count="1" selected="0">
            <x v="3"/>
          </reference>
        </references>
      </pivotArea>
    </format>
    <format dxfId="915">
      <pivotArea dataOnly="0" labelOnly="1" outline="0" fieldPosition="0">
        <references count="2">
          <reference field="2" count="1">
            <x v="0"/>
          </reference>
          <reference field="6" count="1" selected="0">
            <x v="4"/>
          </reference>
        </references>
      </pivotArea>
    </format>
    <format dxfId="914">
      <pivotArea dataOnly="0" labelOnly="1" outline="0" fieldPosition="0">
        <references count="2">
          <reference field="2" count="1" defaultSubtotal="1">
            <x v="0"/>
          </reference>
          <reference field="6" count="1" selected="0">
            <x v="4"/>
          </reference>
        </references>
      </pivotArea>
    </format>
    <format dxfId="913">
      <pivotArea dataOnly="0" labelOnly="1" outline="0" fieldPosition="0">
        <references count="2">
          <reference field="2" count="1">
            <x v="2"/>
          </reference>
          <reference field="6" count="1" selected="0">
            <x v="5"/>
          </reference>
        </references>
      </pivotArea>
    </format>
    <format dxfId="912">
      <pivotArea dataOnly="0" labelOnly="1" outline="0" fieldPosition="0">
        <references count="2">
          <reference field="2" count="1" defaultSubtotal="1">
            <x v="2"/>
          </reference>
          <reference field="6" count="1" selected="0">
            <x v="5"/>
          </reference>
        </references>
      </pivotArea>
    </format>
    <format dxfId="911">
      <pivotArea dataOnly="0" labelOnly="1" outline="0" fieldPosition="0">
        <references count="3">
          <reference field="2" count="1" selected="0">
            <x v="4"/>
          </reference>
          <reference field="6" count="1" selected="0">
            <x v="0"/>
          </reference>
          <reference field="10" count="1">
            <x v="8"/>
          </reference>
        </references>
      </pivotArea>
    </format>
    <format dxfId="910">
      <pivotArea dataOnly="0" labelOnly="1" outline="0" fieldPosition="0">
        <references count="3">
          <reference field="2" count="1" selected="0">
            <x v="5"/>
          </reference>
          <reference field="6" count="1" selected="0">
            <x v="0"/>
          </reference>
          <reference field="10" count="8">
            <x v="5"/>
            <x v="10"/>
            <x v="13"/>
            <x v="15"/>
            <x v="17"/>
            <x v="19"/>
            <x v="20"/>
            <x v="23"/>
          </reference>
        </references>
      </pivotArea>
    </format>
    <format dxfId="909">
      <pivotArea dataOnly="0" labelOnly="1" outline="0" fieldPosition="0">
        <references count="3">
          <reference field="2" count="1" selected="0">
            <x v="6"/>
          </reference>
          <reference field="6" count="1" selected="0">
            <x v="0"/>
          </reference>
          <reference field="10" count="19">
            <x v="1"/>
            <x v="2"/>
            <x v="5"/>
            <x v="8"/>
            <x v="9"/>
            <x v="10"/>
            <x v="11"/>
            <x v="12"/>
            <x v="13"/>
            <x v="14"/>
            <x v="16"/>
            <x v="20"/>
            <x v="21"/>
            <x v="23"/>
            <x v="25"/>
            <x v="26"/>
            <x v="27"/>
            <x v="29"/>
            <x v="30"/>
          </reference>
        </references>
      </pivotArea>
    </format>
    <format dxfId="908">
      <pivotArea dataOnly="0" labelOnly="1" outline="0" fieldPosition="0">
        <references count="3">
          <reference field="2" count="1" selected="0">
            <x v="7"/>
          </reference>
          <reference field="6" count="1" selected="0">
            <x v="0"/>
          </reference>
          <reference field="10" count="1">
            <x v="8"/>
          </reference>
        </references>
      </pivotArea>
    </format>
    <format dxfId="907">
      <pivotArea dataOnly="0" labelOnly="1" outline="0" fieldPosition="0">
        <references count="3">
          <reference field="2" count="1" selected="0">
            <x v="8"/>
          </reference>
          <reference field="6" count="1" selected="0">
            <x v="1"/>
          </reference>
          <reference field="10" count="3">
            <x v="11"/>
            <x v="23"/>
            <x v="29"/>
          </reference>
        </references>
      </pivotArea>
    </format>
    <format dxfId="906">
      <pivotArea dataOnly="0" labelOnly="1" outline="0" fieldPosition="0">
        <references count="3">
          <reference field="2" count="1" selected="0">
            <x v="9"/>
          </reference>
          <reference field="6" count="1" selected="0">
            <x v="1"/>
          </reference>
          <reference field="10" count="4">
            <x v="4"/>
            <x v="14"/>
            <x v="16"/>
            <x v="23"/>
          </reference>
        </references>
      </pivotArea>
    </format>
    <format dxfId="905">
      <pivotArea dataOnly="0" labelOnly="1" outline="0" fieldPosition="0">
        <references count="3">
          <reference field="2" count="1" selected="0">
            <x v="10"/>
          </reference>
          <reference field="6" count="1" selected="0">
            <x v="1"/>
          </reference>
          <reference field="10" count="15">
            <x v="2"/>
            <x v="5"/>
            <x v="10"/>
            <x v="11"/>
            <x v="12"/>
            <x v="13"/>
            <x v="14"/>
            <x v="15"/>
            <x v="16"/>
            <x v="19"/>
            <x v="20"/>
            <x v="23"/>
            <x v="27"/>
            <x v="28"/>
            <x v="31"/>
          </reference>
        </references>
      </pivotArea>
    </format>
    <format dxfId="904">
      <pivotArea dataOnly="0" labelOnly="1" outline="0" fieldPosition="0">
        <references count="3">
          <reference field="2" count="1" selected="0">
            <x v="11"/>
          </reference>
          <reference field="6" count="1" selected="0">
            <x v="1"/>
          </reference>
          <reference field="10" count="27">
            <x v="0"/>
            <x v="1"/>
            <x v="2"/>
            <x v="3"/>
            <x v="6"/>
            <x v="7"/>
            <x v="9"/>
            <x v="10"/>
            <x v="11"/>
            <x v="12"/>
            <x v="13"/>
            <x v="14"/>
            <x v="15"/>
            <x v="16"/>
            <x v="17"/>
            <x v="18"/>
            <x v="19"/>
            <x v="20"/>
            <x v="21"/>
            <x v="22"/>
            <x v="23"/>
            <x v="25"/>
            <x v="26"/>
            <x v="27"/>
            <x v="28"/>
            <x v="29"/>
            <x v="30"/>
          </reference>
        </references>
      </pivotArea>
    </format>
    <format dxfId="903">
      <pivotArea dataOnly="0" labelOnly="1" outline="0" fieldPosition="0">
        <references count="3">
          <reference field="2" count="1" selected="0">
            <x v="12"/>
          </reference>
          <reference field="6" count="1" selected="0">
            <x v="1"/>
          </reference>
          <reference field="10" count="1">
            <x v="24"/>
          </reference>
        </references>
      </pivotArea>
    </format>
    <format dxfId="902">
      <pivotArea dataOnly="0" labelOnly="1" outline="0" fieldPosition="0">
        <references count="3">
          <reference field="2" count="1" selected="0">
            <x v="1"/>
          </reference>
          <reference field="6" count="1" selected="0">
            <x v="2"/>
          </reference>
          <reference field="10" count="3">
            <x v="1"/>
            <x v="6"/>
            <x v="29"/>
          </reference>
        </references>
      </pivotArea>
    </format>
    <format dxfId="901">
      <pivotArea dataOnly="0" labelOnly="1" outline="0" fieldPosition="0">
        <references count="3">
          <reference field="2" count="1" selected="0">
            <x v="9"/>
          </reference>
          <reference field="6" count="1" selected="0">
            <x v="2"/>
          </reference>
          <reference field="10" count="1">
            <x v="1"/>
          </reference>
        </references>
      </pivotArea>
    </format>
    <format dxfId="900">
      <pivotArea dataOnly="0" labelOnly="1" outline="0" fieldPosition="0">
        <references count="3">
          <reference field="2" count="1" selected="0">
            <x v="13"/>
          </reference>
          <reference field="6" count="1" selected="0">
            <x v="2"/>
          </reference>
          <reference field="10" count="1">
            <x v="8"/>
          </reference>
        </references>
      </pivotArea>
    </format>
    <format dxfId="899">
      <pivotArea dataOnly="0" labelOnly="1" outline="0" fieldPosition="0">
        <references count="3">
          <reference field="2" count="1" selected="0">
            <x v="3"/>
          </reference>
          <reference field="6" count="1" selected="0">
            <x v="3"/>
          </reference>
          <reference field="10" count="1">
            <x v="8"/>
          </reference>
        </references>
      </pivotArea>
    </format>
    <format dxfId="898">
      <pivotArea dataOnly="0" labelOnly="1" outline="0" fieldPosition="0">
        <references count="3">
          <reference field="2" count="1" selected="0">
            <x v="0"/>
          </reference>
          <reference field="6" count="1" selected="0">
            <x v="4"/>
          </reference>
          <reference field="10" count="1">
            <x v="8"/>
          </reference>
        </references>
      </pivotArea>
    </format>
    <format dxfId="897">
      <pivotArea dataOnly="0" labelOnly="1" outline="0" fieldPosition="0">
        <references count="3">
          <reference field="2" count="1" selected="0">
            <x v="2"/>
          </reference>
          <reference field="6" count="1" selected="0">
            <x v="5"/>
          </reference>
          <reference field="10" count="1">
            <x v="8"/>
          </reference>
        </references>
      </pivotArea>
    </format>
    <format dxfId="896">
      <pivotArea dataOnly="0" labelOnly="1" outline="0" fieldPosition="0">
        <references count="4">
          <reference field="2" count="1" selected="0">
            <x v="4"/>
          </reference>
          <reference field="3" count="1">
            <x v="5"/>
          </reference>
          <reference field="6" count="1" selected="0">
            <x v="0"/>
          </reference>
          <reference field="10" count="1" selected="0">
            <x v="8"/>
          </reference>
        </references>
      </pivotArea>
    </format>
    <format dxfId="895">
      <pivotArea dataOnly="0" labelOnly="1" outline="0" fieldPosition="0">
        <references count="4">
          <reference field="2" count="1" selected="0">
            <x v="5"/>
          </reference>
          <reference field="3" count="1">
            <x v="9"/>
          </reference>
          <reference field="6" count="1" selected="0">
            <x v="0"/>
          </reference>
          <reference field="10" count="1" selected="0">
            <x v="5"/>
          </reference>
        </references>
      </pivotArea>
    </format>
    <format dxfId="894">
      <pivotArea dataOnly="0" labelOnly="1" outline="0" fieldPosition="0">
        <references count="4">
          <reference field="2" count="1" selected="0">
            <x v="5"/>
          </reference>
          <reference field="3" count="1">
            <x v="8"/>
          </reference>
          <reference field="6" count="1" selected="0">
            <x v="0"/>
          </reference>
          <reference field="10" count="1" selected="0">
            <x v="10"/>
          </reference>
        </references>
      </pivotArea>
    </format>
    <format dxfId="893">
      <pivotArea dataOnly="0" labelOnly="1" outline="0" fieldPosition="0">
        <references count="4">
          <reference field="2" count="1" selected="0">
            <x v="5"/>
          </reference>
          <reference field="3" count="1">
            <x v="6"/>
          </reference>
          <reference field="6" count="1" selected="0">
            <x v="0"/>
          </reference>
          <reference field="10" count="1" selected="0">
            <x v="13"/>
          </reference>
        </references>
      </pivotArea>
    </format>
    <format dxfId="892">
      <pivotArea dataOnly="0" labelOnly="1" outline="0" fieldPosition="0">
        <references count="4">
          <reference field="2" count="1" selected="0">
            <x v="5"/>
          </reference>
          <reference field="3" count="1">
            <x v="7"/>
          </reference>
          <reference field="6" count="1" selected="0">
            <x v="0"/>
          </reference>
          <reference field="10" count="1" selected="0">
            <x v="23"/>
          </reference>
        </references>
      </pivotArea>
    </format>
    <format dxfId="891">
      <pivotArea dataOnly="0" labelOnly="1" outline="0" fieldPosition="0">
        <references count="4">
          <reference field="2" count="1" selected="0">
            <x v="6"/>
          </reference>
          <reference field="3" count="2">
            <x v="10"/>
            <x v="16"/>
          </reference>
          <reference field="6" count="1" selected="0">
            <x v="0"/>
          </reference>
          <reference field="10" count="1" selected="0">
            <x v="1"/>
          </reference>
        </references>
      </pivotArea>
    </format>
    <format dxfId="890">
      <pivotArea dataOnly="0" labelOnly="1" outline="0" fieldPosition="0">
        <references count="4">
          <reference field="2" count="1" selected="0">
            <x v="6"/>
          </reference>
          <reference field="3" count="2">
            <x v="10"/>
            <x v="16"/>
          </reference>
          <reference field="6" count="1" selected="0">
            <x v="0"/>
          </reference>
          <reference field="10" count="1" selected="0">
            <x v="2"/>
          </reference>
        </references>
      </pivotArea>
    </format>
    <format dxfId="889">
      <pivotArea dataOnly="0" labelOnly="1" outline="0" fieldPosition="0">
        <references count="4">
          <reference field="2" count="1" selected="0">
            <x v="6"/>
          </reference>
          <reference field="3" count="1">
            <x v="15"/>
          </reference>
          <reference field="6" count="1" selected="0">
            <x v="0"/>
          </reference>
          <reference field="10" count="1" selected="0">
            <x v="8"/>
          </reference>
        </references>
      </pivotArea>
    </format>
    <format dxfId="888">
      <pivotArea dataOnly="0" labelOnly="1" outline="0" fieldPosition="0">
        <references count="4">
          <reference field="2" count="1" selected="0">
            <x v="6"/>
          </reference>
          <reference field="3" count="2">
            <x v="11"/>
            <x v="14"/>
          </reference>
          <reference field="6" count="1" selected="0">
            <x v="0"/>
          </reference>
          <reference field="10" count="1" selected="0">
            <x v="9"/>
          </reference>
        </references>
      </pivotArea>
    </format>
    <format dxfId="887">
      <pivotArea dataOnly="0" labelOnly="1" outline="0" fieldPosition="0">
        <references count="4">
          <reference field="2" count="1" selected="0">
            <x v="6"/>
          </reference>
          <reference field="3" count="2">
            <x v="11"/>
            <x v="12"/>
          </reference>
          <reference field="6" count="1" selected="0">
            <x v="0"/>
          </reference>
          <reference field="10" count="1" selected="0">
            <x v="10"/>
          </reference>
        </references>
      </pivotArea>
    </format>
    <format dxfId="886">
      <pivotArea dataOnly="0" labelOnly="1" outline="0" fieldPosition="0">
        <references count="4">
          <reference field="2" count="1" selected="0">
            <x v="6"/>
          </reference>
          <reference field="3" count="2">
            <x v="10"/>
            <x v="16"/>
          </reference>
          <reference field="6" count="1" selected="0">
            <x v="0"/>
          </reference>
          <reference field="10" count="1" selected="0">
            <x v="11"/>
          </reference>
        </references>
      </pivotArea>
    </format>
    <format dxfId="885">
      <pivotArea dataOnly="0" labelOnly="1" outline="0" fieldPosition="0">
        <references count="4">
          <reference field="2" count="1" selected="0">
            <x v="6"/>
          </reference>
          <reference field="3" count="1">
            <x v="10"/>
          </reference>
          <reference field="6" count="1" selected="0">
            <x v="0"/>
          </reference>
          <reference field="10" count="1" selected="0">
            <x v="12"/>
          </reference>
        </references>
      </pivotArea>
    </format>
    <format dxfId="884">
      <pivotArea dataOnly="0" labelOnly="1" outline="0" fieldPosition="0">
        <references count="4">
          <reference field="2" count="1" selected="0">
            <x v="6"/>
          </reference>
          <reference field="3" count="1">
            <x v="11"/>
          </reference>
          <reference field="6" count="1" selected="0">
            <x v="0"/>
          </reference>
          <reference field="10" count="1" selected="0">
            <x v="13"/>
          </reference>
        </references>
      </pivotArea>
    </format>
    <format dxfId="883">
      <pivotArea dataOnly="0" labelOnly="1" outline="0" fieldPosition="0">
        <references count="4">
          <reference field="2" count="1" selected="0">
            <x v="6"/>
          </reference>
          <reference field="3" count="2">
            <x v="10"/>
            <x v="11"/>
          </reference>
          <reference field="6" count="1" selected="0">
            <x v="0"/>
          </reference>
          <reference field="10" count="1" selected="0">
            <x v="14"/>
          </reference>
        </references>
      </pivotArea>
    </format>
    <format dxfId="882">
      <pivotArea dataOnly="0" labelOnly="1" outline="0" fieldPosition="0">
        <references count="4">
          <reference field="2" count="1" selected="0">
            <x v="6"/>
          </reference>
          <reference field="3" count="2">
            <x v="10"/>
            <x v="13"/>
          </reference>
          <reference field="6" count="1" selected="0">
            <x v="0"/>
          </reference>
          <reference field="10" count="1" selected="0">
            <x v="16"/>
          </reference>
        </references>
      </pivotArea>
    </format>
    <format dxfId="881">
      <pivotArea dataOnly="0" labelOnly="1" outline="0" fieldPosition="0">
        <references count="4">
          <reference field="2" count="1" selected="0">
            <x v="6"/>
          </reference>
          <reference field="3" count="1">
            <x v="10"/>
          </reference>
          <reference field="6" count="1" selected="0">
            <x v="0"/>
          </reference>
          <reference field="10" count="1" selected="0">
            <x v="20"/>
          </reference>
        </references>
      </pivotArea>
    </format>
    <format dxfId="880">
      <pivotArea dataOnly="0" labelOnly="1" outline="0" fieldPosition="0">
        <references count="4">
          <reference field="2" count="1" selected="0">
            <x v="6"/>
          </reference>
          <reference field="3" count="1">
            <x v="11"/>
          </reference>
          <reference field="6" count="1" selected="0">
            <x v="0"/>
          </reference>
          <reference field="10" count="1" selected="0">
            <x v="23"/>
          </reference>
        </references>
      </pivotArea>
    </format>
    <format dxfId="879">
      <pivotArea dataOnly="0" labelOnly="1" outline="0" fieldPosition="0">
        <references count="4">
          <reference field="2" count="1" selected="0">
            <x v="6"/>
          </reference>
          <reference field="3" count="2">
            <x v="10"/>
            <x v="11"/>
          </reference>
          <reference field="6" count="1" selected="0">
            <x v="0"/>
          </reference>
          <reference field="10" count="1" selected="0">
            <x v="25"/>
          </reference>
        </references>
      </pivotArea>
    </format>
    <format dxfId="878">
      <pivotArea dataOnly="0" labelOnly="1" outline="0" fieldPosition="0">
        <references count="4">
          <reference field="2" count="1" selected="0">
            <x v="6"/>
          </reference>
          <reference field="3" count="1">
            <x v="10"/>
          </reference>
          <reference field="6" count="1" selected="0">
            <x v="0"/>
          </reference>
          <reference field="10" count="1" selected="0">
            <x v="27"/>
          </reference>
        </references>
      </pivotArea>
    </format>
    <format dxfId="877">
      <pivotArea dataOnly="0" labelOnly="1" outline="0" fieldPosition="0">
        <references count="4">
          <reference field="2" count="1" selected="0">
            <x v="6"/>
          </reference>
          <reference field="3" count="1">
            <x v="11"/>
          </reference>
          <reference field="6" count="1" selected="0">
            <x v="0"/>
          </reference>
          <reference field="10" count="1" selected="0">
            <x v="29"/>
          </reference>
        </references>
      </pivotArea>
    </format>
    <format dxfId="876">
      <pivotArea dataOnly="0" labelOnly="1" outline="0" fieldPosition="0">
        <references count="4">
          <reference field="2" count="1" selected="0">
            <x v="7"/>
          </reference>
          <reference field="3" count="1">
            <x v="17"/>
          </reference>
          <reference field="6" count="1" selected="0">
            <x v="0"/>
          </reference>
          <reference field="10" count="1" selected="0">
            <x v="8"/>
          </reference>
        </references>
      </pivotArea>
    </format>
    <format dxfId="875">
      <pivotArea dataOnly="0" labelOnly="1" outline="0" fieldPosition="0">
        <references count="4">
          <reference field="2" count="1" selected="0">
            <x v="8"/>
          </reference>
          <reference field="3" count="3">
            <x v="18"/>
            <x v="19"/>
            <x v="20"/>
          </reference>
          <reference field="6" count="1" selected="0">
            <x v="1"/>
          </reference>
          <reference field="10" count="1" selected="0">
            <x v="11"/>
          </reference>
        </references>
      </pivotArea>
    </format>
    <format dxfId="874">
      <pivotArea dataOnly="0" labelOnly="1" outline="0" fieldPosition="0">
        <references count="4">
          <reference field="2" count="1" selected="0">
            <x v="8"/>
          </reference>
          <reference field="3" count="1">
            <x v="21"/>
          </reference>
          <reference field="6" count="1" selected="0">
            <x v="1"/>
          </reference>
          <reference field="10" count="1" selected="0">
            <x v="23"/>
          </reference>
        </references>
      </pivotArea>
    </format>
    <format dxfId="873">
      <pivotArea dataOnly="0" labelOnly="1" outline="0" fieldPosition="0">
        <references count="4">
          <reference field="2" count="1" selected="0">
            <x v="9"/>
          </reference>
          <reference field="3" count="1">
            <x v="25"/>
          </reference>
          <reference field="6" count="1" selected="0">
            <x v="1"/>
          </reference>
          <reference field="10" count="1" selected="0">
            <x v="4"/>
          </reference>
        </references>
      </pivotArea>
    </format>
    <format dxfId="872">
      <pivotArea dataOnly="0" labelOnly="1" outline="0" fieldPosition="0">
        <references count="4">
          <reference field="2" count="1" selected="0">
            <x v="9"/>
          </reference>
          <reference field="3" count="1">
            <x v="24"/>
          </reference>
          <reference field="6" count="1" selected="0">
            <x v="1"/>
          </reference>
          <reference field="10" count="1" selected="0">
            <x v="14"/>
          </reference>
        </references>
      </pivotArea>
    </format>
    <format dxfId="871">
      <pivotArea dataOnly="0" labelOnly="1" outline="0" fieldPosition="0">
        <references count="4">
          <reference field="2" count="1" selected="0">
            <x v="9"/>
          </reference>
          <reference field="3" count="1">
            <x v="22"/>
          </reference>
          <reference field="6" count="1" selected="0">
            <x v="1"/>
          </reference>
          <reference field="10" count="1" selected="0">
            <x v="23"/>
          </reference>
        </references>
      </pivotArea>
    </format>
    <format dxfId="870">
      <pivotArea dataOnly="0" labelOnly="1" outline="0" fieldPosition="0">
        <references count="4">
          <reference field="2" count="1" selected="0">
            <x v="10"/>
          </reference>
          <reference field="3" count="3">
            <x v="29"/>
            <x v="33"/>
            <x v="36"/>
          </reference>
          <reference field="6" count="1" selected="0">
            <x v="1"/>
          </reference>
          <reference field="10" count="1" selected="0">
            <x v="2"/>
          </reference>
        </references>
      </pivotArea>
    </format>
    <format dxfId="869">
      <pivotArea dataOnly="0" labelOnly="1" outline="0" fieldPosition="0">
        <references count="4">
          <reference field="2" count="1" selected="0">
            <x v="10"/>
          </reference>
          <reference field="3" count="3">
            <x v="26"/>
            <x v="33"/>
            <x v="36"/>
          </reference>
          <reference field="6" count="1" selected="0">
            <x v="1"/>
          </reference>
          <reference field="10" count="1" selected="0">
            <x v="5"/>
          </reference>
        </references>
      </pivotArea>
    </format>
    <format dxfId="868">
      <pivotArea dataOnly="0" labelOnly="1" outline="0" fieldPosition="0">
        <references count="4">
          <reference field="2" count="1" selected="0">
            <x v="10"/>
          </reference>
          <reference field="3" count="3">
            <x v="28"/>
            <x v="33"/>
            <x v="36"/>
          </reference>
          <reference field="6" count="1" selected="0">
            <x v="1"/>
          </reference>
          <reference field="10" count="1" selected="0">
            <x v="10"/>
          </reference>
        </references>
      </pivotArea>
    </format>
    <format dxfId="867">
      <pivotArea dataOnly="0" labelOnly="1" outline="0" fieldPosition="0">
        <references count="4">
          <reference field="2" count="1" selected="0">
            <x v="10"/>
          </reference>
          <reference field="3" count="4">
            <x v="26"/>
            <x v="29"/>
            <x v="33"/>
            <x v="36"/>
          </reference>
          <reference field="6" count="1" selected="0">
            <x v="1"/>
          </reference>
          <reference field="10" count="1" selected="0">
            <x v="11"/>
          </reference>
        </references>
      </pivotArea>
    </format>
    <format dxfId="866">
      <pivotArea dataOnly="0" labelOnly="1" outline="0" fieldPosition="0">
        <references count="4">
          <reference field="2" count="1" selected="0">
            <x v="10"/>
          </reference>
          <reference field="3" count="3">
            <x v="28"/>
            <x v="33"/>
            <x v="36"/>
          </reference>
          <reference field="6" count="1" selected="0">
            <x v="1"/>
          </reference>
          <reference field="10" count="1" selected="0">
            <x v="12"/>
          </reference>
        </references>
      </pivotArea>
    </format>
    <format dxfId="865">
      <pivotArea dataOnly="0" labelOnly="1" outline="0" fieldPosition="0">
        <references count="4">
          <reference field="2" count="1" selected="0">
            <x v="10"/>
          </reference>
          <reference field="3" count="3">
            <x v="27"/>
            <x v="33"/>
            <x v="36"/>
          </reference>
          <reference field="6" count="1" selected="0">
            <x v="1"/>
          </reference>
          <reference field="10" count="1" selected="0">
            <x v="13"/>
          </reference>
        </references>
      </pivotArea>
    </format>
    <format dxfId="864">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14"/>
          </reference>
        </references>
      </pivotArea>
    </format>
    <format dxfId="863">
      <pivotArea dataOnly="0" labelOnly="1" outline="0" fieldPosition="0">
        <references count="4">
          <reference field="2" count="1" selected="0">
            <x v="10"/>
          </reference>
          <reference field="3" count="3">
            <x v="27"/>
            <x v="34"/>
            <x v="37"/>
          </reference>
          <reference field="6" count="1" selected="0">
            <x v="1"/>
          </reference>
          <reference field="10" count="1" selected="0">
            <x v="15"/>
          </reference>
        </references>
      </pivotArea>
    </format>
    <format dxfId="862">
      <pivotArea dataOnly="0" labelOnly="1" outline="0" fieldPosition="0">
        <references count="4">
          <reference field="2" count="1" selected="0">
            <x v="10"/>
          </reference>
          <reference field="3" count="3">
            <x v="27"/>
            <x v="34"/>
            <x v="37"/>
          </reference>
          <reference field="6" count="1" selected="0">
            <x v="1"/>
          </reference>
          <reference field="10" count="1" selected="0">
            <x v="16"/>
          </reference>
        </references>
      </pivotArea>
    </format>
    <format dxfId="861">
      <pivotArea dataOnly="0" labelOnly="1" outline="0" fieldPosition="0">
        <references count="4">
          <reference field="2" count="1" selected="0">
            <x v="10"/>
          </reference>
          <reference field="3" count="6">
            <x v="28"/>
            <x v="30"/>
            <x v="31"/>
            <x v="32"/>
            <x v="35"/>
            <x v="38"/>
          </reference>
          <reference field="6" count="1" selected="0">
            <x v="1"/>
          </reference>
          <reference field="10" count="1" selected="0">
            <x v="19"/>
          </reference>
        </references>
      </pivotArea>
    </format>
    <format dxfId="860">
      <pivotArea dataOnly="0" labelOnly="1" outline="0" fieldPosition="0">
        <references count="4">
          <reference field="2" count="1" selected="0">
            <x v="10"/>
          </reference>
          <reference field="3" count="1">
            <x v="28"/>
          </reference>
          <reference field="6" count="1" selected="0">
            <x v="1"/>
          </reference>
          <reference field="10" count="1" selected="0">
            <x v="20"/>
          </reference>
        </references>
      </pivotArea>
    </format>
    <format dxfId="859">
      <pivotArea dataOnly="0" labelOnly="1" outline="0" fieldPosition="0">
        <references count="4">
          <reference field="2" count="1" selected="0">
            <x v="10"/>
          </reference>
          <reference field="3" count="2">
            <x v="35"/>
            <x v="38"/>
          </reference>
          <reference field="6" count="1" selected="0">
            <x v="1"/>
          </reference>
          <reference field="10" count="1" selected="0">
            <x v="23"/>
          </reference>
        </references>
      </pivotArea>
    </format>
    <format dxfId="858">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27"/>
          </reference>
        </references>
      </pivotArea>
    </format>
    <format dxfId="857">
      <pivotArea dataOnly="0" labelOnly="1" outline="0" fieldPosition="0">
        <references count="4">
          <reference field="2" count="1" selected="0">
            <x v="10"/>
          </reference>
          <reference field="3" count="3">
            <x v="28"/>
            <x v="35"/>
            <x v="38"/>
          </reference>
          <reference field="6" count="1" selected="0">
            <x v="1"/>
          </reference>
          <reference field="10" count="1" selected="0">
            <x v="28"/>
          </reference>
        </references>
      </pivotArea>
    </format>
    <format dxfId="856">
      <pivotArea dataOnly="0" labelOnly="1" outline="0" fieldPosition="0">
        <references count="4">
          <reference field="2" count="1" selected="0">
            <x v="10"/>
          </reference>
          <reference field="3" count="3">
            <x v="27"/>
            <x v="34"/>
            <x v="37"/>
          </reference>
          <reference field="6" count="1" selected="0">
            <x v="1"/>
          </reference>
          <reference field="10" count="1" selected="0">
            <x v="31"/>
          </reference>
        </references>
      </pivotArea>
    </format>
    <format dxfId="855">
      <pivotArea dataOnly="0" labelOnly="1" outline="0" fieldPosition="0">
        <references count="4">
          <reference field="2" count="1" selected="0">
            <x v="11"/>
          </reference>
          <reference field="3" count="1">
            <x v="55"/>
          </reference>
          <reference field="6" count="1" selected="0">
            <x v="1"/>
          </reference>
          <reference field="10" count="1" selected="0">
            <x v="0"/>
          </reference>
        </references>
      </pivotArea>
    </format>
    <format dxfId="854">
      <pivotArea dataOnly="0" labelOnly="1" outline="0" fieldPosition="0">
        <references count="4">
          <reference field="2" count="1" selected="0">
            <x v="11"/>
          </reference>
          <reference field="3" count="2">
            <x v="48"/>
            <x v="65"/>
          </reference>
          <reference field="6" count="1" selected="0">
            <x v="1"/>
          </reference>
          <reference field="10" count="1" selected="0">
            <x v="1"/>
          </reference>
        </references>
      </pivotArea>
    </format>
    <format dxfId="853">
      <pivotArea dataOnly="0" labelOnly="1" outline="0" fieldPosition="0">
        <references count="4">
          <reference field="2" count="1" selected="0">
            <x v="11"/>
          </reference>
          <reference field="3" count="5">
            <x v="54"/>
            <x v="68"/>
            <x v="72"/>
            <x v="74"/>
            <x v="75"/>
          </reference>
          <reference field="6" count="1" selected="0">
            <x v="1"/>
          </reference>
          <reference field="10" count="1" selected="0">
            <x v="2"/>
          </reference>
        </references>
      </pivotArea>
    </format>
    <format dxfId="852">
      <pivotArea dataOnly="0" labelOnly="1" outline="0" fieldPosition="0">
        <references count="4">
          <reference field="2" count="1" selected="0">
            <x v="11"/>
          </reference>
          <reference field="3" count="1">
            <x v="56"/>
          </reference>
          <reference field="6" count="1" selected="0">
            <x v="1"/>
          </reference>
          <reference field="10" count="1" selected="0">
            <x v="3"/>
          </reference>
        </references>
      </pivotArea>
    </format>
    <format dxfId="851">
      <pivotArea dataOnly="0" labelOnly="1" outline="0" fieldPosition="0">
        <references count="4">
          <reference field="2" count="1" selected="0">
            <x v="11"/>
          </reference>
          <reference field="3" count="1">
            <x v="47"/>
          </reference>
          <reference field="6" count="1" selected="0">
            <x v="1"/>
          </reference>
          <reference field="10" count="1" selected="0">
            <x v="6"/>
          </reference>
        </references>
      </pivotArea>
    </format>
    <format dxfId="850">
      <pivotArea dataOnly="0" labelOnly="1" outline="0" fieldPosition="0">
        <references count="4">
          <reference field="2" count="1" selected="0">
            <x v="11"/>
          </reference>
          <reference field="3" count="7">
            <x v="40"/>
            <x v="43"/>
            <x v="44"/>
            <x v="52"/>
            <x v="59"/>
            <x v="64"/>
            <x v="78"/>
          </reference>
          <reference field="6" count="1" selected="0">
            <x v="1"/>
          </reference>
          <reference field="10" count="1" selected="0">
            <x v="7"/>
          </reference>
        </references>
      </pivotArea>
    </format>
    <format dxfId="849">
      <pivotArea dataOnly="0" labelOnly="1" outline="0" fieldPosition="0">
        <references count="4">
          <reference field="2" count="1" selected="0">
            <x v="11"/>
          </reference>
          <reference field="3" count="1">
            <x v="73"/>
          </reference>
          <reference field="6" count="1" selected="0">
            <x v="1"/>
          </reference>
          <reference field="10" count="1" selected="0">
            <x v="9"/>
          </reference>
        </references>
      </pivotArea>
    </format>
    <format dxfId="848">
      <pivotArea dataOnly="0" labelOnly="1" outline="0" fieldPosition="0">
        <references count="4">
          <reference field="2" count="1" selected="0">
            <x v="11"/>
          </reference>
          <reference field="3" count="5">
            <x v="39"/>
            <x v="53"/>
            <x v="63"/>
            <x v="76"/>
            <x v="77"/>
          </reference>
          <reference field="6" count="1" selected="0">
            <x v="1"/>
          </reference>
          <reference field="10" count="1" selected="0">
            <x v="11"/>
          </reference>
        </references>
      </pivotArea>
    </format>
    <format dxfId="847">
      <pivotArea dataOnly="0" labelOnly="1" outline="0" fieldPosition="0">
        <references count="4">
          <reference field="2" count="1" selected="0">
            <x v="11"/>
          </reference>
          <reference field="3" count="2">
            <x v="56"/>
            <x v="73"/>
          </reference>
          <reference field="6" count="1" selected="0">
            <x v="1"/>
          </reference>
          <reference field="10" count="1" selected="0">
            <x v="12"/>
          </reference>
        </references>
      </pivotArea>
    </format>
    <format dxfId="846">
      <pivotArea dataOnly="0" labelOnly="1" outline="0" fieldPosition="0">
        <references count="4">
          <reference field="2" count="1" selected="0">
            <x v="11"/>
          </reference>
          <reference field="3" count="2">
            <x v="70"/>
            <x v="73"/>
          </reference>
          <reference field="6" count="1" selected="0">
            <x v="1"/>
          </reference>
          <reference field="10" count="1" selected="0">
            <x v="13"/>
          </reference>
        </references>
      </pivotArea>
    </format>
    <format dxfId="845">
      <pivotArea dataOnly="0" labelOnly="1" outline="0" fieldPosition="0">
        <references count="4">
          <reference field="2" count="1" selected="0">
            <x v="11"/>
          </reference>
          <reference field="3" count="4">
            <x v="56"/>
            <x v="69"/>
            <x v="71"/>
            <x v="73"/>
          </reference>
          <reference field="6" count="1" selected="0">
            <x v="1"/>
          </reference>
          <reference field="10" count="1" selected="0">
            <x v="14"/>
          </reference>
        </references>
      </pivotArea>
    </format>
    <format dxfId="844">
      <pivotArea dataOnly="0" labelOnly="1" outline="0" fieldPosition="0">
        <references count="4">
          <reference field="2" count="1" selected="0">
            <x v="11"/>
          </reference>
          <reference field="3" count="2">
            <x v="56"/>
            <x v="73"/>
          </reference>
          <reference field="6" count="1" selected="0">
            <x v="1"/>
          </reference>
          <reference field="10" count="1" selected="0">
            <x v="15"/>
          </reference>
        </references>
      </pivotArea>
    </format>
    <format dxfId="843">
      <pivotArea dataOnly="0" labelOnly="1" outline="0" fieldPosition="0">
        <references count="4">
          <reference field="2" count="1" selected="0">
            <x v="11"/>
          </reference>
          <reference field="3" count="2">
            <x v="56"/>
            <x v="73"/>
          </reference>
          <reference field="6" count="1" selected="0">
            <x v="1"/>
          </reference>
          <reference field="10" count="1" selected="0">
            <x v="16"/>
          </reference>
        </references>
      </pivotArea>
    </format>
    <format dxfId="842">
      <pivotArea dataOnly="0" labelOnly="1" outline="0" fieldPosition="0">
        <references count="4">
          <reference field="2" count="1" selected="0">
            <x v="11"/>
          </reference>
          <reference field="3" count="6">
            <x v="60"/>
            <x v="61"/>
            <x v="62"/>
            <x v="65"/>
            <x v="66"/>
            <x v="69"/>
          </reference>
          <reference field="6" count="1" selected="0">
            <x v="1"/>
          </reference>
          <reference field="10" count="1" selected="0">
            <x v="17"/>
          </reference>
        </references>
      </pivotArea>
    </format>
    <format dxfId="841">
      <pivotArea dataOnly="0" labelOnly="1" outline="0" fieldPosition="0">
        <references count="4">
          <reference field="2" count="1" selected="0">
            <x v="11"/>
          </reference>
          <reference field="3" count="1">
            <x v="56"/>
          </reference>
          <reference field="6" count="1" selected="0">
            <x v="1"/>
          </reference>
          <reference field="10" count="1" selected="0">
            <x v="18"/>
          </reference>
        </references>
      </pivotArea>
    </format>
    <format dxfId="840">
      <pivotArea dataOnly="0" labelOnly="1" outline="0" fieldPosition="0">
        <references count="4">
          <reference field="2" count="1" selected="0">
            <x v="11"/>
          </reference>
          <reference field="3" count="2">
            <x v="42"/>
            <x v="69"/>
          </reference>
          <reference field="6" count="1" selected="0">
            <x v="1"/>
          </reference>
          <reference field="10" count="1" selected="0">
            <x v="19"/>
          </reference>
        </references>
      </pivotArea>
    </format>
    <format dxfId="839">
      <pivotArea dataOnly="0" labelOnly="1" outline="0" fieldPosition="0">
        <references count="4">
          <reference field="2" count="1" selected="0">
            <x v="11"/>
          </reference>
          <reference field="3" count="3">
            <x v="41"/>
            <x v="57"/>
            <x v="69"/>
          </reference>
          <reference field="6" count="1" selected="0">
            <x v="1"/>
          </reference>
          <reference field="10" count="1" selected="0">
            <x v="20"/>
          </reference>
        </references>
      </pivotArea>
    </format>
    <format dxfId="838">
      <pivotArea dataOnly="0" labelOnly="1" outline="0" fieldPosition="0">
        <references count="4">
          <reference field="2" count="1" selected="0">
            <x v="11"/>
          </reference>
          <reference field="3" count="2">
            <x v="56"/>
            <x v="69"/>
          </reference>
          <reference field="6" count="1" selected="0">
            <x v="1"/>
          </reference>
          <reference field="10" count="1" selected="0">
            <x v="21"/>
          </reference>
        </references>
      </pivotArea>
    </format>
    <format dxfId="837">
      <pivotArea dataOnly="0" labelOnly="1" outline="0" fieldPosition="0">
        <references count="4">
          <reference field="2" count="1" selected="0">
            <x v="11"/>
          </reference>
          <reference field="3" count="1">
            <x v="49"/>
          </reference>
          <reference field="6" count="1" selected="0">
            <x v="1"/>
          </reference>
          <reference field="10" count="1" selected="0">
            <x v="22"/>
          </reference>
        </references>
      </pivotArea>
    </format>
    <format dxfId="836">
      <pivotArea dataOnly="0" labelOnly="1" outline="0" fieldPosition="0">
        <references count="4">
          <reference field="2" count="1" selected="0">
            <x v="11"/>
          </reference>
          <reference field="3" count="5">
            <x v="56"/>
            <x v="67"/>
            <x v="70"/>
            <x v="73"/>
            <x v="78"/>
          </reference>
          <reference field="6" count="1" selected="0">
            <x v="1"/>
          </reference>
          <reference field="10" count="1" selected="0">
            <x v="23"/>
          </reference>
        </references>
      </pivotArea>
    </format>
    <format dxfId="835">
      <pivotArea dataOnly="0" labelOnly="1" outline="0" fieldPosition="0">
        <references count="4">
          <reference field="2" count="1" selected="0">
            <x v="11"/>
          </reference>
          <reference field="3" count="2">
            <x v="69"/>
            <x v="73"/>
          </reference>
          <reference field="6" count="1" selected="0">
            <x v="1"/>
          </reference>
          <reference field="10" count="1" selected="0">
            <x v="25"/>
          </reference>
        </references>
      </pivotArea>
    </format>
    <format dxfId="834">
      <pivotArea dataOnly="0" labelOnly="1" outline="0" fieldPosition="0">
        <references count="4">
          <reference field="2" count="1" selected="0">
            <x v="11"/>
          </reference>
          <reference field="3" count="1">
            <x v="56"/>
          </reference>
          <reference field="6" count="1" selected="0">
            <x v="1"/>
          </reference>
          <reference field="10" count="1" selected="0">
            <x v="27"/>
          </reference>
        </references>
      </pivotArea>
    </format>
    <format dxfId="833">
      <pivotArea dataOnly="0" labelOnly="1" outline="0" fieldPosition="0">
        <references count="4">
          <reference field="2" count="1" selected="0">
            <x v="11"/>
          </reference>
          <reference field="3" count="6">
            <x v="45"/>
            <x v="46"/>
            <x v="56"/>
            <x v="58"/>
            <x v="60"/>
            <x v="70"/>
          </reference>
          <reference field="6" count="1" selected="0">
            <x v="1"/>
          </reference>
          <reference field="10" count="1" selected="0">
            <x v="28"/>
          </reference>
        </references>
      </pivotArea>
    </format>
    <format dxfId="832">
      <pivotArea dataOnly="0" labelOnly="1" outline="0" fieldPosition="0">
        <references count="4">
          <reference field="2" count="1" selected="0">
            <x v="11"/>
          </reference>
          <reference field="3" count="5">
            <x v="49"/>
            <x v="50"/>
            <x v="51"/>
            <x v="62"/>
            <x v="73"/>
          </reference>
          <reference field="6" count="1" selected="0">
            <x v="1"/>
          </reference>
          <reference field="10" count="1" selected="0">
            <x v="29"/>
          </reference>
        </references>
      </pivotArea>
    </format>
    <format dxfId="831">
      <pivotArea dataOnly="0" labelOnly="1" outline="0" fieldPosition="0">
        <references count="4">
          <reference field="2" count="1" selected="0">
            <x v="12"/>
          </reference>
          <reference field="3" count="1">
            <x v="79"/>
          </reference>
          <reference field="6" count="1" selected="0">
            <x v="1"/>
          </reference>
          <reference field="10" count="1" selected="0">
            <x v="24"/>
          </reference>
        </references>
      </pivotArea>
    </format>
    <format dxfId="830">
      <pivotArea dataOnly="0" labelOnly="1" outline="0" fieldPosition="0">
        <references count="4">
          <reference field="2" count="1" selected="0">
            <x v="1"/>
          </reference>
          <reference field="3" count="2">
            <x v="1"/>
            <x v="2"/>
          </reference>
          <reference field="6" count="1" selected="0">
            <x v="2"/>
          </reference>
          <reference field="10" count="1" selected="0">
            <x v="1"/>
          </reference>
        </references>
      </pivotArea>
    </format>
    <format dxfId="829">
      <pivotArea dataOnly="0" labelOnly="1" outline="0" fieldPosition="0">
        <references count="4">
          <reference field="2" count="1" selected="0">
            <x v="9"/>
          </reference>
          <reference field="3" count="1">
            <x v="23"/>
          </reference>
          <reference field="6" count="1" selected="0">
            <x v="2"/>
          </reference>
          <reference field="10" count="1" selected="0">
            <x v="1"/>
          </reference>
        </references>
      </pivotArea>
    </format>
    <format dxfId="828">
      <pivotArea dataOnly="0" labelOnly="1" outline="0" fieldPosition="0">
        <references count="4">
          <reference field="2" count="1" selected="0">
            <x v="13"/>
          </reference>
          <reference field="3" count="1">
            <x v="80"/>
          </reference>
          <reference field="6" count="1" selected="0">
            <x v="2"/>
          </reference>
          <reference field="10" count="1" selected="0">
            <x v="8"/>
          </reference>
        </references>
      </pivotArea>
    </format>
    <format dxfId="827">
      <pivotArea dataOnly="0" labelOnly="1" outline="0" fieldPosition="0">
        <references count="4">
          <reference field="2" count="1" selected="0">
            <x v="3"/>
          </reference>
          <reference field="3" count="1">
            <x v="4"/>
          </reference>
          <reference field="6" count="1" selected="0">
            <x v="3"/>
          </reference>
          <reference field="10" count="1" selected="0">
            <x v="8"/>
          </reference>
        </references>
      </pivotArea>
    </format>
    <format dxfId="826">
      <pivotArea dataOnly="0" labelOnly="1" outline="0" fieldPosition="0">
        <references count="4">
          <reference field="2" count="1" selected="0">
            <x v="0"/>
          </reference>
          <reference field="3" count="1">
            <x v="0"/>
          </reference>
          <reference field="6" count="1" selected="0">
            <x v="4"/>
          </reference>
          <reference field="10" count="1" selected="0">
            <x v="8"/>
          </reference>
        </references>
      </pivotArea>
    </format>
    <format dxfId="825">
      <pivotArea dataOnly="0" labelOnly="1" outline="0" fieldPosition="0">
        <references count="4">
          <reference field="2" count="1" selected="0">
            <x v="2"/>
          </reference>
          <reference field="3" count="1">
            <x v="3"/>
          </reference>
          <reference field="6" count="1" selected="0">
            <x v="5"/>
          </reference>
          <reference field="10" count="1" selected="0">
            <x v="8"/>
          </reference>
        </references>
      </pivotArea>
    </format>
    <format dxfId="824">
      <pivotArea dataOnly="0" labelOnly="1" outline="0" fieldPosition="0">
        <references count="5">
          <reference field="0" count="1">
            <x v="34"/>
          </reference>
          <reference field="2" count="1" selected="0">
            <x v="4"/>
          </reference>
          <reference field="3" count="1" selected="0">
            <x v="5"/>
          </reference>
          <reference field="6" count="1" selected="0">
            <x v="0"/>
          </reference>
          <reference field="10" count="1" selected="0">
            <x v="8"/>
          </reference>
        </references>
      </pivotArea>
    </format>
    <format dxfId="823">
      <pivotArea dataOnly="0" labelOnly="1" outline="0" fieldPosition="0">
        <references count="5">
          <reference field="0" count="1">
            <x v="71"/>
          </reference>
          <reference field="2" count="1" selected="0">
            <x v="5"/>
          </reference>
          <reference field="3" count="1" selected="0">
            <x v="9"/>
          </reference>
          <reference field="6" count="1" selected="0">
            <x v="0"/>
          </reference>
          <reference field="10" count="1" selected="0">
            <x v="5"/>
          </reference>
        </references>
      </pivotArea>
    </format>
    <format dxfId="822">
      <pivotArea dataOnly="0" labelOnly="1" outline="0" fieldPosition="0">
        <references count="5">
          <reference field="0" count="2">
            <x v="145"/>
            <x v="146"/>
          </reference>
          <reference field="2" count="1" selected="0">
            <x v="5"/>
          </reference>
          <reference field="3" count="1" selected="0">
            <x v="8"/>
          </reference>
          <reference field="6" count="1" selected="0">
            <x v="0"/>
          </reference>
          <reference field="10" count="1" selected="0">
            <x v="10"/>
          </reference>
        </references>
      </pivotArea>
    </format>
    <format dxfId="821">
      <pivotArea dataOnly="0" labelOnly="1" outline="0" fieldPosition="0">
        <references count="5">
          <reference field="0" count="1">
            <x v="39"/>
          </reference>
          <reference field="2" count="1" selected="0">
            <x v="5"/>
          </reference>
          <reference field="3" count="1" selected="0">
            <x v="6"/>
          </reference>
          <reference field="6" count="1" selected="0">
            <x v="0"/>
          </reference>
          <reference field="10" count="1" selected="0">
            <x v="13"/>
          </reference>
        </references>
      </pivotArea>
    </format>
    <format dxfId="820">
      <pivotArea dataOnly="0" labelOnly="1" outline="0" fieldPosition="0">
        <references count="5">
          <reference field="0" count="1">
            <x v="33"/>
          </reference>
          <reference field="2" count="1" selected="0">
            <x v="5"/>
          </reference>
          <reference field="3" count="1" selected="0">
            <x v="6"/>
          </reference>
          <reference field="6" count="1" selected="0">
            <x v="0"/>
          </reference>
          <reference field="10" count="1" selected="0">
            <x v="15"/>
          </reference>
        </references>
      </pivotArea>
    </format>
    <format dxfId="819">
      <pivotArea dataOnly="0" labelOnly="1" outline="0" fieldPosition="0">
        <references count="5">
          <reference field="0" count="1">
            <x v="87"/>
          </reference>
          <reference field="2" count="1" selected="0">
            <x v="5"/>
          </reference>
          <reference field="3" count="1" selected="0">
            <x v="6"/>
          </reference>
          <reference field="6" count="1" selected="0">
            <x v="0"/>
          </reference>
          <reference field="10" count="1" selected="0">
            <x v="17"/>
          </reference>
        </references>
      </pivotArea>
    </format>
    <format dxfId="818">
      <pivotArea dataOnly="0" labelOnly="1" outline="0" fieldPosition="0">
        <references count="5">
          <reference field="0" count="1">
            <x v="95"/>
          </reference>
          <reference field="2" count="1" selected="0">
            <x v="5"/>
          </reference>
          <reference field="3" count="1" selected="0">
            <x v="6"/>
          </reference>
          <reference field="6" count="1" selected="0">
            <x v="0"/>
          </reference>
          <reference field="10" count="1" selected="0">
            <x v="19"/>
          </reference>
        </references>
      </pivotArea>
    </format>
    <format dxfId="817">
      <pivotArea dataOnly="0" labelOnly="1" outline="0" fieldPosition="0">
        <references count="5">
          <reference field="0" count="1">
            <x v="88"/>
          </reference>
          <reference field="2" count="1" selected="0">
            <x v="5"/>
          </reference>
          <reference field="3" count="1" selected="0">
            <x v="6"/>
          </reference>
          <reference field="6" count="1" selected="0">
            <x v="0"/>
          </reference>
          <reference field="10" count="1" selected="0">
            <x v="20"/>
          </reference>
        </references>
      </pivotArea>
    </format>
    <format dxfId="816">
      <pivotArea dataOnly="0" labelOnly="1" outline="0" fieldPosition="0">
        <references count="5">
          <reference field="0" count="5">
            <x v="82"/>
            <x v="83"/>
            <x v="84"/>
            <x v="147"/>
            <x v="148"/>
          </reference>
          <reference field="2" count="1" selected="0">
            <x v="5"/>
          </reference>
          <reference field="3" count="1" selected="0">
            <x v="7"/>
          </reference>
          <reference field="6" count="1" selected="0">
            <x v="0"/>
          </reference>
          <reference field="10" count="1" selected="0">
            <x v="23"/>
          </reference>
        </references>
      </pivotArea>
    </format>
    <format dxfId="815">
      <pivotArea dataOnly="0" labelOnly="1" outline="0" fieldPosition="0">
        <references count="5">
          <reference field="0" count="1">
            <x v="152"/>
          </reference>
          <reference field="2" count="1" selected="0">
            <x v="6"/>
          </reference>
          <reference field="3" count="1" selected="0">
            <x v="10"/>
          </reference>
          <reference field="6" count="1" selected="0">
            <x v="0"/>
          </reference>
          <reference field="10" count="1" selected="0">
            <x v="1"/>
          </reference>
        </references>
      </pivotArea>
    </format>
    <format dxfId="814">
      <pivotArea dataOnly="0" labelOnly="1" outline="0" fieldPosition="0">
        <references count="5">
          <reference field="0" count="1">
            <x v="132"/>
          </reference>
          <reference field="2" count="1" selected="0">
            <x v="6"/>
          </reference>
          <reference field="3" count="1" selected="0">
            <x v="16"/>
          </reference>
          <reference field="6" count="1" selected="0">
            <x v="0"/>
          </reference>
          <reference field="10" count="1" selected="0">
            <x v="1"/>
          </reference>
        </references>
      </pivotArea>
    </format>
    <format dxfId="813">
      <pivotArea dataOnly="0" labelOnly="1" outline="0" fieldPosition="0">
        <references count="5">
          <reference field="0" count="2">
            <x v="37"/>
            <x v="127"/>
          </reference>
          <reference field="2" count="1" selected="0">
            <x v="6"/>
          </reference>
          <reference field="3" count="1" selected="0">
            <x v="10"/>
          </reference>
          <reference field="6" count="1" selected="0">
            <x v="0"/>
          </reference>
          <reference field="10" count="1" selected="0">
            <x v="2"/>
          </reference>
        </references>
      </pivotArea>
    </format>
    <format dxfId="812">
      <pivotArea dataOnly="0" labelOnly="1" outline="0" fieldPosition="0">
        <references count="5">
          <reference field="0" count="1">
            <x v="131"/>
          </reference>
          <reference field="2" count="1" selected="0">
            <x v="6"/>
          </reference>
          <reference field="3" count="1" selected="0">
            <x v="16"/>
          </reference>
          <reference field="6" count="1" selected="0">
            <x v="0"/>
          </reference>
          <reference field="10" count="1" selected="0">
            <x v="2"/>
          </reference>
        </references>
      </pivotArea>
    </format>
    <format dxfId="811">
      <pivotArea dataOnly="0" labelOnly="1" outline="0" fieldPosition="0">
        <references count="5">
          <reference field="0" count="1">
            <x v="135"/>
          </reference>
          <reference field="2" count="1" selected="0">
            <x v="6"/>
          </reference>
          <reference field="3" count="1" selected="0">
            <x v="16"/>
          </reference>
          <reference field="6" count="1" selected="0">
            <x v="0"/>
          </reference>
          <reference field="10" count="1" selected="0">
            <x v="5"/>
          </reference>
        </references>
      </pivotArea>
    </format>
    <format dxfId="810">
      <pivotArea dataOnly="0" labelOnly="1" outline="0" fieldPosition="0">
        <references count="5">
          <reference field="0" count="1">
            <x v="119"/>
          </reference>
          <reference field="2" count="1" selected="0">
            <x v="6"/>
          </reference>
          <reference field="3" count="1" selected="0">
            <x v="15"/>
          </reference>
          <reference field="6" count="1" selected="0">
            <x v="0"/>
          </reference>
          <reference field="10" count="1" selected="0">
            <x v="8"/>
          </reference>
        </references>
      </pivotArea>
    </format>
    <format dxfId="809">
      <pivotArea dataOnly="0" labelOnly="1" outline="0" fieldPosition="0">
        <references count="5">
          <reference field="0" count="1">
            <x v="51"/>
          </reference>
          <reference field="2" count="1" selected="0">
            <x v="6"/>
          </reference>
          <reference field="3" count="1" selected="0">
            <x v="11"/>
          </reference>
          <reference field="6" count="1" selected="0">
            <x v="0"/>
          </reference>
          <reference field="10" count="1" selected="0">
            <x v="9"/>
          </reference>
        </references>
      </pivotArea>
    </format>
    <format dxfId="808">
      <pivotArea dataOnly="0" labelOnly="1" outline="0" fieldPosition="0">
        <references count="5">
          <reference field="0" count="1">
            <x v="32"/>
          </reference>
          <reference field="2" count="1" selected="0">
            <x v="6"/>
          </reference>
          <reference field="3" count="1" selected="0">
            <x v="14"/>
          </reference>
          <reference field="6" count="1" selected="0">
            <x v="0"/>
          </reference>
          <reference field="10" count="1" selected="0">
            <x v="9"/>
          </reference>
        </references>
      </pivotArea>
    </format>
    <format dxfId="807">
      <pivotArea dataOnly="0" labelOnly="1" outline="0" fieldPosition="0">
        <references count="5">
          <reference field="0" count="1">
            <x v="138"/>
          </reference>
          <reference field="2" count="1" selected="0">
            <x v="6"/>
          </reference>
          <reference field="3" count="1" selected="0">
            <x v="11"/>
          </reference>
          <reference field="6" count="1" selected="0">
            <x v="0"/>
          </reference>
          <reference field="10" count="1" selected="0">
            <x v="10"/>
          </reference>
        </references>
      </pivotArea>
    </format>
    <format dxfId="806">
      <pivotArea dataOnly="0" labelOnly="1" outline="0" fieldPosition="0">
        <references count="5">
          <reference field="0" count="2">
            <x v="26"/>
            <x v="27"/>
          </reference>
          <reference field="2" count="1" selected="0">
            <x v="6"/>
          </reference>
          <reference field="3" count="1" selected="0">
            <x v="12"/>
          </reference>
          <reference field="6" count="1" selected="0">
            <x v="0"/>
          </reference>
          <reference field="10" count="1" selected="0">
            <x v="10"/>
          </reference>
        </references>
      </pivotArea>
    </format>
    <format dxfId="805">
      <pivotArea dataOnly="0" labelOnly="1" outline="0" fieldPosition="0">
        <references count="5">
          <reference field="0" count="2">
            <x v="31"/>
            <x v="153"/>
          </reference>
          <reference field="2" count="1" selected="0">
            <x v="6"/>
          </reference>
          <reference field="3" count="1" selected="0">
            <x v="10"/>
          </reference>
          <reference field="6" count="1" selected="0">
            <x v="0"/>
          </reference>
          <reference field="10" count="1" selected="0">
            <x v="11"/>
          </reference>
        </references>
      </pivotArea>
    </format>
    <format dxfId="804">
      <pivotArea dataOnly="0" labelOnly="1" outline="0" fieldPosition="0">
        <references count="5">
          <reference field="0" count="3">
            <x v="130"/>
            <x v="131"/>
            <x v="132"/>
          </reference>
          <reference field="2" count="1" selected="0">
            <x v="6"/>
          </reference>
          <reference field="3" count="1" selected="0">
            <x v="16"/>
          </reference>
          <reference field="6" count="1" selected="0">
            <x v="0"/>
          </reference>
          <reference field="10" count="1" selected="0">
            <x v="11"/>
          </reference>
        </references>
      </pivotArea>
    </format>
    <format dxfId="803">
      <pivotArea dataOnly="0" labelOnly="1" outline="0" fieldPosition="0">
        <references count="5">
          <reference field="0" count="2">
            <x v="124"/>
            <x v="142"/>
          </reference>
          <reference field="2" count="1" selected="0">
            <x v="6"/>
          </reference>
          <reference field="3" count="1" selected="0">
            <x v="10"/>
          </reference>
          <reference field="6" count="1" selected="0">
            <x v="0"/>
          </reference>
          <reference field="10" count="1" selected="0">
            <x v="12"/>
          </reference>
        </references>
      </pivotArea>
    </format>
    <format dxfId="802">
      <pivotArea dataOnly="0" labelOnly="1" outline="0" fieldPosition="0">
        <references count="5">
          <reference field="0" count="1">
            <x v="77"/>
          </reference>
          <reference field="2" count="1" selected="0">
            <x v="6"/>
          </reference>
          <reference field="3" count="1" selected="0">
            <x v="10"/>
          </reference>
          <reference field="6" count="1" selected="0">
            <x v="0"/>
          </reference>
          <reference field="10" count="1" selected="0">
            <x v="13"/>
          </reference>
        </references>
      </pivotArea>
    </format>
    <format dxfId="801">
      <pivotArea dataOnly="0" labelOnly="1" outline="0" fieldPosition="0">
        <references count="5">
          <reference field="0" count="1">
            <x v="143"/>
          </reference>
          <reference field="2" count="1" selected="0">
            <x v="6"/>
          </reference>
          <reference field="3" count="1" selected="0">
            <x v="11"/>
          </reference>
          <reference field="6" count="1" selected="0">
            <x v="0"/>
          </reference>
          <reference field="10" count="1" selected="0">
            <x v="13"/>
          </reference>
        </references>
      </pivotArea>
    </format>
    <format dxfId="800">
      <pivotArea dataOnly="0" labelOnly="1" outline="0" fieldPosition="0">
        <references count="5">
          <reference field="0" count="2">
            <x v="76"/>
            <x v="109"/>
          </reference>
          <reference field="2" count="1" selected="0">
            <x v="6"/>
          </reference>
          <reference field="3" count="1" selected="0">
            <x v="10"/>
          </reference>
          <reference field="6" count="1" selected="0">
            <x v="0"/>
          </reference>
          <reference field="10" count="1" selected="0">
            <x v="14"/>
          </reference>
        </references>
      </pivotArea>
    </format>
    <format dxfId="799">
      <pivotArea dataOnly="0" labelOnly="1" outline="0" fieldPosition="0">
        <references count="5">
          <reference field="0" count="4">
            <x v="61"/>
            <x v="62"/>
            <x v="63"/>
            <x v="64"/>
          </reference>
          <reference field="2" count="1" selected="0">
            <x v="6"/>
          </reference>
          <reference field="3" count="1" selected="0">
            <x v="11"/>
          </reference>
          <reference field="6" count="1" selected="0">
            <x v="0"/>
          </reference>
          <reference field="10" count="1" selected="0">
            <x v="14"/>
          </reference>
        </references>
      </pivotArea>
    </format>
    <format dxfId="798">
      <pivotArea dataOnly="0" labelOnly="1" outline="0" fieldPosition="0">
        <references count="5">
          <reference field="0" count="1">
            <x v="110"/>
          </reference>
          <reference field="2" count="1" selected="0">
            <x v="6"/>
          </reference>
          <reference field="3" count="1" selected="0">
            <x v="10"/>
          </reference>
          <reference field="6" count="1" selected="0">
            <x v="0"/>
          </reference>
          <reference field="10" count="1" selected="0">
            <x v="16"/>
          </reference>
        </references>
      </pivotArea>
    </format>
    <format dxfId="797">
      <pivotArea dataOnly="0" labelOnly="1" outline="0" fieldPosition="0">
        <references count="5">
          <reference field="0" count="1">
            <x v="108"/>
          </reference>
          <reference field="2" count="1" selected="0">
            <x v="6"/>
          </reference>
          <reference field="3" count="1" selected="0">
            <x v="13"/>
          </reference>
          <reference field="6" count="1" selected="0">
            <x v="0"/>
          </reference>
          <reference field="10" count="1" selected="0">
            <x v="16"/>
          </reference>
        </references>
      </pivotArea>
    </format>
    <format dxfId="796">
      <pivotArea dataOnly="0" labelOnly="1" outline="0" fieldPosition="0">
        <references count="5">
          <reference field="0" count="1">
            <x v="122"/>
          </reference>
          <reference field="2" count="1" selected="0">
            <x v="6"/>
          </reference>
          <reference field="3" count="1" selected="0">
            <x v="10"/>
          </reference>
          <reference field="6" count="1" selected="0">
            <x v="0"/>
          </reference>
          <reference field="10" count="1" selected="0">
            <x v="20"/>
          </reference>
        </references>
      </pivotArea>
    </format>
    <format dxfId="795">
      <pivotArea dataOnly="0" labelOnly="1" outline="0" fieldPosition="0">
        <references count="5">
          <reference field="0" count="1">
            <x v="123"/>
          </reference>
          <reference field="2" count="1" selected="0">
            <x v="6"/>
          </reference>
          <reference field="3" count="1" selected="0">
            <x v="10"/>
          </reference>
          <reference field="6" count="1" selected="0">
            <x v="0"/>
          </reference>
          <reference field="10" count="1" selected="0">
            <x v="21"/>
          </reference>
        </references>
      </pivotArea>
    </format>
    <format dxfId="794">
      <pivotArea dataOnly="0" labelOnly="1" outline="0" fieldPosition="0">
        <references count="5">
          <reference field="0" count="2">
            <x v="96"/>
            <x v="106"/>
          </reference>
          <reference field="2" count="1" selected="0">
            <x v="6"/>
          </reference>
          <reference field="3" count="1" selected="0">
            <x v="10"/>
          </reference>
          <reference field="6" count="1" selected="0">
            <x v="0"/>
          </reference>
          <reference field="10" count="1" selected="0">
            <x v="23"/>
          </reference>
        </references>
      </pivotArea>
    </format>
    <format dxfId="793">
      <pivotArea dataOnly="0" labelOnly="1" outline="0" fieldPosition="0">
        <references count="5">
          <reference field="0" count="4">
            <x v="7"/>
            <x v="42"/>
            <x v="81"/>
            <x v="144"/>
          </reference>
          <reference field="2" count="1" selected="0">
            <x v="6"/>
          </reference>
          <reference field="3" count="1" selected="0">
            <x v="11"/>
          </reference>
          <reference field="6" count="1" selected="0">
            <x v="0"/>
          </reference>
          <reference field="10" count="1" selected="0">
            <x v="23"/>
          </reference>
        </references>
      </pivotArea>
    </format>
    <format dxfId="792">
      <pivotArea dataOnly="0" labelOnly="1" outline="0" fieldPosition="0">
        <references count="5">
          <reference field="0" count="1">
            <x v="100"/>
          </reference>
          <reference field="2" count="1" selected="0">
            <x v="6"/>
          </reference>
          <reference field="3" count="1" selected="0">
            <x v="10"/>
          </reference>
          <reference field="6" count="1" selected="0">
            <x v="0"/>
          </reference>
          <reference field="10" count="1" selected="0">
            <x v="25"/>
          </reference>
        </references>
      </pivotArea>
    </format>
    <format dxfId="791">
      <pivotArea dataOnly="0" labelOnly="1" outline="0" fieldPosition="0">
        <references count="5">
          <reference field="0" count="3">
            <x v="55"/>
            <x v="56"/>
            <x v="59"/>
          </reference>
          <reference field="2" count="1" selected="0">
            <x v="6"/>
          </reference>
          <reference field="3" count="1" selected="0">
            <x v="11"/>
          </reference>
          <reference field="6" count="1" selected="0">
            <x v="0"/>
          </reference>
          <reference field="10" count="1" selected="0">
            <x v="25"/>
          </reference>
        </references>
      </pivotArea>
    </format>
    <format dxfId="790">
      <pivotArea dataOnly="0" labelOnly="1" outline="0" fieldPosition="0">
        <references count="5">
          <reference field="0" count="2">
            <x v="66"/>
            <x v="67"/>
          </reference>
          <reference field="2" count="1" selected="0">
            <x v="6"/>
          </reference>
          <reference field="3" count="1" selected="0">
            <x v="11"/>
          </reference>
          <reference field="6" count="1" selected="0">
            <x v="0"/>
          </reference>
          <reference field="10" count="1" selected="0">
            <x v="26"/>
          </reference>
        </references>
      </pivotArea>
    </format>
    <format dxfId="789">
      <pivotArea dataOnly="0" labelOnly="1" outline="0" fieldPosition="0">
        <references count="5">
          <reference field="0" count="1">
            <x v="75"/>
          </reference>
          <reference field="2" count="1" selected="0">
            <x v="6"/>
          </reference>
          <reference field="3" count="1" selected="0">
            <x v="10"/>
          </reference>
          <reference field="6" count="1" selected="0">
            <x v="0"/>
          </reference>
          <reference field="10" count="1" selected="0">
            <x v="27"/>
          </reference>
        </references>
      </pivotArea>
    </format>
    <format dxfId="788">
      <pivotArea dataOnly="0" labelOnly="1" outline="0" fieldPosition="0">
        <references count="5">
          <reference field="0" count="1">
            <x v="125"/>
          </reference>
          <reference field="2" count="1" selected="0">
            <x v="6"/>
          </reference>
          <reference field="3" count="1" selected="0">
            <x v="11"/>
          </reference>
          <reference field="6" count="1" selected="0">
            <x v="0"/>
          </reference>
          <reference field="10" count="1" selected="0">
            <x v="29"/>
          </reference>
        </references>
      </pivotArea>
    </format>
    <format dxfId="787">
      <pivotArea dataOnly="0" labelOnly="1" outline="0" fieldPosition="0">
        <references count="5">
          <reference field="0" count="1">
            <x v="52"/>
          </reference>
          <reference field="2" count="1" selected="0">
            <x v="6"/>
          </reference>
          <reference field="3" count="1" selected="0">
            <x v="11"/>
          </reference>
          <reference field="6" count="1" selected="0">
            <x v="0"/>
          </reference>
          <reference field="10" count="1" selected="0">
            <x v="30"/>
          </reference>
        </references>
      </pivotArea>
    </format>
    <format dxfId="786">
      <pivotArea dataOnly="0" labelOnly="1" outline="0" fieldPosition="0">
        <references count="5">
          <reference field="0" count="1">
            <x v="44"/>
          </reference>
          <reference field="2" count="1" selected="0">
            <x v="7"/>
          </reference>
          <reference field="3" count="1" selected="0">
            <x v="17"/>
          </reference>
          <reference field="6" count="1" selected="0">
            <x v="0"/>
          </reference>
          <reference field="10" count="1" selected="0">
            <x v="8"/>
          </reference>
        </references>
      </pivotArea>
    </format>
    <format dxfId="785">
      <pivotArea dataOnly="0" labelOnly="1" outline="0" fieldPosition="0">
        <references count="5">
          <reference field="0" count="1">
            <x v="29"/>
          </reference>
          <reference field="2" count="1" selected="0">
            <x v="8"/>
          </reference>
          <reference field="3" count="1" selected="0">
            <x v="18"/>
          </reference>
          <reference field="6" count="1" selected="0">
            <x v="1"/>
          </reference>
          <reference field="10" count="1" selected="0">
            <x v="11"/>
          </reference>
        </references>
      </pivotArea>
    </format>
    <format dxfId="784">
      <pivotArea dataOnly="0" labelOnly="1" outline="0" fieldPosition="0">
        <references count="5">
          <reference field="0" count="2">
            <x v="6"/>
            <x v="131"/>
          </reference>
          <reference field="2" count="1" selected="0">
            <x v="8"/>
          </reference>
          <reference field="3" count="1" selected="0">
            <x v="19"/>
          </reference>
          <reference field="6" count="1" selected="0">
            <x v="1"/>
          </reference>
          <reference field="10" count="1" selected="0">
            <x v="11"/>
          </reference>
        </references>
      </pivotArea>
    </format>
    <format dxfId="783">
      <pivotArea dataOnly="0" labelOnly="1" outline="0" fieldPosition="0">
        <references count="5">
          <reference field="0" count="3">
            <x v="4"/>
            <x v="128"/>
            <x v="153"/>
          </reference>
          <reference field="2" count="1" selected="0">
            <x v="8"/>
          </reference>
          <reference field="3" count="1" selected="0">
            <x v="20"/>
          </reference>
          <reference field="6" count="1" selected="0">
            <x v="1"/>
          </reference>
          <reference field="10" count="1" selected="0">
            <x v="11"/>
          </reference>
        </references>
      </pivotArea>
    </format>
    <format dxfId="782">
      <pivotArea dataOnly="0" labelOnly="1" outline="0" fieldPosition="0">
        <references count="5">
          <reference field="0" count="1">
            <x v="7"/>
          </reference>
          <reference field="2" count="1" selected="0">
            <x v="8"/>
          </reference>
          <reference field="3" count="1" selected="0">
            <x v="21"/>
          </reference>
          <reference field="6" count="1" selected="0">
            <x v="1"/>
          </reference>
          <reference field="10" count="1" selected="0">
            <x v="23"/>
          </reference>
        </references>
      </pivotArea>
    </format>
    <format dxfId="781">
      <pivotArea dataOnly="0" labelOnly="1" outline="0" fieldPosition="0">
        <references count="5">
          <reference field="0" count="1">
            <x v="43"/>
          </reference>
          <reference field="2" count="1" selected="0">
            <x v="8"/>
          </reference>
          <reference field="3" count="1" selected="0">
            <x v="21"/>
          </reference>
          <reference field="6" count="1" selected="0">
            <x v="1"/>
          </reference>
          <reference field="10" count="1" selected="0">
            <x v="29"/>
          </reference>
        </references>
      </pivotArea>
    </format>
    <format dxfId="780">
      <pivotArea dataOnly="0" labelOnly="1" outline="0" fieldPosition="0">
        <references count="5">
          <reference field="0" count="2">
            <x v="2"/>
            <x v="3"/>
          </reference>
          <reference field="2" count="1" selected="0">
            <x v="9"/>
          </reference>
          <reference field="3" count="1" selected="0">
            <x v="25"/>
          </reference>
          <reference field="6" count="1" selected="0">
            <x v="1"/>
          </reference>
          <reference field="10" count="1" selected="0">
            <x v="4"/>
          </reference>
        </references>
      </pivotArea>
    </format>
    <format dxfId="779">
      <pivotArea dataOnly="0" labelOnly="1" outline="0" fieldPosition="0">
        <references count="5">
          <reference field="0" count="1">
            <x v="78"/>
          </reference>
          <reference field="2" count="1" selected="0">
            <x v="9"/>
          </reference>
          <reference field="3" count="1" selected="0">
            <x v="24"/>
          </reference>
          <reference field="6" count="1" selected="0">
            <x v="1"/>
          </reference>
          <reference field="10" count="1" selected="0">
            <x v="14"/>
          </reference>
        </references>
      </pivotArea>
    </format>
    <format dxfId="778">
      <pivotArea dataOnly="0" labelOnly="1" outline="0" fieldPosition="0">
        <references count="5">
          <reference field="0" count="1">
            <x v="48"/>
          </reference>
          <reference field="2" count="1" selected="0">
            <x v="9"/>
          </reference>
          <reference field="3" count="1" selected="0">
            <x v="24"/>
          </reference>
          <reference field="6" count="1" selected="0">
            <x v="1"/>
          </reference>
          <reference field="10" count="1" selected="0">
            <x v="16"/>
          </reference>
        </references>
      </pivotArea>
    </format>
    <format dxfId="777">
      <pivotArea dataOnly="0" labelOnly="1" outline="0" fieldPosition="0">
        <references count="5">
          <reference field="0" count="1">
            <x v="103"/>
          </reference>
          <reference field="2" count="1" selected="0">
            <x v="9"/>
          </reference>
          <reference field="3" count="1" selected="0">
            <x v="22"/>
          </reference>
          <reference field="6" count="1" selected="0">
            <x v="1"/>
          </reference>
          <reference field="10" count="1" selected="0">
            <x v="23"/>
          </reference>
        </references>
      </pivotArea>
    </format>
    <format dxfId="776">
      <pivotArea dataOnly="0" labelOnly="1" outline="0" fieldPosition="0">
        <references count="5">
          <reference field="0" count="1">
            <x v="141"/>
          </reference>
          <reference field="2" count="1" selected="0">
            <x v="10"/>
          </reference>
          <reference field="3" count="1" selected="0">
            <x v="29"/>
          </reference>
          <reference field="6" count="1" selected="0">
            <x v="1"/>
          </reference>
          <reference field="10" count="1" selected="0">
            <x v="2"/>
          </reference>
        </references>
      </pivotArea>
    </format>
    <format dxfId="775">
      <pivotArea dataOnly="0" labelOnly="1" outline="0" fieldPosition="0">
        <references count="5">
          <reference field="0" count="1">
            <x v="112"/>
          </reference>
          <reference field="2" count="1" selected="0">
            <x v="10"/>
          </reference>
          <reference field="3" count="1" selected="0">
            <x v="33"/>
          </reference>
          <reference field="6" count="1" selected="0">
            <x v="1"/>
          </reference>
          <reference field="10" count="1" selected="0">
            <x v="2"/>
          </reference>
        </references>
      </pivotArea>
    </format>
    <format dxfId="774">
      <pivotArea dataOnly="0" labelOnly="1" outline="0" fieldPosition="0">
        <references count="5">
          <reference field="0" count="1">
            <x v="140"/>
          </reference>
          <reference field="2" count="1" selected="0">
            <x v="10"/>
          </reference>
          <reference field="3" count="1" selected="0">
            <x v="36"/>
          </reference>
          <reference field="6" count="1" selected="0">
            <x v="1"/>
          </reference>
          <reference field="10" count="1" selected="0">
            <x v="2"/>
          </reference>
        </references>
      </pivotArea>
    </format>
    <format dxfId="773">
      <pivotArea dataOnly="0" labelOnly="1" outline="0" fieldPosition="0">
        <references count="5">
          <reference field="0" count="2">
            <x v="91"/>
            <x v="134"/>
          </reference>
          <reference field="2" count="1" selected="0">
            <x v="10"/>
          </reference>
          <reference field="3" count="1" selected="0">
            <x v="26"/>
          </reference>
          <reference field="6" count="1" selected="0">
            <x v="1"/>
          </reference>
          <reference field="10" count="1" selected="0">
            <x v="5"/>
          </reference>
        </references>
      </pivotArea>
    </format>
    <format dxfId="772">
      <pivotArea dataOnly="0" labelOnly="1" outline="0" fieldPosition="0">
        <references count="5">
          <reference field="0" count="2">
            <x v="92"/>
            <x v="134"/>
          </reference>
          <reference field="2" count="1" selected="0">
            <x v="10"/>
          </reference>
          <reference field="3" count="1" selected="0">
            <x v="33"/>
          </reference>
          <reference field="6" count="1" selected="0">
            <x v="1"/>
          </reference>
          <reference field="10" count="1" selected="0">
            <x v="5"/>
          </reference>
        </references>
      </pivotArea>
    </format>
    <format dxfId="771">
      <pivotArea dataOnly="0" labelOnly="1" outline="0" fieldPosition="0">
        <references count="5">
          <reference field="0" count="2">
            <x v="93"/>
            <x v="134"/>
          </reference>
          <reference field="2" count="1" selected="0">
            <x v="10"/>
          </reference>
          <reference field="3" count="1" selected="0">
            <x v="36"/>
          </reference>
          <reference field="6" count="1" selected="0">
            <x v="1"/>
          </reference>
          <reference field="10" count="1" selected="0">
            <x v="5"/>
          </reference>
        </references>
      </pivotArea>
    </format>
    <format dxfId="770">
      <pivotArea dataOnly="0" labelOnly="1" outline="0" fieldPosition="0">
        <references count="5">
          <reference field="0" count="1">
            <x v="138"/>
          </reference>
          <reference field="2" count="1" selected="0">
            <x v="10"/>
          </reference>
          <reference field="3" count="1" selected="0">
            <x v="28"/>
          </reference>
          <reference field="6" count="1" selected="0">
            <x v="1"/>
          </reference>
          <reference field="10" count="1" selected="0">
            <x v="10"/>
          </reference>
        </references>
      </pivotArea>
    </format>
    <format dxfId="769">
      <pivotArea dataOnly="0" labelOnly="1" outline="0" fieldPosition="0">
        <references count="5">
          <reference field="0" count="1">
            <x v="138"/>
          </reference>
          <reference field="2" count="1" selected="0">
            <x v="10"/>
          </reference>
          <reference field="3" count="1" selected="0">
            <x v="33"/>
          </reference>
          <reference field="6" count="1" selected="0">
            <x v="1"/>
          </reference>
          <reference field="10" count="1" selected="0">
            <x v="10"/>
          </reference>
        </references>
      </pivotArea>
    </format>
    <format dxfId="768">
      <pivotArea dataOnly="0" labelOnly="1" outline="0" fieldPosition="0">
        <references count="5">
          <reference field="0" count="1">
            <x v="138"/>
          </reference>
          <reference field="2" count="1" selected="0">
            <x v="10"/>
          </reference>
          <reference field="3" count="1" selected="0">
            <x v="36"/>
          </reference>
          <reference field="6" count="1" selected="0">
            <x v="1"/>
          </reference>
          <reference field="10" count="1" selected="0">
            <x v="10"/>
          </reference>
        </references>
      </pivotArea>
    </format>
    <format dxfId="767">
      <pivotArea dataOnly="0" labelOnly="1" outline="0" fieldPosition="0">
        <references count="5">
          <reference field="0" count="1">
            <x v="30"/>
          </reference>
          <reference field="2" count="1" selected="0">
            <x v="10"/>
          </reference>
          <reference field="3" count="1" selected="0">
            <x v="26"/>
          </reference>
          <reference field="6" count="1" selected="0">
            <x v="1"/>
          </reference>
          <reference field="10" count="1" selected="0">
            <x v="11"/>
          </reference>
        </references>
      </pivotArea>
    </format>
    <format dxfId="766">
      <pivotArea dataOnly="0" labelOnly="1" outline="0" fieldPosition="0">
        <references count="5">
          <reference field="0" count="1">
            <x v="29"/>
          </reference>
          <reference field="2" count="1" selected="0">
            <x v="10"/>
          </reference>
          <reference field="3" count="1" selected="0">
            <x v="29"/>
          </reference>
          <reference field="6" count="1" selected="0">
            <x v="1"/>
          </reference>
          <reference field="10" count="1" selected="0">
            <x v="11"/>
          </reference>
        </references>
      </pivotArea>
    </format>
    <format dxfId="765">
      <pivotArea dataOnly="0" labelOnly="1" outline="0" fieldPosition="0">
        <references count="5">
          <reference field="0" count="1">
            <x v="29"/>
          </reference>
          <reference field="2" count="1" selected="0">
            <x v="10"/>
          </reference>
          <reference field="3" count="1" selected="0">
            <x v="33"/>
          </reference>
          <reference field="6" count="1" selected="0">
            <x v="1"/>
          </reference>
          <reference field="10" count="1" selected="0">
            <x v="11"/>
          </reference>
        </references>
      </pivotArea>
    </format>
    <format dxfId="764">
      <pivotArea dataOnly="0" labelOnly="1" outline="0" fieldPosition="0">
        <references count="5">
          <reference field="0" count="1">
            <x v="29"/>
          </reference>
          <reference field="2" count="1" selected="0">
            <x v="10"/>
          </reference>
          <reference field="3" count="1" selected="0">
            <x v="36"/>
          </reference>
          <reference field="6" count="1" selected="0">
            <x v="1"/>
          </reference>
          <reference field="10" count="1" selected="0">
            <x v="11"/>
          </reference>
        </references>
      </pivotArea>
    </format>
    <format dxfId="763">
      <pivotArea dataOnly="0" labelOnly="1" outline="0" fieldPosition="0">
        <references count="5">
          <reference field="0" count="1">
            <x v="142"/>
          </reference>
          <reference field="2" count="1" selected="0">
            <x v="10"/>
          </reference>
          <reference field="3" count="1" selected="0">
            <x v="28"/>
          </reference>
          <reference field="6" count="1" selected="0">
            <x v="1"/>
          </reference>
          <reference field="10" count="1" selected="0">
            <x v="12"/>
          </reference>
        </references>
      </pivotArea>
    </format>
    <format dxfId="762">
      <pivotArea dataOnly="0" labelOnly="1" outline="0" fieldPosition="0">
        <references count="5">
          <reference field="0" count="1">
            <x v="142"/>
          </reference>
          <reference field="2" count="1" selected="0">
            <x v="10"/>
          </reference>
          <reference field="3" count="1" selected="0">
            <x v="33"/>
          </reference>
          <reference field="6" count="1" selected="0">
            <x v="1"/>
          </reference>
          <reference field="10" count="1" selected="0">
            <x v="12"/>
          </reference>
        </references>
      </pivotArea>
    </format>
    <format dxfId="761">
      <pivotArea dataOnly="0" labelOnly="1" outline="0" fieldPosition="0">
        <references count="5">
          <reference field="0" count="1">
            <x v="142"/>
          </reference>
          <reference field="2" count="1" selected="0">
            <x v="10"/>
          </reference>
          <reference field="3" count="1" selected="0">
            <x v="36"/>
          </reference>
          <reference field="6" count="1" selected="0">
            <x v="1"/>
          </reference>
          <reference field="10" count="1" selected="0">
            <x v="12"/>
          </reference>
        </references>
      </pivotArea>
    </format>
    <format dxfId="760">
      <pivotArea dataOnly="0" labelOnly="1" outline="0" fieldPosition="0">
        <references count="5">
          <reference field="0" count="1">
            <x v="149"/>
          </reference>
          <reference field="2" count="1" selected="0">
            <x v="10"/>
          </reference>
          <reference field="3" count="1" selected="0">
            <x v="27"/>
          </reference>
          <reference field="6" count="1" selected="0">
            <x v="1"/>
          </reference>
          <reference field="10" count="1" selected="0">
            <x v="13"/>
          </reference>
        </references>
      </pivotArea>
    </format>
    <format dxfId="759">
      <pivotArea dataOnly="0" labelOnly="1" outline="0" fieldPosition="0">
        <references count="5">
          <reference field="0" count="1">
            <x v="113"/>
          </reference>
          <reference field="2" count="1" selected="0">
            <x v="10"/>
          </reference>
          <reference field="3" count="1" selected="0">
            <x v="33"/>
          </reference>
          <reference field="6" count="1" selected="0">
            <x v="1"/>
          </reference>
          <reference field="10" count="1" selected="0">
            <x v="13"/>
          </reference>
        </references>
      </pivotArea>
    </format>
    <format dxfId="758">
      <pivotArea dataOnly="0" labelOnly="1" outline="0" fieldPosition="0">
        <references count="5">
          <reference field="0" count="1">
            <x v="139"/>
          </reference>
          <reference field="2" count="1" selected="0">
            <x v="10"/>
          </reference>
          <reference field="3" count="1" selected="0">
            <x v="36"/>
          </reference>
          <reference field="6" count="1" selected="0">
            <x v="1"/>
          </reference>
          <reference field="10" count="1" selected="0">
            <x v="13"/>
          </reference>
        </references>
      </pivotArea>
    </format>
    <format dxfId="757">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4"/>
          </reference>
        </references>
      </pivotArea>
    </format>
    <format dxfId="756">
      <pivotArea dataOnly="0" labelOnly="1" outline="0" fieldPosition="0">
        <references count="5">
          <reference field="0" count="1">
            <x v="76"/>
          </reference>
          <reference field="2" count="1" selected="0">
            <x v="10"/>
          </reference>
          <reference field="3" count="1" selected="0">
            <x v="28"/>
          </reference>
          <reference field="6" count="1" selected="0">
            <x v="1"/>
          </reference>
          <reference field="10" count="1" selected="0">
            <x v="14"/>
          </reference>
        </references>
      </pivotArea>
    </format>
    <format dxfId="755">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4"/>
          </reference>
        </references>
      </pivotArea>
    </format>
    <format dxfId="754">
      <pivotArea dataOnly="0" labelOnly="1" outline="0" fieldPosition="0">
        <references count="5">
          <reference field="0" count="1">
            <x v="76"/>
          </reference>
          <reference field="2" count="1" selected="0">
            <x v="10"/>
          </reference>
          <reference field="3" count="1" selected="0">
            <x v="35"/>
          </reference>
          <reference field="6" count="1" selected="0">
            <x v="1"/>
          </reference>
          <reference field="10" count="1" selected="0">
            <x v="14"/>
          </reference>
        </references>
      </pivotArea>
    </format>
    <format dxfId="753">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4"/>
          </reference>
        </references>
      </pivotArea>
    </format>
    <format dxfId="752">
      <pivotArea dataOnly="0" labelOnly="1" outline="0" fieldPosition="0">
        <references count="5">
          <reference field="0" count="1">
            <x v="76"/>
          </reference>
          <reference field="2" count="1" selected="0">
            <x v="10"/>
          </reference>
          <reference field="3" count="1" selected="0">
            <x v="38"/>
          </reference>
          <reference field="6" count="1" selected="0">
            <x v="1"/>
          </reference>
          <reference field="10" count="1" selected="0">
            <x v="14"/>
          </reference>
        </references>
      </pivotArea>
    </format>
    <format dxfId="751">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5"/>
          </reference>
        </references>
      </pivotArea>
    </format>
    <format dxfId="750">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5"/>
          </reference>
        </references>
      </pivotArea>
    </format>
    <format dxfId="749">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5"/>
          </reference>
        </references>
      </pivotArea>
    </format>
    <format dxfId="748">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6"/>
          </reference>
        </references>
      </pivotArea>
    </format>
    <format dxfId="747">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6"/>
          </reference>
        </references>
      </pivotArea>
    </format>
    <format dxfId="746">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6"/>
          </reference>
        </references>
      </pivotArea>
    </format>
    <format dxfId="745">
      <pivotArea dataOnly="0" labelOnly="1" outline="0" fieldPosition="0">
        <references count="5">
          <reference field="0" count="1">
            <x v="95"/>
          </reference>
          <reference field="2" count="1" selected="0">
            <x v="10"/>
          </reference>
          <reference field="3" count="1" selected="0">
            <x v="28"/>
          </reference>
          <reference field="6" count="1" selected="0">
            <x v="1"/>
          </reference>
          <reference field="10" count="1" selected="0">
            <x v="19"/>
          </reference>
        </references>
      </pivotArea>
    </format>
    <format dxfId="744">
      <pivotArea dataOnly="0" labelOnly="1" outline="0" fieldPosition="0">
        <references count="5">
          <reference field="0" count="1">
            <x v="73"/>
          </reference>
          <reference field="2" count="1" selected="0">
            <x v="10"/>
          </reference>
          <reference field="3" count="1" selected="0">
            <x v="30"/>
          </reference>
          <reference field="6" count="1" selected="0">
            <x v="1"/>
          </reference>
          <reference field="10" count="1" selected="0">
            <x v="19"/>
          </reference>
        </references>
      </pivotArea>
    </format>
    <format dxfId="743">
      <pivotArea dataOnly="0" labelOnly="1" outline="0" fieldPosition="0">
        <references count="5">
          <reference field="0" count="1">
            <x v="73"/>
          </reference>
          <reference field="2" count="1" selected="0">
            <x v="10"/>
          </reference>
          <reference field="3" count="1" selected="0">
            <x v="31"/>
          </reference>
          <reference field="6" count="1" selected="0">
            <x v="1"/>
          </reference>
          <reference field="10" count="1" selected="0">
            <x v="19"/>
          </reference>
        </references>
      </pivotArea>
    </format>
    <format dxfId="742">
      <pivotArea dataOnly="0" labelOnly="1" outline="0" fieldPosition="0">
        <references count="5">
          <reference field="0" count="1">
            <x v="73"/>
          </reference>
          <reference field="2" count="1" selected="0">
            <x v="10"/>
          </reference>
          <reference field="3" count="1" selected="0">
            <x v="32"/>
          </reference>
          <reference field="6" count="1" selected="0">
            <x v="1"/>
          </reference>
          <reference field="10" count="1" selected="0">
            <x v="19"/>
          </reference>
        </references>
      </pivotArea>
    </format>
    <format dxfId="741">
      <pivotArea dataOnly="0" labelOnly="1" outline="0" fieldPosition="0">
        <references count="5">
          <reference field="0" count="1">
            <x v="95"/>
          </reference>
          <reference field="2" count="1" selected="0">
            <x v="10"/>
          </reference>
          <reference field="3" count="1" selected="0">
            <x v="35"/>
          </reference>
          <reference field="6" count="1" selected="0">
            <x v="1"/>
          </reference>
          <reference field="10" count="1" selected="0">
            <x v="19"/>
          </reference>
        </references>
      </pivotArea>
    </format>
    <format dxfId="740">
      <pivotArea dataOnly="0" labelOnly="1" outline="0" fieldPosition="0">
        <references count="5">
          <reference field="0" count="1">
            <x v="95"/>
          </reference>
          <reference field="2" count="1" selected="0">
            <x v="10"/>
          </reference>
          <reference field="3" count="1" selected="0">
            <x v="38"/>
          </reference>
          <reference field="6" count="1" selected="0">
            <x v="1"/>
          </reference>
          <reference field="10" count="1" selected="0">
            <x v="19"/>
          </reference>
        </references>
      </pivotArea>
    </format>
    <format dxfId="739">
      <pivotArea dataOnly="0" labelOnly="1" outline="0" fieldPosition="0">
        <references count="5">
          <reference field="0" count="1">
            <x v="137"/>
          </reference>
          <reference field="2" count="1" selected="0">
            <x v="10"/>
          </reference>
          <reference field="3" count="1" selected="0">
            <x v="28"/>
          </reference>
          <reference field="6" count="1" selected="0">
            <x v="1"/>
          </reference>
          <reference field="10" count="1" selected="0">
            <x v="20"/>
          </reference>
        </references>
      </pivotArea>
    </format>
    <format dxfId="738">
      <pivotArea dataOnly="0" labelOnly="1" outline="0" fieldPosition="0">
        <references count="5">
          <reference field="0" count="1">
            <x v="105"/>
          </reference>
          <reference field="2" count="1" selected="0">
            <x v="10"/>
          </reference>
          <reference field="3" count="1" selected="0">
            <x v="28"/>
          </reference>
          <reference field="6" count="1" selected="0">
            <x v="1"/>
          </reference>
          <reference field="10" count="1" selected="0">
            <x v="23"/>
          </reference>
        </references>
      </pivotArea>
    </format>
    <format dxfId="737">
      <pivotArea dataOnly="0" labelOnly="1" outline="0" fieldPosition="0">
        <references count="5">
          <reference field="0" count="1">
            <x v="105"/>
          </reference>
          <reference field="2" count="1" selected="0">
            <x v="10"/>
          </reference>
          <reference field="3" count="1" selected="0">
            <x v="35"/>
          </reference>
          <reference field="6" count="1" selected="0">
            <x v="1"/>
          </reference>
          <reference field="10" count="1" selected="0">
            <x v="23"/>
          </reference>
        </references>
      </pivotArea>
    </format>
    <format dxfId="736">
      <pivotArea dataOnly="0" labelOnly="1" outline="0" fieldPosition="0">
        <references count="5">
          <reference field="0" count="1">
            <x v="104"/>
          </reference>
          <reference field="2" count="1" selected="0">
            <x v="10"/>
          </reference>
          <reference field="3" count="1" selected="0">
            <x v="38"/>
          </reference>
          <reference field="6" count="1" selected="0">
            <x v="1"/>
          </reference>
          <reference field="10" count="1" selected="0">
            <x v="23"/>
          </reference>
        </references>
      </pivotArea>
    </format>
    <format dxfId="735">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27"/>
          </reference>
        </references>
      </pivotArea>
    </format>
    <format dxfId="734">
      <pivotArea dataOnly="0" labelOnly="1" outline="0" fieldPosition="0">
        <references count="5">
          <reference field="0" count="1">
            <x v="74"/>
          </reference>
          <reference field="2" count="1" selected="0">
            <x v="10"/>
          </reference>
          <reference field="3" count="1" selected="0">
            <x v="28"/>
          </reference>
          <reference field="6" count="1" selected="0">
            <x v="1"/>
          </reference>
          <reference field="10" count="1" selected="0">
            <x v="27"/>
          </reference>
        </references>
      </pivotArea>
    </format>
    <format dxfId="733">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27"/>
          </reference>
        </references>
      </pivotArea>
    </format>
    <format dxfId="732">
      <pivotArea dataOnly="0" labelOnly="1" outline="0" fieldPosition="0">
        <references count="5">
          <reference field="0" count="1">
            <x v="74"/>
          </reference>
          <reference field="2" count="1" selected="0">
            <x v="10"/>
          </reference>
          <reference field="3" count="1" selected="0">
            <x v="35"/>
          </reference>
          <reference field="6" count="1" selected="0">
            <x v="1"/>
          </reference>
          <reference field="10" count="1" selected="0">
            <x v="27"/>
          </reference>
        </references>
      </pivotArea>
    </format>
    <format dxfId="731">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27"/>
          </reference>
        </references>
      </pivotArea>
    </format>
    <format dxfId="730">
      <pivotArea dataOnly="0" labelOnly="1" outline="0" fieldPosition="0">
        <references count="5">
          <reference field="0" count="1">
            <x v="74"/>
          </reference>
          <reference field="2" count="1" selected="0">
            <x v="10"/>
          </reference>
          <reference field="3" count="1" selected="0">
            <x v="38"/>
          </reference>
          <reference field="6" count="1" selected="0">
            <x v="1"/>
          </reference>
          <reference field="10" count="1" selected="0">
            <x v="27"/>
          </reference>
        </references>
      </pivotArea>
    </format>
    <format dxfId="729">
      <pivotArea dataOnly="0" labelOnly="1" outline="0" fieldPosition="0">
        <references count="5">
          <reference field="0" count="1">
            <x v="49"/>
          </reference>
          <reference field="2" count="1" selected="0">
            <x v="10"/>
          </reference>
          <reference field="3" count="1" selected="0">
            <x v="28"/>
          </reference>
          <reference field="6" count="1" selected="0">
            <x v="1"/>
          </reference>
          <reference field="10" count="1" selected="0">
            <x v="28"/>
          </reference>
        </references>
      </pivotArea>
    </format>
    <format dxfId="728">
      <pivotArea dataOnly="0" labelOnly="1" outline="0" fieldPosition="0">
        <references count="5">
          <reference field="0" count="1">
            <x v="50"/>
          </reference>
          <reference field="2" count="1" selected="0">
            <x v="10"/>
          </reference>
          <reference field="3" count="1" selected="0">
            <x v="35"/>
          </reference>
          <reference field="6" count="1" selected="0">
            <x v="1"/>
          </reference>
          <reference field="10" count="1" selected="0">
            <x v="28"/>
          </reference>
        </references>
      </pivotArea>
    </format>
    <format dxfId="727">
      <pivotArea dataOnly="0" labelOnly="1" outline="0" fieldPosition="0">
        <references count="5">
          <reference field="0" count="1">
            <x v="50"/>
          </reference>
          <reference field="2" count="1" selected="0">
            <x v="10"/>
          </reference>
          <reference field="3" count="1" selected="0">
            <x v="38"/>
          </reference>
          <reference field="6" count="1" selected="0">
            <x v="1"/>
          </reference>
          <reference field="10" count="1" selected="0">
            <x v="28"/>
          </reference>
        </references>
      </pivotArea>
    </format>
    <format dxfId="726">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31"/>
          </reference>
        </references>
      </pivotArea>
    </format>
    <format dxfId="725">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31"/>
          </reference>
        </references>
      </pivotArea>
    </format>
    <format dxfId="724">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31"/>
          </reference>
        </references>
      </pivotArea>
    </format>
    <format dxfId="723">
      <pivotArea dataOnly="0" labelOnly="1" outline="0" fieldPosition="0">
        <references count="5">
          <reference field="0" count="1">
            <x v="22"/>
          </reference>
          <reference field="2" count="1" selected="0">
            <x v="11"/>
          </reference>
          <reference field="3" count="1" selected="0">
            <x v="55"/>
          </reference>
          <reference field="6" count="1" selected="0">
            <x v="1"/>
          </reference>
          <reference field="10" count="1" selected="0">
            <x v="0"/>
          </reference>
        </references>
      </pivotArea>
    </format>
    <format dxfId="722">
      <pivotArea dataOnly="0" labelOnly="1" outline="0" fieldPosition="0">
        <references count="5">
          <reference field="0" count="8">
            <x v="1"/>
            <x v="24"/>
            <x v="36"/>
            <x v="45"/>
            <x v="46"/>
            <x v="80"/>
            <x v="85"/>
            <x v="97"/>
          </reference>
          <reference field="2" count="1" selected="0">
            <x v="11"/>
          </reference>
          <reference field="3" count="1" selected="0">
            <x v="48"/>
          </reference>
          <reference field="6" count="1" selected="0">
            <x v="1"/>
          </reference>
          <reference field="10" count="1" selected="0">
            <x v="1"/>
          </reference>
        </references>
      </pivotArea>
    </format>
    <format dxfId="721">
      <pivotArea dataOnly="0" labelOnly="1" outline="0" fieldPosition="0">
        <references count="5">
          <reference field="0" count="1">
            <x v="152"/>
          </reference>
          <reference field="2" count="1" selected="0">
            <x v="11"/>
          </reference>
          <reference field="3" count="1" selected="0">
            <x v="65"/>
          </reference>
          <reference field="6" count="1" selected="0">
            <x v="1"/>
          </reference>
          <reference field="10" count="1" selected="0">
            <x v="1"/>
          </reference>
        </references>
      </pivotArea>
    </format>
    <format dxfId="720">
      <pivotArea dataOnly="0" labelOnly="1" outline="0" fieldPosition="0">
        <references count="5">
          <reference field="0" count="1">
            <x v="22"/>
          </reference>
          <reference field="2" count="1" selected="0">
            <x v="11"/>
          </reference>
          <reference field="3" count="1" selected="0">
            <x v="54"/>
          </reference>
          <reference field="6" count="1" selected="0">
            <x v="1"/>
          </reference>
          <reference field="10" count="1" selected="0">
            <x v="2"/>
          </reference>
        </references>
      </pivotArea>
    </format>
    <format dxfId="719">
      <pivotArea dataOnly="0" labelOnly="1" outline="0" fieldPosition="0">
        <references count="5">
          <reference field="0" count="3">
            <x v="0"/>
            <x v="22"/>
            <x v="70"/>
          </reference>
          <reference field="2" count="1" selected="0">
            <x v="11"/>
          </reference>
          <reference field="3" count="1" selected="0">
            <x v="68"/>
          </reference>
          <reference field="6" count="1" selected="0">
            <x v="1"/>
          </reference>
          <reference field="10" count="1" selected="0">
            <x v="2"/>
          </reference>
        </references>
      </pivotArea>
    </format>
    <format dxfId="718">
      <pivotArea dataOnly="0" labelOnly="1" outline="0" fieldPosition="0">
        <references count="5">
          <reference field="0" count="3">
            <x v="22"/>
            <x v="116"/>
            <x v="131"/>
          </reference>
          <reference field="2" count="1" selected="0">
            <x v="11"/>
          </reference>
          <reference field="3" count="1" selected="0">
            <x v="72"/>
          </reference>
          <reference field="6" count="1" selected="0">
            <x v="1"/>
          </reference>
          <reference field="10" count="1" selected="0">
            <x v="2"/>
          </reference>
        </references>
      </pivotArea>
    </format>
    <format dxfId="717">
      <pivotArea dataOnly="0" labelOnly="1" outline="0" fieldPosition="0">
        <references count="5">
          <reference field="0" count="2">
            <x v="22"/>
            <x v="23"/>
          </reference>
          <reference field="2" count="1" selected="0">
            <x v="11"/>
          </reference>
          <reference field="3" count="1" selected="0">
            <x v="74"/>
          </reference>
          <reference field="6" count="1" selected="0">
            <x v="1"/>
          </reference>
          <reference field="10" count="1" selected="0">
            <x v="2"/>
          </reference>
        </references>
      </pivotArea>
    </format>
    <format dxfId="716">
      <pivotArea dataOnly="0" labelOnly="1" outline="0" fieldPosition="0">
        <references count="5">
          <reference field="0" count="1">
            <x v="22"/>
          </reference>
          <reference field="2" count="1" selected="0">
            <x v="11"/>
          </reference>
          <reference field="3" count="1" selected="0">
            <x v="75"/>
          </reference>
          <reference field="6" count="1" selected="0">
            <x v="1"/>
          </reference>
          <reference field="10" count="1" selected="0">
            <x v="2"/>
          </reference>
        </references>
      </pivotArea>
    </format>
    <format dxfId="715">
      <pivotArea dataOnly="0" labelOnly="1" outline="0" fieldPosition="0">
        <references count="5">
          <reference field="0" count="1">
            <x v="16"/>
          </reference>
          <reference field="2" count="1" selected="0">
            <x v="11"/>
          </reference>
          <reference field="3" count="1" selected="0">
            <x v="56"/>
          </reference>
          <reference field="6" count="1" selected="0">
            <x v="1"/>
          </reference>
          <reference field="10" count="1" selected="0">
            <x v="3"/>
          </reference>
        </references>
      </pivotArea>
    </format>
    <format dxfId="714">
      <pivotArea dataOnly="0" labelOnly="1" outline="0" fieldPosition="0">
        <references count="5">
          <reference field="0" count="1">
            <x v="24"/>
          </reference>
          <reference field="2" count="1" selected="0">
            <x v="11"/>
          </reference>
          <reference field="3" count="1" selected="0">
            <x v="47"/>
          </reference>
          <reference field="6" count="1" selected="0">
            <x v="1"/>
          </reference>
          <reference field="10" count="1" selected="0">
            <x v="6"/>
          </reference>
        </references>
      </pivotArea>
    </format>
    <format dxfId="713">
      <pivotArea dataOnly="0" labelOnly="1" outline="0" fieldPosition="0">
        <references count="5">
          <reference field="0" count="1">
            <x v="22"/>
          </reference>
          <reference field="2" count="1" selected="0">
            <x v="11"/>
          </reference>
          <reference field="3" count="1" selected="0">
            <x v="40"/>
          </reference>
          <reference field="6" count="1" selected="0">
            <x v="1"/>
          </reference>
          <reference field="10" count="1" selected="0">
            <x v="7"/>
          </reference>
        </references>
      </pivotArea>
    </format>
    <format dxfId="712">
      <pivotArea dataOnly="0" labelOnly="1" outline="0" fieldPosition="0">
        <references count="5">
          <reference field="0" count="1">
            <x v="22"/>
          </reference>
          <reference field="2" count="1" selected="0">
            <x v="11"/>
          </reference>
          <reference field="3" count="1" selected="0">
            <x v="43"/>
          </reference>
          <reference field="6" count="1" selected="0">
            <x v="1"/>
          </reference>
          <reference field="10" count="1" selected="0">
            <x v="7"/>
          </reference>
        </references>
      </pivotArea>
    </format>
    <format dxfId="711">
      <pivotArea dataOnly="0" labelOnly="1" outline="0" fieldPosition="0">
        <references count="5">
          <reference field="0" count="1">
            <x v="22"/>
          </reference>
          <reference field="2" count="1" selected="0">
            <x v="11"/>
          </reference>
          <reference field="3" count="1" selected="0">
            <x v="44"/>
          </reference>
          <reference field="6" count="1" selected="0">
            <x v="1"/>
          </reference>
          <reference field="10" count="1" selected="0">
            <x v="7"/>
          </reference>
        </references>
      </pivotArea>
    </format>
    <format dxfId="710">
      <pivotArea dataOnly="0" labelOnly="1" outline="0" fieldPosition="0">
        <references count="5">
          <reference field="0" count="1">
            <x v="22"/>
          </reference>
          <reference field="2" count="1" selected="0">
            <x v="11"/>
          </reference>
          <reference field="3" count="1" selected="0">
            <x v="52"/>
          </reference>
          <reference field="6" count="1" selected="0">
            <x v="1"/>
          </reference>
          <reference field="10" count="1" selected="0">
            <x v="7"/>
          </reference>
        </references>
      </pivotArea>
    </format>
    <format dxfId="709">
      <pivotArea dataOnly="0" labelOnly="1" outline="0" fieldPosition="0">
        <references count="5">
          <reference field="0" count="1">
            <x v="22"/>
          </reference>
          <reference field="2" count="1" selected="0">
            <x v="11"/>
          </reference>
          <reference field="3" count="1" selected="0">
            <x v="59"/>
          </reference>
          <reference field="6" count="1" selected="0">
            <x v="1"/>
          </reference>
          <reference field="10" count="1" selected="0">
            <x v="7"/>
          </reference>
        </references>
      </pivotArea>
    </format>
    <format dxfId="708">
      <pivotArea dataOnly="0" labelOnly="1" outline="0" fieldPosition="0">
        <references count="5">
          <reference field="0" count="1">
            <x v="22"/>
          </reference>
          <reference field="2" count="1" selected="0">
            <x v="11"/>
          </reference>
          <reference field="3" count="1" selected="0">
            <x v="64"/>
          </reference>
          <reference field="6" count="1" selected="0">
            <x v="1"/>
          </reference>
          <reference field="10" count="1" selected="0">
            <x v="7"/>
          </reference>
        </references>
      </pivotArea>
    </format>
    <format dxfId="707">
      <pivotArea dataOnly="0" labelOnly="1" outline="0" fieldPosition="0">
        <references count="5">
          <reference field="0" count="1">
            <x v="22"/>
          </reference>
          <reference field="2" count="1" selected="0">
            <x v="11"/>
          </reference>
          <reference field="3" count="1" selected="0">
            <x v="78"/>
          </reference>
          <reference field="6" count="1" selected="0">
            <x v="1"/>
          </reference>
          <reference field="10" count="1" selected="0">
            <x v="7"/>
          </reference>
        </references>
      </pivotArea>
    </format>
    <format dxfId="706">
      <pivotArea dataOnly="0" labelOnly="1" outline="0" fieldPosition="0">
        <references count="5">
          <reference field="0" count="2">
            <x v="32"/>
            <x v="51"/>
          </reference>
          <reference field="2" count="1" selected="0">
            <x v="11"/>
          </reference>
          <reference field="3" count="1" selected="0">
            <x v="73"/>
          </reference>
          <reference field="6" count="1" selected="0">
            <x v="1"/>
          </reference>
          <reference field="10" count="1" selected="0">
            <x v="9"/>
          </reference>
        </references>
      </pivotArea>
    </format>
    <format dxfId="705">
      <pivotArea dataOnly="0" labelOnly="1" outline="0" fieldPosition="0">
        <references count="5">
          <reference field="0" count="4">
            <x v="26"/>
            <x v="27"/>
            <x v="145"/>
            <x v="146"/>
          </reference>
          <reference field="2" count="1" selected="0">
            <x v="11"/>
          </reference>
          <reference field="3" count="1" selected="0">
            <x v="73"/>
          </reference>
          <reference field="6" count="1" selected="0">
            <x v="1"/>
          </reference>
          <reference field="10" count="1" selected="0">
            <x v="10"/>
          </reference>
        </references>
      </pivotArea>
    </format>
    <format dxfId="704">
      <pivotArea dataOnly="0" labelOnly="1" outline="0" fieldPosition="0">
        <references count="5">
          <reference field="0" count="1">
            <x v="8"/>
          </reference>
          <reference field="2" count="1" selected="0">
            <x v="11"/>
          </reference>
          <reference field="3" count="1" selected="0">
            <x v="39"/>
          </reference>
          <reference field="6" count="1" selected="0">
            <x v="1"/>
          </reference>
          <reference field="10" count="1" selected="0">
            <x v="11"/>
          </reference>
        </references>
      </pivotArea>
    </format>
    <format dxfId="703">
      <pivotArea dataOnly="0" labelOnly="1" outline="0" fieldPosition="0">
        <references count="5">
          <reference field="0" count="1">
            <x v="22"/>
          </reference>
          <reference field="2" count="1" selected="0">
            <x v="11"/>
          </reference>
          <reference field="3" count="1" selected="0">
            <x v="53"/>
          </reference>
          <reference field="6" count="1" selected="0">
            <x v="1"/>
          </reference>
          <reference field="10" count="1" selected="0">
            <x v="11"/>
          </reference>
        </references>
      </pivotArea>
    </format>
    <format dxfId="702">
      <pivotArea dataOnly="0" labelOnly="1" outline="0" fieldPosition="0">
        <references count="5">
          <reference field="0" count="1">
            <x v="22"/>
          </reference>
          <reference field="2" count="1" selected="0">
            <x v="11"/>
          </reference>
          <reference field="3" count="1" selected="0">
            <x v="63"/>
          </reference>
          <reference field="6" count="1" selected="0">
            <x v="1"/>
          </reference>
          <reference field="10" count="1" selected="0">
            <x v="11"/>
          </reference>
        </references>
      </pivotArea>
    </format>
    <format dxfId="701">
      <pivotArea dataOnly="0" labelOnly="1" outline="0" fieldPosition="0">
        <references count="5">
          <reference field="0" count="6">
            <x v="5"/>
            <x v="22"/>
            <x v="114"/>
            <x v="129"/>
            <x v="132"/>
            <x v="153"/>
          </reference>
          <reference field="2" count="1" selected="0">
            <x v="11"/>
          </reference>
          <reference field="3" count="1" selected="0">
            <x v="76"/>
          </reference>
          <reference field="6" count="1" selected="0">
            <x v="1"/>
          </reference>
          <reference field="10" count="1" selected="0">
            <x v="11"/>
          </reference>
        </references>
      </pivotArea>
    </format>
    <format dxfId="700">
      <pivotArea dataOnly="0" labelOnly="1" outline="0" fieldPosition="0">
        <references count="5">
          <reference field="0" count="1">
            <x v="22"/>
          </reference>
          <reference field="2" count="1" selected="0">
            <x v="11"/>
          </reference>
          <reference field="3" count="1" selected="0">
            <x v="77"/>
          </reference>
          <reference field="6" count="1" selected="0">
            <x v="1"/>
          </reference>
          <reference field="10" count="1" selected="0">
            <x v="11"/>
          </reference>
        </references>
      </pivotArea>
    </format>
    <format dxfId="699">
      <pivotArea dataOnly="0" labelOnly="1" outline="0" fieldPosition="0">
        <references count="5">
          <reference field="0" count="1">
            <x v="18"/>
          </reference>
          <reference field="2" count="1" selected="0">
            <x v="11"/>
          </reference>
          <reference field="3" count="1" selected="0">
            <x v="56"/>
          </reference>
          <reference field="6" count="1" selected="0">
            <x v="1"/>
          </reference>
          <reference field="10" count="1" selected="0">
            <x v="12"/>
          </reference>
        </references>
      </pivotArea>
    </format>
    <format dxfId="698">
      <pivotArea dataOnly="0" labelOnly="1" outline="0" fieldPosition="0">
        <references count="5">
          <reference field="0" count="1">
            <x v="124"/>
          </reference>
          <reference field="2" count="1" selected="0">
            <x v="11"/>
          </reference>
          <reference field="3" count="1" selected="0">
            <x v="73"/>
          </reference>
          <reference field="6" count="1" selected="0">
            <x v="1"/>
          </reference>
          <reference field="10" count="1" selected="0">
            <x v="12"/>
          </reference>
        </references>
      </pivotArea>
    </format>
    <format dxfId="697">
      <pivotArea dataOnly="0" labelOnly="1" outline="0" fieldPosition="0">
        <references count="5">
          <reference field="0" count="1">
            <x v="38"/>
          </reference>
          <reference field="2" count="1" selected="0">
            <x v="11"/>
          </reference>
          <reference field="3" count="1" selected="0">
            <x v="70"/>
          </reference>
          <reference field="6" count="1" selected="0">
            <x v="1"/>
          </reference>
          <reference field="10" count="1" selected="0">
            <x v="13"/>
          </reference>
        </references>
      </pivotArea>
    </format>
    <format dxfId="696">
      <pivotArea dataOnly="0" labelOnly="1" outline="0" fieldPosition="0">
        <references count="5">
          <reference field="0" count="1">
            <x v="54"/>
          </reference>
          <reference field="2" count="1" selected="0">
            <x v="11"/>
          </reference>
          <reference field="3" count="1" selected="0">
            <x v="73"/>
          </reference>
          <reference field="6" count="1" selected="0">
            <x v="1"/>
          </reference>
          <reference field="10" count="1" selected="0">
            <x v="13"/>
          </reference>
        </references>
      </pivotArea>
    </format>
    <format dxfId="695">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4"/>
          </reference>
        </references>
      </pivotArea>
    </format>
    <format dxfId="694">
      <pivotArea dataOnly="0" labelOnly="1" outline="0" fieldPosition="0">
        <references count="5">
          <reference field="0" count="1">
            <x v="109"/>
          </reference>
          <reference field="2" count="1" selected="0">
            <x v="11"/>
          </reference>
          <reference field="3" count="1" selected="0">
            <x v="69"/>
          </reference>
          <reference field="6" count="1" selected="0">
            <x v="1"/>
          </reference>
          <reference field="10" count="1" selected="0">
            <x v="14"/>
          </reference>
        </references>
      </pivotArea>
    </format>
    <format dxfId="693">
      <pivotArea dataOnly="0" labelOnly="1" outline="0" fieldPosition="0">
        <references count="5">
          <reference field="0" count="4">
            <x v="61"/>
            <x v="62"/>
            <x v="63"/>
            <x v="64"/>
          </reference>
          <reference field="2" count="1" selected="0">
            <x v="11"/>
          </reference>
          <reference field="3" count="1" selected="0">
            <x v="71"/>
          </reference>
          <reference field="6" count="1" selected="0">
            <x v="1"/>
          </reference>
          <reference field="10" count="1" selected="0">
            <x v="14"/>
          </reference>
        </references>
      </pivotArea>
    </format>
    <format dxfId="692">
      <pivotArea dataOnly="0" labelOnly="1" outline="0" fieldPosition="0">
        <references count="5">
          <reference field="0" count="1">
            <x v="78"/>
          </reference>
          <reference field="2" count="1" selected="0">
            <x v="11"/>
          </reference>
          <reference field="3" count="1" selected="0">
            <x v="73"/>
          </reference>
          <reference field="6" count="1" selected="0">
            <x v="1"/>
          </reference>
          <reference field="10" count="1" selected="0">
            <x v="14"/>
          </reference>
        </references>
      </pivotArea>
    </format>
    <format dxfId="691">
      <pivotArea dataOnly="0" labelOnly="1" outline="0" fieldPosition="0">
        <references count="5">
          <reference field="0" count="1">
            <x v="13"/>
          </reference>
          <reference field="2" count="1" selected="0">
            <x v="11"/>
          </reference>
          <reference field="3" count="1" selected="0">
            <x v="56"/>
          </reference>
          <reference field="6" count="1" selected="0">
            <x v="1"/>
          </reference>
          <reference field="10" count="1" selected="0">
            <x v="15"/>
          </reference>
        </references>
      </pivotArea>
    </format>
    <format dxfId="690">
      <pivotArea dataOnly="0" labelOnly="1" outline="0" fieldPosition="0">
        <references count="5">
          <reference field="0" count="1">
            <x v="33"/>
          </reference>
          <reference field="2" count="1" selected="0">
            <x v="11"/>
          </reference>
          <reference field="3" count="1" selected="0">
            <x v="73"/>
          </reference>
          <reference field="6" count="1" selected="0">
            <x v="1"/>
          </reference>
          <reference field="10" count="1" selected="0">
            <x v="15"/>
          </reference>
        </references>
      </pivotArea>
    </format>
    <format dxfId="689">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6"/>
          </reference>
        </references>
      </pivotArea>
    </format>
    <format dxfId="688">
      <pivotArea dataOnly="0" labelOnly="1" outline="0" fieldPosition="0">
        <references count="5">
          <reference field="0" count="3">
            <x v="48"/>
            <x v="108"/>
            <x v="111"/>
          </reference>
          <reference field="2" count="1" selected="0">
            <x v="11"/>
          </reference>
          <reference field="3" count="1" selected="0">
            <x v="73"/>
          </reference>
          <reference field="6" count="1" selected="0">
            <x v="1"/>
          </reference>
          <reference field="10" count="1" selected="0">
            <x v="16"/>
          </reference>
        </references>
      </pivotArea>
    </format>
    <format dxfId="687">
      <pivotArea dataOnly="0" labelOnly="1" outline="0" fieldPosition="0">
        <references count="5">
          <reference field="0" count="1">
            <x v="107"/>
          </reference>
          <reference field="2" count="1" selected="0">
            <x v="11"/>
          </reference>
          <reference field="3" count="1" selected="0">
            <x v="60"/>
          </reference>
          <reference field="6" count="1" selected="0">
            <x v="1"/>
          </reference>
          <reference field="10" count="1" selected="0">
            <x v="17"/>
          </reference>
        </references>
      </pivotArea>
    </format>
    <format dxfId="686">
      <pivotArea dataOnly="0" labelOnly="1" outline="0" fieldPosition="0">
        <references count="5">
          <reference field="0" count="1">
            <x v="41"/>
          </reference>
          <reference field="2" count="1" selected="0">
            <x v="11"/>
          </reference>
          <reference field="3" count="1" selected="0">
            <x v="61"/>
          </reference>
          <reference field="6" count="1" selected="0">
            <x v="1"/>
          </reference>
          <reference field="10" count="1" selected="0">
            <x v="17"/>
          </reference>
        </references>
      </pivotArea>
    </format>
    <format dxfId="685">
      <pivotArea dataOnly="0" labelOnly="1" outline="0" fieldPosition="0">
        <references count="5">
          <reference field="0" count="1">
            <x v="86"/>
          </reference>
          <reference field="2" count="1" selected="0">
            <x v="11"/>
          </reference>
          <reference field="3" count="1" selected="0">
            <x v="62"/>
          </reference>
          <reference field="6" count="1" selected="0">
            <x v="1"/>
          </reference>
          <reference field="10" count="1" selected="0">
            <x v="17"/>
          </reference>
        </references>
      </pivotArea>
    </format>
    <format dxfId="684">
      <pivotArea dataOnly="0" labelOnly="1" outline="0" fieldPosition="0">
        <references count="5">
          <reference field="0" count="1">
            <x v="99"/>
          </reference>
          <reference field="2" count="1" selected="0">
            <x v="11"/>
          </reference>
          <reference field="3" count="1" selected="0">
            <x v="65"/>
          </reference>
          <reference field="6" count="1" selected="0">
            <x v="1"/>
          </reference>
          <reference field="10" count="1" selected="0">
            <x v="17"/>
          </reference>
        </references>
      </pivotArea>
    </format>
    <format dxfId="683">
      <pivotArea dataOnly="0" labelOnly="1" outline="0" fieldPosition="0">
        <references count="5">
          <reference field="0" count="1">
            <x v="121"/>
          </reference>
          <reference field="2" count="1" selected="0">
            <x v="11"/>
          </reference>
          <reference field="3" count="1" selected="0">
            <x v="66"/>
          </reference>
          <reference field="6" count="1" selected="0">
            <x v="1"/>
          </reference>
          <reference field="10" count="1" selected="0">
            <x v="17"/>
          </reference>
        </references>
      </pivotArea>
    </format>
    <format dxfId="682">
      <pivotArea dataOnly="0" labelOnly="1" outline="0" fieldPosition="0">
        <references count="5">
          <reference field="0" count="1">
            <x v="69"/>
          </reference>
          <reference field="2" count="1" selected="0">
            <x v="11"/>
          </reference>
          <reference field="3" count="1" selected="0">
            <x v="69"/>
          </reference>
          <reference field="6" count="1" selected="0">
            <x v="1"/>
          </reference>
          <reference field="10" count="1" selected="0">
            <x v="17"/>
          </reference>
        </references>
      </pivotArea>
    </format>
    <format dxfId="681">
      <pivotArea dataOnly="0" labelOnly="1" outline="0" fieldPosition="0">
        <references count="5">
          <reference field="0" count="1">
            <x v="15"/>
          </reference>
          <reference field="2" count="1" selected="0">
            <x v="11"/>
          </reference>
          <reference field="3" count="1" selected="0">
            <x v="56"/>
          </reference>
          <reference field="6" count="1" selected="0">
            <x v="1"/>
          </reference>
          <reference field="10" count="1" selected="0">
            <x v="18"/>
          </reference>
        </references>
      </pivotArea>
    </format>
    <format dxfId="680">
      <pivotArea dataOnly="0" labelOnly="1" outline="0" fieldPosition="0">
        <references count="5">
          <reference field="0" count="1">
            <x v="73"/>
          </reference>
          <reference field="2" count="1" selected="0">
            <x v="11"/>
          </reference>
          <reference field="3" count="1" selected="0">
            <x v="42"/>
          </reference>
          <reference field="6" count="1" selected="0">
            <x v="1"/>
          </reference>
          <reference field="10" count="1" selected="0">
            <x v="19"/>
          </reference>
        </references>
      </pivotArea>
    </format>
    <format dxfId="679">
      <pivotArea dataOnly="0" labelOnly="1" outline="0" fieldPosition="0">
        <references count="5">
          <reference field="0" count="1">
            <x v="68"/>
          </reference>
          <reference field="2" count="1" selected="0">
            <x v="11"/>
          </reference>
          <reference field="3" count="1" selected="0">
            <x v="69"/>
          </reference>
          <reference field="6" count="1" selected="0">
            <x v="1"/>
          </reference>
          <reference field="10" count="1" selected="0">
            <x v="19"/>
          </reference>
        </references>
      </pivotArea>
    </format>
    <format dxfId="678">
      <pivotArea dataOnly="0" labelOnly="1" outline="0" fieldPosition="0">
        <references count="5">
          <reference field="0" count="1">
            <x v="89"/>
          </reference>
          <reference field="2" count="1" selected="0">
            <x v="11"/>
          </reference>
          <reference field="3" count="1" selected="0">
            <x v="41"/>
          </reference>
          <reference field="6" count="1" selected="0">
            <x v="1"/>
          </reference>
          <reference field="10" count="1" selected="0">
            <x v="20"/>
          </reference>
        </references>
      </pivotArea>
    </format>
    <format dxfId="677">
      <pivotArea dataOnly="0" labelOnly="1" outline="0" fieldPosition="0">
        <references count="5">
          <reference field="0" count="1">
            <x v="90"/>
          </reference>
          <reference field="2" count="1" selected="0">
            <x v="11"/>
          </reference>
          <reference field="3" count="1" selected="0">
            <x v="57"/>
          </reference>
          <reference field="6" count="1" selected="0">
            <x v="1"/>
          </reference>
          <reference field="10" count="1" selected="0">
            <x v="20"/>
          </reference>
        </references>
      </pivotArea>
    </format>
    <format dxfId="676">
      <pivotArea dataOnly="0" labelOnly="1" outline="0" fieldPosition="0">
        <references count="5">
          <reference field="0" count="1">
            <x v="122"/>
          </reference>
          <reference field="2" count="1" selected="0">
            <x v="11"/>
          </reference>
          <reference field="3" count="1" selected="0">
            <x v="69"/>
          </reference>
          <reference field="6" count="1" selected="0">
            <x v="1"/>
          </reference>
          <reference field="10" count="1" selected="0">
            <x v="20"/>
          </reference>
        </references>
      </pivotArea>
    </format>
    <format dxfId="675">
      <pivotArea dataOnly="0" labelOnly="1" outline="0" fieldPosition="0">
        <references count="5">
          <reference field="0" count="1">
            <x v="17"/>
          </reference>
          <reference field="2" count="1" selected="0">
            <x v="11"/>
          </reference>
          <reference field="3" count="1" selected="0">
            <x v="56"/>
          </reference>
          <reference field="6" count="1" selected="0">
            <x v="1"/>
          </reference>
          <reference field="10" count="1" selected="0">
            <x v="21"/>
          </reference>
        </references>
      </pivotArea>
    </format>
    <format dxfId="674">
      <pivotArea dataOnly="0" labelOnly="1" outline="0" fieldPosition="0">
        <references count="5">
          <reference field="0" count="1">
            <x v="123"/>
          </reference>
          <reference field="2" count="1" selected="0">
            <x v="11"/>
          </reference>
          <reference field="3" count="1" selected="0">
            <x v="69"/>
          </reference>
          <reference field="6" count="1" selected="0">
            <x v="1"/>
          </reference>
          <reference field="10" count="1" selected="0">
            <x v="21"/>
          </reference>
        </references>
      </pivotArea>
    </format>
    <format dxfId="673">
      <pivotArea dataOnly="0" labelOnly="1" outline="0" fieldPosition="0">
        <references count="5">
          <reference field="0" count="4">
            <x v="28"/>
            <x v="120"/>
            <x v="133"/>
            <x v="136"/>
          </reference>
          <reference field="2" count="1" selected="0">
            <x v="11"/>
          </reference>
          <reference field="3" count="1" selected="0">
            <x v="49"/>
          </reference>
          <reference field="6" count="1" selected="0">
            <x v="1"/>
          </reference>
          <reference field="10" count="1" selected="0">
            <x v="22"/>
          </reference>
        </references>
      </pivotArea>
    </format>
    <format dxfId="672">
      <pivotArea dataOnly="0" labelOnly="1" outline="0" fieldPosition="0">
        <references count="5">
          <reference field="0" count="2">
            <x v="14"/>
            <x v="21"/>
          </reference>
          <reference field="2" count="1" selected="0">
            <x v="11"/>
          </reference>
          <reference field="3" count="1" selected="0">
            <x v="56"/>
          </reference>
          <reference field="6" count="1" selected="0">
            <x v="1"/>
          </reference>
          <reference field="10" count="1" selected="0">
            <x v="23"/>
          </reference>
        </references>
      </pivotArea>
    </format>
    <format dxfId="671">
      <pivotArea dataOnly="0" labelOnly="1" outline="0" fieldPosition="0">
        <references count="5">
          <reference field="0" count="1">
            <x v="102"/>
          </reference>
          <reference field="2" count="1" selected="0">
            <x v="11"/>
          </reference>
          <reference field="3" count="1" selected="0">
            <x v="67"/>
          </reference>
          <reference field="6" count="1" selected="0">
            <x v="1"/>
          </reference>
          <reference field="10" count="1" selected="0">
            <x v="23"/>
          </reference>
        </references>
      </pivotArea>
    </format>
    <format dxfId="670">
      <pivotArea dataOnly="0" labelOnly="1" outline="0" fieldPosition="0">
        <references count="5">
          <reference field="0" count="5">
            <x v="82"/>
            <x v="83"/>
            <x v="96"/>
            <x v="147"/>
            <x v="148"/>
          </reference>
          <reference field="2" count="1" selected="0">
            <x v="11"/>
          </reference>
          <reference field="3" count="1" selected="0">
            <x v="70"/>
          </reference>
          <reference field="6" count="1" selected="0">
            <x v="1"/>
          </reference>
          <reference field="10" count="1" selected="0">
            <x v="23"/>
          </reference>
        </references>
      </pivotArea>
    </format>
    <format dxfId="669">
      <pivotArea dataOnly="0" labelOnly="1" outline="0" fieldPosition="0">
        <references count="5">
          <reference field="0" count="3">
            <x v="42"/>
            <x v="81"/>
            <x v="144"/>
          </reference>
          <reference field="2" count="1" selected="0">
            <x v="11"/>
          </reference>
          <reference field="3" count="1" selected="0">
            <x v="73"/>
          </reference>
          <reference field="6" count="1" selected="0">
            <x v="1"/>
          </reference>
          <reference field="10" count="1" selected="0">
            <x v="23"/>
          </reference>
        </references>
      </pivotArea>
    </format>
    <format dxfId="668">
      <pivotArea dataOnly="0" labelOnly="1" outline="0" fieldPosition="0">
        <references count="5">
          <reference field="0" count="1">
            <x v="84"/>
          </reference>
          <reference field="2" count="1" selected="0">
            <x v="11"/>
          </reference>
          <reference field="3" count="1" selected="0">
            <x v="78"/>
          </reference>
          <reference field="6" count="1" selected="0">
            <x v="1"/>
          </reference>
          <reference field="10" count="1" selected="0">
            <x v="23"/>
          </reference>
        </references>
      </pivotArea>
    </format>
    <format dxfId="667">
      <pivotArea dataOnly="0" labelOnly="1" outline="0" fieldPosition="0">
        <references count="5">
          <reference field="0" count="1">
            <x v="101"/>
          </reference>
          <reference field="2" count="1" selected="0">
            <x v="11"/>
          </reference>
          <reference field="3" count="1" selected="0">
            <x v="69"/>
          </reference>
          <reference field="6" count="1" selected="0">
            <x v="1"/>
          </reference>
          <reference field="10" count="1" selected="0">
            <x v="25"/>
          </reference>
        </references>
      </pivotArea>
    </format>
    <format dxfId="666">
      <pivotArea dataOnly="0" labelOnly="1" outline="0" fieldPosition="0">
        <references count="5">
          <reference field="0" count="3">
            <x v="57"/>
            <x v="58"/>
            <x v="60"/>
          </reference>
          <reference field="2" count="1" selected="0">
            <x v="11"/>
          </reference>
          <reference field="3" count="1" selected="0">
            <x v="73"/>
          </reference>
          <reference field="6" count="1" selected="0">
            <x v="1"/>
          </reference>
          <reference field="10" count="1" selected="0">
            <x v="25"/>
          </reference>
        </references>
      </pivotArea>
    </format>
    <format dxfId="665">
      <pivotArea dataOnly="0" labelOnly="1" outline="0" fieldPosition="0">
        <references count="5">
          <reference field="0" count="1">
            <x v="65"/>
          </reference>
          <reference field="2" count="1" selected="0">
            <x v="11"/>
          </reference>
          <reference field="3" count="1" selected="0">
            <x v="73"/>
          </reference>
          <reference field="6" count="1" selected="0">
            <x v="1"/>
          </reference>
          <reference field="10" count="1" selected="0">
            <x v="26"/>
          </reference>
        </references>
      </pivotArea>
    </format>
    <format dxfId="664">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27"/>
          </reference>
        </references>
      </pivotArea>
    </format>
    <format dxfId="663">
      <pivotArea dataOnly="0" labelOnly="1" outline="0" fieldPosition="0">
        <references count="5">
          <reference field="0" count="2">
            <x v="10"/>
            <x v="50"/>
          </reference>
          <reference field="2" count="1" selected="0">
            <x v="11"/>
          </reference>
          <reference field="3" count="1" selected="0">
            <x v="45"/>
          </reference>
          <reference field="6" count="1" selected="0">
            <x v="1"/>
          </reference>
          <reference field="10" count="1" selected="0">
            <x v="28"/>
          </reference>
        </references>
      </pivotArea>
    </format>
    <format dxfId="662">
      <pivotArea dataOnly="0" labelOnly="1" outline="0" fieldPosition="0">
        <references count="5">
          <reference field="0" count="1">
            <x v="50"/>
          </reference>
          <reference field="2" count="1" selected="0">
            <x v="11"/>
          </reference>
          <reference field="3" count="1" selected="0">
            <x v="46"/>
          </reference>
          <reference field="6" count="1" selected="0">
            <x v="1"/>
          </reference>
          <reference field="10" count="1" selected="0">
            <x v="28"/>
          </reference>
        </references>
      </pivotArea>
    </format>
    <format dxfId="661">
      <pivotArea dataOnly="0" labelOnly="1" outline="0" fieldPosition="0">
        <references count="5">
          <reference field="0" count="2">
            <x v="94"/>
            <x v="98"/>
          </reference>
          <reference field="2" count="1" selected="0">
            <x v="11"/>
          </reference>
          <reference field="3" count="1" selected="0">
            <x v="56"/>
          </reference>
          <reference field="6" count="1" selected="0">
            <x v="1"/>
          </reference>
          <reference field="10" count="1" selected="0">
            <x v="28"/>
          </reference>
        </references>
      </pivotArea>
    </format>
    <format dxfId="660">
      <pivotArea dataOnly="0" labelOnly="1" outline="0" fieldPosition="0">
        <references count="5">
          <reference field="0" count="1">
            <x v="20"/>
          </reference>
          <reference field="2" count="1" selected="0">
            <x v="11"/>
          </reference>
          <reference field="3" count="1" selected="0">
            <x v="58"/>
          </reference>
          <reference field="6" count="1" selected="0">
            <x v="1"/>
          </reference>
          <reference field="10" count="1" selected="0">
            <x v="28"/>
          </reference>
        </references>
      </pivotArea>
    </format>
    <format dxfId="659">
      <pivotArea dataOnly="0" labelOnly="1" outline="0" fieldPosition="0">
        <references count="5">
          <reference field="0" count="1">
            <x v="11"/>
          </reference>
          <reference field="2" count="1" selected="0">
            <x v="11"/>
          </reference>
          <reference field="3" count="1" selected="0">
            <x v="60"/>
          </reference>
          <reference field="6" count="1" selected="0">
            <x v="1"/>
          </reference>
          <reference field="10" count="1" selected="0">
            <x v="28"/>
          </reference>
        </references>
      </pivotArea>
    </format>
    <format dxfId="658">
      <pivotArea dataOnly="0" labelOnly="1" outline="0" fieldPosition="0">
        <references count="5">
          <reference field="0" count="1">
            <x v="50"/>
          </reference>
          <reference field="2" count="1" selected="0">
            <x v="11"/>
          </reference>
          <reference field="3" count="1" selected="0">
            <x v="70"/>
          </reference>
          <reference field="6" count="1" selected="0">
            <x v="1"/>
          </reference>
          <reference field="10" count="1" selected="0">
            <x v="28"/>
          </reference>
        </references>
      </pivotArea>
    </format>
    <format dxfId="657">
      <pivotArea dataOnly="0" labelOnly="1" outline="0" fieldPosition="0">
        <references count="5">
          <reference field="0" count="1">
            <x v="117"/>
          </reference>
          <reference field="2" count="1" selected="0">
            <x v="11"/>
          </reference>
          <reference field="3" count="1" selected="0">
            <x v="49"/>
          </reference>
          <reference field="6" count="1" selected="0">
            <x v="1"/>
          </reference>
          <reference field="10" count="1" selected="0">
            <x v="29"/>
          </reference>
        </references>
      </pivotArea>
    </format>
    <format dxfId="656">
      <pivotArea dataOnly="0" labelOnly="1" outline="0" fieldPosition="0">
        <references count="5">
          <reference field="0" count="1">
            <x v="117"/>
          </reference>
          <reference field="2" count="1" selected="0">
            <x v="11"/>
          </reference>
          <reference field="3" count="1" selected="0">
            <x v="50"/>
          </reference>
          <reference field="6" count="1" selected="0">
            <x v="1"/>
          </reference>
          <reference field="10" count="1" selected="0">
            <x v="29"/>
          </reference>
        </references>
      </pivotArea>
    </format>
    <format dxfId="655">
      <pivotArea dataOnly="0" labelOnly="1" outline="0" fieldPosition="0">
        <references count="5">
          <reference field="0" count="1">
            <x v="117"/>
          </reference>
          <reference field="2" count="1" selected="0">
            <x v="11"/>
          </reference>
          <reference field="3" count="1" selected="0">
            <x v="51"/>
          </reference>
          <reference field="6" count="1" selected="0">
            <x v="1"/>
          </reference>
          <reference field="10" count="1" selected="0">
            <x v="29"/>
          </reference>
        </references>
      </pivotArea>
    </format>
    <format dxfId="654">
      <pivotArea dataOnly="0" labelOnly="1" outline="0" fieldPosition="0">
        <references count="5">
          <reference field="0" count="1">
            <x v="117"/>
          </reference>
          <reference field="2" count="1" selected="0">
            <x v="11"/>
          </reference>
          <reference field="3" count="1" selected="0">
            <x v="62"/>
          </reference>
          <reference field="6" count="1" selected="0">
            <x v="1"/>
          </reference>
          <reference field="10" count="1" selected="0">
            <x v="29"/>
          </reference>
        </references>
      </pivotArea>
    </format>
    <format dxfId="653">
      <pivotArea dataOnly="0" labelOnly="1" outline="0" fieldPosition="0">
        <references count="5">
          <reference field="0" count="2">
            <x v="43"/>
            <x v="125"/>
          </reference>
          <reference field="2" count="1" selected="0">
            <x v="11"/>
          </reference>
          <reference field="3" count="1" selected="0">
            <x v="73"/>
          </reference>
          <reference field="6" count="1" selected="0">
            <x v="1"/>
          </reference>
          <reference field="10" count="1" selected="0">
            <x v="29"/>
          </reference>
        </references>
      </pivotArea>
    </format>
    <format dxfId="652">
      <pivotArea dataOnly="0" labelOnly="1" outline="0" fieldPosition="0">
        <references count="5">
          <reference field="0" count="1">
            <x v="53"/>
          </reference>
          <reference field="2" count="1" selected="0">
            <x v="11"/>
          </reference>
          <reference field="3" count="1" selected="0">
            <x v="73"/>
          </reference>
          <reference field="6" count="1" selected="0">
            <x v="1"/>
          </reference>
          <reference field="10" count="1" selected="0">
            <x v="30"/>
          </reference>
        </references>
      </pivotArea>
    </format>
    <format dxfId="651">
      <pivotArea dataOnly="0" labelOnly="1" outline="0" fieldPosition="0">
        <references count="5">
          <reference field="0" count="2">
            <x v="2"/>
            <x v="3"/>
          </reference>
          <reference field="2" count="1" selected="0">
            <x v="12"/>
          </reference>
          <reference field="3" count="1" selected="0">
            <x v="79"/>
          </reference>
          <reference field="6" count="1" selected="0">
            <x v="1"/>
          </reference>
          <reference field="10" count="1" selected="0">
            <x v="24"/>
          </reference>
        </references>
      </pivotArea>
    </format>
    <format dxfId="650">
      <pivotArea dataOnly="0" labelOnly="1" outline="0" fieldPosition="0">
        <references count="5">
          <reference field="0" count="1">
            <x v="12"/>
          </reference>
          <reference field="2" count="1" selected="0">
            <x v="1"/>
          </reference>
          <reference field="3" count="1" selected="0">
            <x v="1"/>
          </reference>
          <reference field="6" count="1" selected="0">
            <x v="2"/>
          </reference>
          <reference field="10" count="1" selected="0">
            <x v="1"/>
          </reference>
        </references>
      </pivotArea>
    </format>
    <format dxfId="649">
      <pivotArea dataOnly="0" labelOnly="1" outline="0" fieldPosition="0">
        <references count="5">
          <reference field="0" count="2">
            <x v="9"/>
            <x v="115"/>
          </reference>
          <reference field="2" count="1" selected="0">
            <x v="1"/>
          </reference>
          <reference field="3" count="1" selected="0">
            <x v="2"/>
          </reference>
          <reference field="6" count="1" selected="0">
            <x v="2"/>
          </reference>
          <reference field="10" count="1" selected="0">
            <x v="1"/>
          </reference>
        </references>
      </pivotArea>
    </format>
    <format dxfId="648">
      <pivotArea dataOnly="0" labelOnly="1" outline="0" fieldPosition="0">
        <references count="5">
          <reference field="0" count="1">
            <x v="35"/>
          </reference>
          <reference field="2" count="1" selected="0">
            <x v="1"/>
          </reference>
          <reference field="3" count="1" selected="0">
            <x v="2"/>
          </reference>
          <reference field="6" count="1" selected="0">
            <x v="2"/>
          </reference>
          <reference field="10" count="1" selected="0">
            <x v="6"/>
          </reference>
        </references>
      </pivotArea>
    </format>
    <format dxfId="647">
      <pivotArea dataOnly="0" labelOnly="1" outline="0" fieldPosition="0">
        <references count="5">
          <reference field="0" count="1">
            <x v="118"/>
          </reference>
          <reference field="2" count="1" selected="0">
            <x v="1"/>
          </reference>
          <reference field="3" count="1" selected="0">
            <x v="2"/>
          </reference>
          <reference field="6" count="1" selected="0">
            <x v="2"/>
          </reference>
          <reference field="10" count="1" selected="0">
            <x v="29"/>
          </reference>
        </references>
      </pivotArea>
    </format>
    <format dxfId="646">
      <pivotArea dataOnly="0" labelOnly="1" outline="0" fieldPosition="0">
        <references count="5">
          <reference field="0" count="1">
            <x v="25"/>
          </reference>
          <reference field="2" count="1" selected="0">
            <x v="9"/>
          </reference>
          <reference field="3" count="1" selected="0">
            <x v="23"/>
          </reference>
          <reference field="6" count="1" selected="0">
            <x v="2"/>
          </reference>
          <reference field="10" count="1" selected="0">
            <x v="1"/>
          </reference>
        </references>
      </pivotArea>
    </format>
    <format dxfId="645">
      <pivotArea dataOnly="0" labelOnly="1" outline="0" fieldPosition="0">
        <references count="5">
          <reference field="0" count="1">
            <x v="40"/>
          </reference>
          <reference field="2" count="1" selected="0">
            <x v="13"/>
          </reference>
          <reference field="3" count="1" selected="0">
            <x v="80"/>
          </reference>
          <reference field="6" count="1" selected="0">
            <x v="2"/>
          </reference>
          <reference field="10" count="1" selected="0">
            <x v="8"/>
          </reference>
        </references>
      </pivotArea>
    </format>
    <format dxfId="644">
      <pivotArea dataOnly="0" labelOnly="1" outline="0" fieldPosition="0">
        <references count="5">
          <reference field="0" count="1">
            <x v="151"/>
          </reference>
          <reference field="2" count="1" selected="0">
            <x v="3"/>
          </reference>
          <reference field="3" count="1" selected="0">
            <x v="4"/>
          </reference>
          <reference field="6" count="1" selected="0">
            <x v="3"/>
          </reference>
          <reference field="10" count="1" selected="0">
            <x v="8"/>
          </reference>
        </references>
      </pivotArea>
    </format>
    <format dxfId="643">
      <pivotArea dataOnly="0" labelOnly="1" outline="0" fieldPosition="0">
        <references count="5">
          <reference field="0" count="1">
            <x v="79"/>
          </reference>
          <reference field="2" count="1" selected="0">
            <x v="0"/>
          </reference>
          <reference field="3" count="1" selected="0">
            <x v="0"/>
          </reference>
          <reference field="6" count="1" selected="0">
            <x v="4"/>
          </reference>
          <reference field="10" count="1" selected="0">
            <x v="8"/>
          </reference>
        </references>
      </pivotArea>
    </format>
    <format dxfId="642">
      <pivotArea dataOnly="0" labelOnly="1" outline="0" fieldPosition="0">
        <references count="5">
          <reference field="0" count="1">
            <x v="150"/>
          </reference>
          <reference field="2" count="1" selected="0">
            <x v="2"/>
          </reference>
          <reference field="3" count="1" selected="0">
            <x v="3"/>
          </reference>
          <reference field="6" count="1" selected="0">
            <x v="5"/>
          </reference>
          <reference field="10" count="1" selected="0">
            <x v="8"/>
          </reference>
        </references>
      </pivotArea>
    </format>
    <format dxfId="641">
      <pivotArea dataOnly="0" labelOnly="1" outline="0" fieldPosition="0">
        <references count="1">
          <reference field="16" count="0"/>
        </references>
      </pivotArea>
    </format>
    <format dxfId="640">
      <pivotArea dataOnly="0" labelOnly="1" grandCol="1" outline="0" fieldPosition="0"/>
    </format>
    <format dxfId="639">
      <pivotArea type="all" dataOnly="0" outline="0" fieldPosition="0"/>
    </format>
    <format dxfId="638">
      <pivotArea outline="0" collapsedLevelsAreSubtotals="1" fieldPosition="0"/>
    </format>
    <format dxfId="637">
      <pivotArea type="origin" dataOnly="0" labelOnly="1" outline="0" fieldPosition="0"/>
    </format>
    <format dxfId="636">
      <pivotArea field="16" type="button" dataOnly="0" labelOnly="1" outline="0" axis="axisCol" fieldPosition="0"/>
    </format>
    <format dxfId="635">
      <pivotArea type="topRight" dataOnly="0" labelOnly="1" outline="0" fieldPosition="0"/>
    </format>
    <format dxfId="634">
      <pivotArea field="6" type="button" dataOnly="0" labelOnly="1" outline="0" axis="axisRow" fieldPosition="0"/>
    </format>
    <format dxfId="633">
      <pivotArea field="2" type="button" dataOnly="0" labelOnly="1" outline="0" axis="axisRow" fieldPosition="1"/>
    </format>
    <format dxfId="632">
      <pivotArea field="10" type="button" dataOnly="0" labelOnly="1" outline="0" axis="axisRow" fieldPosition="2"/>
    </format>
    <format dxfId="631">
      <pivotArea field="3" type="button" dataOnly="0" labelOnly="1" outline="0" axis="axisRow" fieldPosition="3"/>
    </format>
    <format dxfId="630">
      <pivotArea field="0" type="button" dataOnly="0" labelOnly="1" outline="0" axis="axisRow" fieldPosition="4"/>
    </format>
    <format dxfId="629">
      <pivotArea dataOnly="0" labelOnly="1" outline="0" fieldPosition="0">
        <references count="1">
          <reference field="6" count="0"/>
        </references>
      </pivotArea>
    </format>
    <format dxfId="628">
      <pivotArea dataOnly="0" labelOnly="1" outline="0" fieldPosition="0">
        <references count="1">
          <reference field="6" count="0" defaultSubtotal="1"/>
        </references>
      </pivotArea>
    </format>
    <format dxfId="627">
      <pivotArea dataOnly="0" labelOnly="1" outline="0" fieldPosition="0">
        <references count="2">
          <reference field="2" count="4">
            <x v="4"/>
            <x v="5"/>
            <x v="6"/>
            <x v="7"/>
          </reference>
          <reference field="6" count="1" selected="0">
            <x v="0"/>
          </reference>
        </references>
      </pivotArea>
    </format>
    <format dxfId="626">
      <pivotArea dataOnly="0" labelOnly="1" outline="0" fieldPosition="0">
        <references count="2">
          <reference field="2" count="4" defaultSubtotal="1">
            <x v="4"/>
            <x v="5"/>
            <x v="6"/>
            <x v="7"/>
          </reference>
          <reference field="6" count="1" selected="0">
            <x v="0"/>
          </reference>
        </references>
      </pivotArea>
    </format>
    <format dxfId="625">
      <pivotArea dataOnly="0" labelOnly="1" outline="0" fieldPosition="0">
        <references count="2">
          <reference field="2" count="5">
            <x v="8"/>
            <x v="9"/>
            <x v="10"/>
            <x v="11"/>
            <x v="12"/>
          </reference>
          <reference field="6" count="1" selected="0">
            <x v="1"/>
          </reference>
        </references>
      </pivotArea>
    </format>
    <format dxfId="624">
      <pivotArea dataOnly="0" labelOnly="1" outline="0" fieldPosition="0">
        <references count="2">
          <reference field="2" count="5" defaultSubtotal="1">
            <x v="8"/>
            <x v="9"/>
            <x v="10"/>
            <x v="11"/>
            <x v="12"/>
          </reference>
          <reference field="6" count="1" selected="0">
            <x v="1"/>
          </reference>
        </references>
      </pivotArea>
    </format>
    <format dxfId="623">
      <pivotArea dataOnly="0" labelOnly="1" outline="0" fieldPosition="0">
        <references count="2">
          <reference field="2" count="3">
            <x v="1"/>
            <x v="9"/>
            <x v="13"/>
          </reference>
          <reference field="6" count="1" selected="0">
            <x v="2"/>
          </reference>
        </references>
      </pivotArea>
    </format>
    <format dxfId="622">
      <pivotArea dataOnly="0" labelOnly="1" outline="0" fieldPosition="0">
        <references count="2">
          <reference field="2" count="3" defaultSubtotal="1">
            <x v="1"/>
            <x v="9"/>
            <x v="13"/>
          </reference>
          <reference field="6" count="1" selected="0">
            <x v="2"/>
          </reference>
        </references>
      </pivotArea>
    </format>
    <format dxfId="621">
      <pivotArea dataOnly="0" labelOnly="1" outline="0" fieldPosition="0">
        <references count="2">
          <reference field="2" count="1">
            <x v="3"/>
          </reference>
          <reference field="6" count="1" selected="0">
            <x v="3"/>
          </reference>
        </references>
      </pivotArea>
    </format>
    <format dxfId="620">
      <pivotArea dataOnly="0" labelOnly="1" outline="0" fieldPosition="0">
        <references count="2">
          <reference field="2" count="1" defaultSubtotal="1">
            <x v="3"/>
          </reference>
          <reference field="6" count="1" selected="0">
            <x v="3"/>
          </reference>
        </references>
      </pivotArea>
    </format>
    <format dxfId="619">
      <pivotArea dataOnly="0" labelOnly="1" outline="0" fieldPosition="0">
        <references count="2">
          <reference field="2" count="1">
            <x v="0"/>
          </reference>
          <reference field="6" count="1" selected="0">
            <x v="4"/>
          </reference>
        </references>
      </pivotArea>
    </format>
    <format dxfId="618">
      <pivotArea dataOnly="0" labelOnly="1" outline="0" fieldPosition="0">
        <references count="2">
          <reference field="2" count="1" defaultSubtotal="1">
            <x v="0"/>
          </reference>
          <reference field="6" count="1" selected="0">
            <x v="4"/>
          </reference>
        </references>
      </pivotArea>
    </format>
    <format dxfId="617">
      <pivotArea dataOnly="0" labelOnly="1" outline="0" fieldPosition="0">
        <references count="2">
          <reference field="2" count="1">
            <x v="2"/>
          </reference>
          <reference field="6" count="1" selected="0">
            <x v="5"/>
          </reference>
        </references>
      </pivotArea>
    </format>
    <format dxfId="616">
      <pivotArea dataOnly="0" labelOnly="1" outline="0" fieldPosition="0">
        <references count="2">
          <reference field="2" count="1" defaultSubtotal="1">
            <x v="2"/>
          </reference>
          <reference field="6" count="1" selected="0">
            <x v="5"/>
          </reference>
        </references>
      </pivotArea>
    </format>
    <format dxfId="615">
      <pivotArea dataOnly="0" labelOnly="1" outline="0" fieldPosition="0">
        <references count="3">
          <reference field="2" count="1" selected="0">
            <x v="4"/>
          </reference>
          <reference field="6" count="1" selected="0">
            <x v="0"/>
          </reference>
          <reference field="10" count="1">
            <x v="8"/>
          </reference>
        </references>
      </pivotArea>
    </format>
    <format dxfId="614">
      <pivotArea dataOnly="0" labelOnly="1" outline="0" fieldPosition="0">
        <references count="3">
          <reference field="2" count="1" selected="0">
            <x v="5"/>
          </reference>
          <reference field="6" count="1" selected="0">
            <x v="0"/>
          </reference>
          <reference field="10" count="8">
            <x v="5"/>
            <x v="10"/>
            <x v="13"/>
            <x v="15"/>
            <x v="17"/>
            <x v="19"/>
            <x v="20"/>
            <x v="23"/>
          </reference>
        </references>
      </pivotArea>
    </format>
    <format dxfId="613">
      <pivotArea dataOnly="0" labelOnly="1" outline="0" fieldPosition="0">
        <references count="3">
          <reference field="2" count="1" selected="0">
            <x v="6"/>
          </reference>
          <reference field="6" count="1" selected="0">
            <x v="0"/>
          </reference>
          <reference field="10" count="19">
            <x v="1"/>
            <x v="2"/>
            <x v="5"/>
            <x v="8"/>
            <x v="9"/>
            <x v="10"/>
            <x v="11"/>
            <x v="12"/>
            <x v="13"/>
            <x v="14"/>
            <x v="16"/>
            <x v="20"/>
            <x v="21"/>
            <x v="23"/>
            <x v="25"/>
            <x v="26"/>
            <x v="27"/>
            <x v="29"/>
            <x v="30"/>
          </reference>
        </references>
      </pivotArea>
    </format>
    <format dxfId="612">
      <pivotArea dataOnly="0" labelOnly="1" outline="0" fieldPosition="0">
        <references count="3">
          <reference field="2" count="1" selected="0">
            <x v="7"/>
          </reference>
          <reference field="6" count="1" selected="0">
            <x v="0"/>
          </reference>
          <reference field="10" count="1">
            <x v="8"/>
          </reference>
        </references>
      </pivotArea>
    </format>
    <format dxfId="611">
      <pivotArea dataOnly="0" labelOnly="1" outline="0" fieldPosition="0">
        <references count="3">
          <reference field="2" count="1" selected="0">
            <x v="8"/>
          </reference>
          <reference field="6" count="1" selected="0">
            <x v="1"/>
          </reference>
          <reference field="10" count="3">
            <x v="11"/>
            <x v="23"/>
            <x v="29"/>
          </reference>
        </references>
      </pivotArea>
    </format>
    <format dxfId="610">
      <pivotArea dataOnly="0" labelOnly="1" outline="0" fieldPosition="0">
        <references count="3">
          <reference field="2" count="1" selected="0">
            <x v="9"/>
          </reference>
          <reference field="6" count="1" selected="0">
            <x v="1"/>
          </reference>
          <reference field="10" count="4">
            <x v="4"/>
            <x v="14"/>
            <x v="16"/>
            <x v="23"/>
          </reference>
        </references>
      </pivotArea>
    </format>
    <format dxfId="609">
      <pivotArea dataOnly="0" labelOnly="1" outline="0" fieldPosition="0">
        <references count="3">
          <reference field="2" count="1" selected="0">
            <x v="10"/>
          </reference>
          <reference field="6" count="1" selected="0">
            <x v="1"/>
          </reference>
          <reference field="10" count="15">
            <x v="2"/>
            <x v="5"/>
            <x v="10"/>
            <x v="11"/>
            <x v="12"/>
            <x v="13"/>
            <x v="14"/>
            <x v="15"/>
            <x v="16"/>
            <x v="19"/>
            <x v="20"/>
            <x v="23"/>
            <x v="27"/>
            <x v="28"/>
            <x v="31"/>
          </reference>
        </references>
      </pivotArea>
    </format>
    <format dxfId="608">
      <pivotArea dataOnly="0" labelOnly="1" outline="0" fieldPosition="0">
        <references count="3">
          <reference field="2" count="1" selected="0">
            <x v="11"/>
          </reference>
          <reference field="6" count="1" selected="0">
            <x v="1"/>
          </reference>
          <reference field="10" count="27">
            <x v="0"/>
            <x v="1"/>
            <x v="2"/>
            <x v="3"/>
            <x v="6"/>
            <x v="7"/>
            <x v="9"/>
            <x v="10"/>
            <x v="11"/>
            <x v="12"/>
            <x v="13"/>
            <x v="14"/>
            <x v="15"/>
            <x v="16"/>
            <x v="17"/>
            <x v="18"/>
            <x v="19"/>
            <x v="20"/>
            <x v="21"/>
            <x v="22"/>
            <x v="23"/>
            <x v="25"/>
            <x v="26"/>
            <x v="27"/>
            <x v="28"/>
            <x v="29"/>
            <x v="30"/>
          </reference>
        </references>
      </pivotArea>
    </format>
    <format dxfId="607">
      <pivotArea dataOnly="0" labelOnly="1" outline="0" fieldPosition="0">
        <references count="3">
          <reference field="2" count="1" selected="0">
            <x v="12"/>
          </reference>
          <reference field="6" count="1" selected="0">
            <x v="1"/>
          </reference>
          <reference field="10" count="1">
            <x v="24"/>
          </reference>
        </references>
      </pivotArea>
    </format>
    <format dxfId="606">
      <pivotArea dataOnly="0" labelOnly="1" outline="0" fieldPosition="0">
        <references count="3">
          <reference field="2" count="1" selected="0">
            <x v="1"/>
          </reference>
          <reference field="6" count="1" selected="0">
            <x v="2"/>
          </reference>
          <reference field="10" count="3">
            <x v="1"/>
            <x v="6"/>
            <x v="29"/>
          </reference>
        </references>
      </pivotArea>
    </format>
    <format dxfId="605">
      <pivotArea dataOnly="0" labelOnly="1" outline="0" fieldPosition="0">
        <references count="3">
          <reference field="2" count="1" selected="0">
            <x v="9"/>
          </reference>
          <reference field="6" count="1" selected="0">
            <x v="2"/>
          </reference>
          <reference field="10" count="1">
            <x v="1"/>
          </reference>
        </references>
      </pivotArea>
    </format>
    <format dxfId="604">
      <pivotArea dataOnly="0" labelOnly="1" outline="0" fieldPosition="0">
        <references count="3">
          <reference field="2" count="1" selected="0">
            <x v="13"/>
          </reference>
          <reference field="6" count="1" selected="0">
            <x v="2"/>
          </reference>
          <reference field="10" count="1">
            <x v="8"/>
          </reference>
        </references>
      </pivotArea>
    </format>
    <format dxfId="603">
      <pivotArea dataOnly="0" labelOnly="1" outline="0" fieldPosition="0">
        <references count="3">
          <reference field="2" count="1" selected="0">
            <x v="3"/>
          </reference>
          <reference field="6" count="1" selected="0">
            <x v="3"/>
          </reference>
          <reference field="10" count="1">
            <x v="8"/>
          </reference>
        </references>
      </pivotArea>
    </format>
    <format dxfId="602">
      <pivotArea dataOnly="0" labelOnly="1" outline="0" fieldPosition="0">
        <references count="3">
          <reference field="2" count="1" selected="0">
            <x v="0"/>
          </reference>
          <reference field="6" count="1" selected="0">
            <x v="4"/>
          </reference>
          <reference field="10" count="1">
            <x v="8"/>
          </reference>
        </references>
      </pivotArea>
    </format>
    <format dxfId="601">
      <pivotArea dataOnly="0" labelOnly="1" outline="0" fieldPosition="0">
        <references count="3">
          <reference field="2" count="1" selected="0">
            <x v="2"/>
          </reference>
          <reference field="6" count="1" selected="0">
            <x v="5"/>
          </reference>
          <reference field="10" count="1">
            <x v="8"/>
          </reference>
        </references>
      </pivotArea>
    </format>
    <format dxfId="600">
      <pivotArea dataOnly="0" labelOnly="1" outline="0" fieldPosition="0">
        <references count="4">
          <reference field="2" count="1" selected="0">
            <x v="4"/>
          </reference>
          <reference field="3" count="1">
            <x v="5"/>
          </reference>
          <reference field="6" count="1" selected="0">
            <x v="0"/>
          </reference>
          <reference field="10" count="1" selected="0">
            <x v="8"/>
          </reference>
        </references>
      </pivotArea>
    </format>
    <format dxfId="599">
      <pivotArea dataOnly="0" labelOnly="1" outline="0" fieldPosition="0">
        <references count="4">
          <reference field="2" count="1" selected="0">
            <x v="5"/>
          </reference>
          <reference field="3" count="1">
            <x v="9"/>
          </reference>
          <reference field="6" count="1" selected="0">
            <x v="0"/>
          </reference>
          <reference field="10" count="1" selected="0">
            <x v="5"/>
          </reference>
        </references>
      </pivotArea>
    </format>
    <format dxfId="598">
      <pivotArea dataOnly="0" labelOnly="1" outline="0" fieldPosition="0">
        <references count="4">
          <reference field="2" count="1" selected="0">
            <x v="5"/>
          </reference>
          <reference field="3" count="1">
            <x v="8"/>
          </reference>
          <reference field="6" count="1" selected="0">
            <x v="0"/>
          </reference>
          <reference field="10" count="1" selected="0">
            <x v="10"/>
          </reference>
        </references>
      </pivotArea>
    </format>
    <format dxfId="597">
      <pivotArea dataOnly="0" labelOnly="1" outline="0" fieldPosition="0">
        <references count="4">
          <reference field="2" count="1" selected="0">
            <x v="5"/>
          </reference>
          <reference field="3" count="1">
            <x v="6"/>
          </reference>
          <reference field="6" count="1" selected="0">
            <x v="0"/>
          </reference>
          <reference field="10" count="1" selected="0">
            <x v="13"/>
          </reference>
        </references>
      </pivotArea>
    </format>
    <format dxfId="596">
      <pivotArea dataOnly="0" labelOnly="1" outline="0" fieldPosition="0">
        <references count="4">
          <reference field="2" count="1" selected="0">
            <x v="5"/>
          </reference>
          <reference field="3" count="1">
            <x v="7"/>
          </reference>
          <reference field="6" count="1" selected="0">
            <x v="0"/>
          </reference>
          <reference field="10" count="1" selected="0">
            <x v="23"/>
          </reference>
        </references>
      </pivotArea>
    </format>
    <format dxfId="595">
      <pivotArea dataOnly="0" labelOnly="1" outline="0" fieldPosition="0">
        <references count="4">
          <reference field="2" count="1" selected="0">
            <x v="6"/>
          </reference>
          <reference field="3" count="2">
            <x v="10"/>
            <x v="16"/>
          </reference>
          <reference field="6" count="1" selected="0">
            <x v="0"/>
          </reference>
          <reference field="10" count="1" selected="0">
            <x v="1"/>
          </reference>
        </references>
      </pivotArea>
    </format>
    <format dxfId="594">
      <pivotArea dataOnly="0" labelOnly="1" outline="0" fieldPosition="0">
        <references count="4">
          <reference field="2" count="1" selected="0">
            <x v="6"/>
          </reference>
          <reference field="3" count="2">
            <x v="10"/>
            <x v="16"/>
          </reference>
          <reference field="6" count="1" selected="0">
            <x v="0"/>
          </reference>
          <reference field="10" count="1" selected="0">
            <x v="2"/>
          </reference>
        </references>
      </pivotArea>
    </format>
    <format dxfId="593">
      <pivotArea dataOnly="0" labelOnly="1" outline="0" fieldPosition="0">
        <references count="4">
          <reference field="2" count="1" selected="0">
            <x v="6"/>
          </reference>
          <reference field="3" count="1">
            <x v="15"/>
          </reference>
          <reference field="6" count="1" selected="0">
            <x v="0"/>
          </reference>
          <reference field="10" count="1" selected="0">
            <x v="8"/>
          </reference>
        </references>
      </pivotArea>
    </format>
    <format dxfId="592">
      <pivotArea dataOnly="0" labelOnly="1" outline="0" fieldPosition="0">
        <references count="4">
          <reference field="2" count="1" selected="0">
            <x v="6"/>
          </reference>
          <reference field="3" count="2">
            <x v="11"/>
            <x v="14"/>
          </reference>
          <reference field="6" count="1" selected="0">
            <x v="0"/>
          </reference>
          <reference field="10" count="1" selected="0">
            <x v="9"/>
          </reference>
        </references>
      </pivotArea>
    </format>
    <format dxfId="591">
      <pivotArea dataOnly="0" labelOnly="1" outline="0" fieldPosition="0">
        <references count="4">
          <reference field="2" count="1" selected="0">
            <x v="6"/>
          </reference>
          <reference field="3" count="2">
            <x v="11"/>
            <x v="12"/>
          </reference>
          <reference field="6" count="1" selected="0">
            <x v="0"/>
          </reference>
          <reference field="10" count="1" selected="0">
            <x v="10"/>
          </reference>
        </references>
      </pivotArea>
    </format>
    <format dxfId="590">
      <pivotArea dataOnly="0" labelOnly="1" outline="0" fieldPosition="0">
        <references count="4">
          <reference field="2" count="1" selected="0">
            <x v="6"/>
          </reference>
          <reference field="3" count="2">
            <x v="10"/>
            <x v="16"/>
          </reference>
          <reference field="6" count="1" selected="0">
            <x v="0"/>
          </reference>
          <reference field="10" count="1" selected="0">
            <x v="11"/>
          </reference>
        </references>
      </pivotArea>
    </format>
    <format dxfId="589">
      <pivotArea dataOnly="0" labelOnly="1" outline="0" fieldPosition="0">
        <references count="4">
          <reference field="2" count="1" selected="0">
            <x v="6"/>
          </reference>
          <reference field="3" count="1">
            <x v="10"/>
          </reference>
          <reference field="6" count="1" selected="0">
            <x v="0"/>
          </reference>
          <reference field="10" count="1" selected="0">
            <x v="12"/>
          </reference>
        </references>
      </pivotArea>
    </format>
    <format dxfId="588">
      <pivotArea dataOnly="0" labelOnly="1" outline="0" fieldPosition="0">
        <references count="4">
          <reference field="2" count="1" selected="0">
            <x v="6"/>
          </reference>
          <reference field="3" count="1">
            <x v="11"/>
          </reference>
          <reference field="6" count="1" selected="0">
            <x v="0"/>
          </reference>
          <reference field="10" count="1" selected="0">
            <x v="13"/>
          </reference>
        </references>
      </pivotArea>
    </format>
    <format dxfId="587">
      <pivotArea dataOnly="0" labelOnly="1" outline="0" fieldPosition="0">
        <references count="4">
          <reference field="2" count="1" selected="0">
            <x v="6"/>
          </reference>
          <reference field="3" count="2">
            <x v="10"/>
            <x v="11"/>
          </reference>
          <reference field="6" count="1" selected="0">
            <x v="0"/>
          </reference>
          <reference field="10" count="1" selected="0">
            <x v="14"/>
          </reference>
        </references>
      </pivotArea>
    </format>
    <format dxfId="586">
      <pivotArea dataOnly="0" labelOnly="1" outline="0" fieldPosition="0">
        <references count="4">
          <reference field="2" count="1" selected="0">
            <x v="6"/>
          </reference>
          <reference field="3" count="2">
            <x v="10"/>
            <x v="13"/>
          </reference>
          <reference field="6" count="1" selected="0">
            <x v="0"/>
          </reference>
          <reference field="10" count="1" selected="0">
            <x v="16"/>
          </reference>
        </references>
      </pivotArea>
    </format>
    <format dxfId="585">
      <pivotArea dataOnly="0" labelOnly="1" outline="0" fieldPosition="0">
        <references count="4">
          <reference field="2" count="1" selected="0">
            <x v="6"/>
          </reference>
          <reference field="3" count="1">
            <x v="10"/>
          </reference>
          <reference field="6" count="1" selected="0">
            <x v="0"/>
          </reference>
          <reference field="10" count="1" selected="0">
            <x v="20"/>
          </reference>
        </references>
      </pivotArea>
    </format>
    <format dxfId="584">
      <pivotArea dataOnly="0" labelOnly="1" outline="0" fieldPosition="0">
        <references count="4">
          <reference field="2" count="1" selected="0">
            <x v="6"/>
          </reference>
          <reference field="3" count="1">
            <x v="11"/>
          </reference>
          <reference field="6" count="1" selected="0">
            <x v="0"/>
          </reference>
          <reference field="10" count="1" selected="0">
            <x v="23"/>
          </reference>
        </references>
      </pivotArea>
    </format>
    <format dxfId="583">
      <pivotArea dataOnly="0" labelOnly="1" outline="0" fieldPosition="0">
        <references count="4">
          <reference field="2" count="1" selected="0">
            <x v="6"/>
          </reference>
          <reference field="3" count="2">
            <x v="10"/>
            <x v="11"/>
          </reference>
          <reference field="6" count="1" selected="0">
            <x v="0"/>
          </reference>
          <reference field="10" count="1" selected="0">
            <x v="25"/>
          </reference>
        </references>
      </pivotArea>
    </format>
    <format dxfId="582">
      <pivotArea dataOnly="0" labelOnly="1" outline="0" fieldPosition="0">
        <references count="4">
          <reference field="2" count="1" selected="0">
            <x v="6"/>
          </reference>
          <reference field="3" count="1">
            <x v="10"/>
          </reference>
          <reference field="6" count="1" selected="0">
            <x v="0"/>
          </reference>
          <reference field="10" count="1" selected="0">
            <x v="27"/>
          </reference>
        </references>
      </pivotArea>
    </format>
    <format dxfId="581">
      <pivotArea dataOnly="0" labelOnly="1" outline="0" fieldPosition="0">
        <references count="4">
          <reference field="2" count="1" selected="0">
            <x v="6"/>
          </reference>
          <reference field="3" count="1">
            <x v="11"/>
          </reference>
          <reference field="6" count="1" selected="0">
            <x v="0"/>
          </reference>
          <reference field="10" count="1" selected="0">
            <x v="29"/>
          </reference>
        </references>
      </pivotArea>
    </format>
    <format dxfId="580">
      <pivotArea dataOnly="0" labelOnly="1" outline="0" fieldPosition="0">
        <references count="4">
          <reference field="2" count="1" selected="0">
            <x v="7"/>
          </reference>
          <reference field="3" count="1">
            <x v="17"/>
          </reference>
          <reference field="6" count="1" selected="0">
            <x v="0"/>
          </reference>
          <reference field="10" count="1" selected="0">
            <x v="8"/>
          </reference>
        </references>
      </pivotArea>
    </format>
    <format dxfId="579">
      <pivotArea dataOnly="0" labelOnly="1" outline="0" fieldPosition="0">
        <references count="4">
          <reference field="2" count="1" selected="0">
            <x v="8"/>
          </reference>
          <reference field="3" count="3">
            <x v="18"/>
            <x v="19"/>
            <x v="20"/>
          </reference>
          <reference field="6" count="1" selected="0">
            <x v="1"/>
          </reference>
          <reference field="10" count="1" selected="0">
            <x v="11"/>
          </reference>
        </references>
      </pivotArea>
    </format>
    <format dxfId="578">
      <pivotArea dataOnly="0" labelOnly="1" outline="0" fieldPosition="0">
        <references count="4">
          <reference field="2" count="1" selected="0">
            <x v="8"/>
          </reference>
          <reference field="3" count="1">
            <x v="21"/>
          </reference>
          <reference field="6" count="1" selected="0">
            <x v="1"/>
          </reference>
          <reference field="10" count="1" selected="0">
            <x v="23"/>
          </reference>
        </references>
      </pivotArea>
    </format>
    <format dxfId="577">
      <pivotArea dataOnly="0" labelOnly="1" outline="0" fieldPosition="0">
        <references count="4">
          <reference field="2" count="1" selected="0">
            <x v="9"/>
          </reference>
          <reference field="3" count="1">
            <x v="25"/>
          </reference>
          <reference field="6" count="1" selected="0">
            <x v="1"/>
          </reference>
          <reference field="10" count="1" selected="0">
            <x v="4"/>
          </reference>
        </references>
      </pivotArea>
    </format>
    <format dxfId="576">
      <pivotArea dataOnly="0" labelOnly="1" outline="0" fieldPosition="0">
        <references count="4">
          <reference field="2" count="1" selected="0">
            <x v="9"/>
          </reference>
          <reference field="3" count="1">
            <x v="24"/>
          </reference>
          <reference field="6" count="1" selected="0">
            <x v="1"/>
          </reference>
          <reference field="10" count="1" selected="0">
            <x v="14"/>
          </reference>
        </references>
      </pivotArea>
    </format>
    <format dxfId="575">
      <pivotArea dataOnly="0" labelOnly="1" outline="0" fieldPosition="0">
        <references count="4">
          <reference field="2" count="1" selected="0">
            <x v="9"/>
          </reference>
          <reference field="3" count="1">
            <x v="22"/>
          </reference>
          <reference field="6" count="1" selected="0">
            <x v="1"/>
          </reference>
          <reference field="10" count="1" selected="0">
            <x v="23"/>
          </reference>
        </references>
      </pivotArea>
    </format>
    <format dxfId="574">
      <pivotArea dataOnly="0" labelOnly="1" outline="0" fieldPosition="0">
        <references count="4">
          <reference field="2" count="1" selected="0">
            <x v="10"/>
          </reference>
          <reference field="3" count="3">
            <x v="29"/>
            <x v="33"/>
            <x v="36"/>
          </reference>
          <reference field="6" count="1" selected="0">
            <x v="1"/>
          </reference>
          <reference field="10" count="1" selected="0">
            <x v="2"/>
          </reference>
        </references>
      </pivotArea>
    </format>
    <format dxfId="573">
      <pivotArea dataOnly="0" labelOnly="1" outline="0" fieldPosition="0">
        <references count="4">
          <reference field="2" count="1" selected="0">
            <x v="10"/>
          </reference>
          <reference field="3" count="3">
            <x v="26"/>
            <x v="33"/>
            <x v="36"/>
          </reference>
          <reference field="6" count="1" selected="0">
            <x v="1"/>
          </reference>
          <reference field="10" count="1" selected="0">
            <x v="5"/>
          </reference>
        </references>
      </pivotArea>
    </format>
    <format dxfId="572">
      <pivotArea dataOnly="0" labelOnly="1" outline="0" fieldPosition="0">
        <references count="4">
          <reference field="2" count="1" selected="0">
            <x v="10"/>
          </reference>
          <reference field="3" count="3">
            <x v="28"/>
            <x v="33"/>
            <x v="36"/>
          </reference>
          <reference field="6" count="1" selected="0">
            <x v="1"/>
          </reference>
          <reference field="10" count="1" selected="0">
            <x v="10"/>
          </reference>
        </references>
      </pivotArea>
    </format>
    <format dxfId="571">
      <pivotArea dataOnly="0" labelOnly="1" outline="0" fieldPosition="0">
        <references count="4">
          <reference field="2" count="1" selected="0">
            <x v="10"/>
          </reference>
          <reference field="3" count="4">
            <x v="26"/>
            <x v="29"/>
            <x v="33"/>
            <x v="36"/>
          </reference>
          <reference field="6" count="1" selected="0">
            <x v="1"/>
          </reference>
          <reference field="10" count="1" selected="0">
            <x v="11"/>
          </reference>
        </references>
      </pivotArea>
    </format>
    <format dxfId="570">
      <pivotArea dataOnly="0" labelOnly="1" outline="0" fieldPosition="0">
        <references count="4">
          <reference field="2" count="1" selected="0">
            <x v="10"/>
          </reference>
          <reference field="3" count="3">
            <x v="28"/>
            <x v="33"/>
            <x v="36"/>
          </reference>
          <reference field="6" count="1" selected="0">
            <x v="1"/>
          </reference>
          <reference field="10" count="1" selected="0">
            <x v="12"/>
          </reference>
        </references>
      </pivotArea>
    </format>
    <format dxfId="569">
      <pivotArea dataOnly="0" labelOnly="1" outline="0" fieldPosition="0">
        <references count="4">
          <reference field="2" count="1" selected="0">
            <x v="10"/>
          </reference>
          <reference field="3" count="3">
            <x v="27"/>
            <x v="33"/>
            <x v="36"/>
          </reference>
          <reference field="6" count="1" selected="0">
            <x v="1"/>
          </reference>
          <reference field="10" count="1" selected="0">
            <x v="13"/>
          </reference>
        </references>
      </pivotArea>
    </format>
    <format dxfId="568">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14"/>
          </reference>
        </references>
      </pivotArea>
    </format>
    <format dxfId="567">
      <pivotArea dataOnly="0" labelOnly="1" outline="0" fieldPosition="0">
        <references count="4">
          <reference field="2" count="1" selected="0">
            <x v="10"/>
          </reference>
          <reference field="3" count="3">
            <x v="27"/>
            <x v="34"/>
            <x v="37"/>
          </reference>
          <reference field="6" count="1" selected="0">
            <x v="1"/>
          </reference>
          <reference field="10" count="1" selected="0">
            <x v="15"/>
          </reference>
        </references>
      </pivotArea>
    </format>
    <format dxfId="566">
      <pivotArea dataOnly="0" labelOnly="1" outline="0" fieldPosition="0">
        <references count="4">
          <reference field="2" count="1" selected="0">
            <x v="10"/>
          </reference>
          <reference field="3" count="3">
            <x v="27"/>
            <x v="34"/>
            <x v="37"/>
          </reference>
          <reference field="6" count="1" selected="0">
            <x v="1"/>
          </reference>
          <reference field="10" count="1" selected="0">
            <x v="16"/>
          </reference>
        </references>
      </pivotArea>
    </format>
    <format dxfId="565">
      <pivotArea dataOnly="0" labelOnly="1" outline="0" fieldPosition="0">
        <references count="4">
          <reference field="2" count="1" selected="0">
            <x v="10"/>
          </reference>
          <reference field="3" count="6">
            <x v="28"/>
            <x v="30"/>
            <x v="31"/>
            <x v="32"/>
            <x v="35"/>
            <x v="38"/>
          </reference>
          <reference field="6" count="1" selected="0">
            <x v="1"/>
          </reference>
          <reference field="10" count="1" selected="0">
            <x v="19"/>
          </reference>
        </references>
      </pivotArea>
    </format>
    <format dxfId="564">
      <pivotArea dataOnly="0" labelOnly="1" outline="0" fieldPosition="0">
        <references count="4">
          <reference field="2" count="1" selected="0">
            <x v="10"/>
          </reference>
          <reference field="3" count="1">
            <x v="28"/>
          </reference>
          <reference field="6" count="1" selected="0">
            <x v="1"/>
          </reference>
          <reference field="10" count="1" selected="0">
            <x v="20"/>
          </reference>
        </references>
      </pivotArea>
    </format>
    <format dxfId="563">
      <pivotArea dataOnly="0" labelOnly="1" outline="0" fieldPosition="0">
        <references count="4">
          <reference field="2" count="1" selected="0">
            <x v="10"/>
          </reference>
          <reference field="3" count="2">
            <x v="35"/>
            <x v="38"/>
          </reference>
          <reference field="6" count="1" selected="0">
            <x v="1"/>
          </reference>
          <reference field="10" count="1" selected="0">
            <x v="23"/>
          </reference>
        </references>
      </pivotArea>
    </format>
    <format dxfId="562">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27"/>
          </reference>
        </references>
      </pivotArea>
    </format>
    <format dxfId="561">
      <pivotArea dataOnly="0" labelOnly="1" outline="0" fieldPosition="0">
        <references count="4">
          <reference field="2" count="1" selected="0">
            <x v="10"/>
          </reference>
          <reference field="3" count="3">
            <x v="28"/>
            <x v="35"/>
            <x v="38"/>
          </reference>
          <reference field="6" count="1" selected="0">
            <x v="1"/>
          </reference>
          <reference field="10" count="1" selected="0">
            <x v="28"/>
          </reference>
        </references>
      </pivotArea>
    </format>
    <format dxfId="560">
      <pivotArea dataOnly="0" labelOnly="1" outline="0" fieldPosition="0">
        <references count="4">
          <reference field="2" count="1" selected="0">
            <x v="10"/>
          </reference>
          <reference field="3" count="3">
            <x v="27"/>
            <x v="34"/>
            <x v="37"/>
          </reference>
          <reference field="6" count="1" selected="0">
            <x v="1"/>
          </reference>
          <reference field="10" count="1" selected="0">
            <x v="31"/>
          </reference>
        </references>
      </pivotArea>
    </format>
    <format dxfId="559">
      <pivotArea dataOnly="0" labelOnly="1" outline="0" fieldPosition="0">
        <references count="4">
          <reference field="2" count="1" selected="0">
            <x v="11"/>
          </reference>
          <reference field="3" count="1">
            <x v="55"/>
          </reference>
          <reference field="6" count="1" selected="0">
            <x v="1"/>
          </reference>
          <reference field="10" count="1" selected="0">
            <x v="0"/>
          </reference>
        </references>
      </pivotArea>
    </format>
    <format dxfId="558">
      <pivotArea dataOnly="0" labelOnly="1" outline="0" fieldPosition="0">
        <references count="4">
          <reference field="2" count="1" selected="0">
            <x v="11"/>
          </reference>
          <reference field="3" count="2">
            <x v="48"/>
            <x v="65"/>
          </reference>
          <reference field="6" count="1" selected="0">
            <x v="1"/>
          </reference>
          <reference field="10" count="1" selected="0">
            <x v="1"/>
          </reference>
        </references>
      </pivotArea>
    </format>
    <format dxfId="557">
      <pivotArea dataOnly="0" labelOnly="1" outline="0" fieldPosition="0">
        <references count="4">
          <reference field="2" count="1" selected="0">
            <x v="11"/>
          </reference>
          <reference field="3" count="5">
            <x v="54"/>
            <x v="68"/>
            <x v="72"/>
            <x v="74"/>
            <x v="75"/>
          </reference>
          <reference field="6" count="1" selected="0">
            <x v="1"/>
          </reference>
          <reference field="10" count="1" selected="0">
            <x v="2"/>
          </reference>
        </references>
      </pivotArea>
    </format>
    <format dxfId="556">
      <pivotArea dataOnly="0" labelOnly="1" outline="0" fieldPosition="0">
        <references count="4">
          <reference field="2" count="1" selected="0">
            <x v="11"/>
          </reference>
          <reference field="3" count="1">
            <x v="56"/>
          </reference>
          <reference field="6" count="1" selected="0">
            <x v="1"/>
          </reference>
          <reference field="10" count="1" selected="0">
            <x v="3"/>
          </reference>
        </references>
      </pivotArea>
    </format>
    <format dxfId="555">
      <pivotArea dataOnly="0" labelOnly="1" outline="0" fieldPosition="0">
        <references count="4">
          <reference field="2" count="1" selected="0">
            <x v="11"/>
          </reference>
          <reference field="3" count="1">
            <x v="47"/>
          </reference>
          <reference field="6" count="1" selected="0">
            <x v="1"/>
          </reference>
          <reference field="10" count="1" selected="0">
            <x v="6"/>
          </reference>
        </references>
      </pivotArea>
    </format>
    <format dxfId="554">
      <pivotArea dataOnly="0" labelOnly="1" outline="0" fieldPosition="0">
        <references count="4">
          <reference field="2" count="1" selected="0">
            <x v="11"/>
          </reference>
          <reference field="3" count="7">
            <x v="40"/>
            <x v="43"/>
            <x v="44"/>
            <x v="52"/>
            <x v="59"/>
            <x v="64"/>
            <x v="78"/>
          </reference>
          <reference field="6" count="1" selected="0">
            <x v="1"/>
          </reference>
          <reference field="10" count="1" selected="0">
            <x v="7"/>
          </reference>
        </references>
      </pivotArea>
    </format>
    <format dxfId="553">
      <pivotArea dataOnly="0" labelOnly="1" outline="0" fieldPosition="0">
        <references count="4">
          <reference field="2" count="1" selected="0">
            <x v="11"/>
          </reference>
          <reference field="3" count="1">
            <x v="73"/>
          </reference>
          <reference field="6" count="1" selected="0">
            <x v="1"/>
          </reference>
          <reference field="10" count="1" selected="0">
            <x v="9"/>
          </reference>
        </references>
      </pivotArea>
    </format>
    <format dxfId="552">
      <pivotArea dataOnly="0" labelOnly="1" outline="0" fieldPosition="0">
        <references count="4">
          <reference field="2" count="1" selected="0">
            <x v="11"/>
          </reference>
          <reference field="3" count="5">
            <x v="39"/>
            <x v="53"/>
            <x v="63"/>
            <x v="76"/>
            <x v="77"/>
          </reference>
          <reference field="6" count="1" selected="0">
            <x v="1"/>
          </reference>
          <reference field="10" count="1" selected="0">
            <x v="11"/>
          </reference>
        </references>
      </pivotArea>
    </format>
    <format dxfId="551">
      <pivotArea dataOnly="0" labelOnly="1" outline="0" fieldPosition="0">
        <references count="4">
          <reference field="2" count="1" selected="0">
            <x v="11"/>
          </reference>
          <reference field="3" count="2">
            <x v="56"/>
            <x v="73"/>
          </reference>
          <reference field="6" count="1" selected="0">
            <x v="1"/>
          </reference>
          <reference field="10" count="1" selected="0">
            <x v="12"/>
          </reference>
        </references>
      </pivotArea>
    </format>
    <format dxfId="550">
      <pivotArea dataOnly="0" labelOnly="1" outline="0" fieldPosition="0">
        <references count="4">
          <reference field="2" count="1" selected="0">
            <x v="11"/>
          </reference>
          <reference field="3" count="2">
            <x v="70"/>
            <x v="73"/>
          </reference>
          <reference field="6" count="1" selected="0">
            <x v="1"/>
          </reference>
          <reference field="10" count="1" selected="0">
            <x v="13"/>
          </reference>
        </references>
      </pivotArea>
    </format>
    <format dxfId="549">
      <pivotArea dataOnly="0" labelOnly="1" outline="0" fieldPosition="0">
        <references count="4">
          <reference field="2" count="1" selected="0">
            <x v="11"/>
          </reference>
          <reference field="3" count="4">
            <x v="56"/>
            <x v="69"/>
            <x v="71"/>
            <x v="73"/>
          </reference>
          <reference field="6" count="1" selected="0">
            <x v="1"/>
          </reference>
          <reference field="10" count="1" selected="0">
            <x v="14"/>
          </reference>
        </references>
      </pivotArea>
    </format>
    <format dxfId="548">
      <pivotArea dataOnly="0" labelOnly="1" outline="0" fieldPosition="0">
        <references count="4">
          <reference field="2" count="1" selected="0">
            <x v="11"/>
          </reference>
          <reference field="3" count="2">
            <x v="56"/>
            <x v="73"/>
          </reference>
          <reference field="6" count="1" selected="0">
            <x v="1"/>
          </reference>
          <reference field="10" count="1" selected="0">
            <x v="15"/>
          </reference>
        </references>
      </pivotArea>
    </format>
    <format dxfId="547">
      <pivotArea dataOnly="0" labelOnly="1" outline="0" fieldPosition="0">
        <references count="4">
          <reference field="2" count="1" selected="0">
            <x v="11"/>
          </reference>
          <reference field="3" count="2">
            <x v="56"/>
            <x v="73"/>
          </reference>
          <reference field="6" count="1" selected="0">
            <x v="1"/>
          </reference>
          <reference field="10" count="1" selected="0">
            <x v="16"/>
          </reference>
        </references>
      </pivotArea>
    </format>
    <format dxfId="546">
      <pivotArea dataOnly="0" labelOnly="1" outline="0" fieldPosition="0">
        <references count="4">
          <reference field="2" count="1" selected="0">
            <x v="11"/>
          </reference>
          <reference field="3" count="6">
            <x v="60"/>
            <x v="61"/>
            <x v="62"/>
            <x v="65"/>
            <x v="66"/>
            <x v="69"/>
          </reference>
          <reference field="6" count="1" selected="0">
            <x v="1"/>
          </reference>
          <reference field="10" count="1" selected="0">
            <x v="17"/>
          </reference>
        </references>
      </pivotArea>
    </format>
    <format dxfId="545">
      <pivotArea dataOnly="0" labelOnly="1" outline="0" fieldPosition="0">
        <references count="4">
          <reference field="2" count="1" selected="0">
            <x v="11"/>
          </reference>
          <reference field="3" count="1">
            <x v="56"/>
          </reference>
          <reference field="6" count="1" selected="0">
            <x v="1"/>
          </reference>
          <reference field="10" count="1" selected="0">
            <x v="18"/>
          </reference>
        </references>
      </pivotArea>
    </format>
    <format dxfId="544">
      <pivotArea dataOnly="0" labelOnly="1" outline="0" fieldPosition="0">
        <references count="4">
          <reference field="2" count="1" selected="0">
            <x v="11"/>
          </reference>
          <reference field="3" count="2">
            <x v="42"/>
            <x v="69"/>
          </reference>
          <reference field="6" count="1" selected="0">
            <x v="1"/>
          </reference>
          <reference field="10" count="1" selected="0">
            <x v="19"/>
          </reference>
        </references>
      </pivotArea>
    </format>
    <format dxfId="543">
      <pivotArea dataOnly="0" labelOnly="1" outline="0" fieldPosition="0">
        <references count="4">
          <reference field="2" count="1" selected="0">
            <x v="11"/>
          </reference>
          <reference field="3" count="3">
            <x v="41"/>
            <x v="57"/>
            <x v="69"/>
          </reference>
          <reference field="6" count="1" selected="0">
            <x v="1"/>
          </reference>
          <reference field="10" count="1" selected="0">
            <x v="20"/>
          </reference>
        </references>
      </pivotArea>
    </format>
    <format dxfId="542">
      <pivotArea dataOnly="0" labelOnly="1" outline="0" fieldPosition="0">
        <references count="4">
          <reference field="2" count="1" selected="0">
            <x v="11"/>
          </reference>
          <reference field="3" count="2">
            <x v="56"/>
            <x v="69"/>
          </reference>
          <reference field="6" count="1" selected="0">
            <x v="1"/>
          </reference>
          <reference field="10" count="1" selected="0">
            <x v="21"/>
          </reference>
        </references>
      </pivotArea>
    </format>
    <format dxfId="541">
      <pivotArea dataOnly="0" labelOnly="1" outline="0" fieldPosition="0">
        <references count="4">
          <reference field="2" count="1" selected="0">
            <x v="11"/>
          </reference>
          <reference field="3" count="1">
            <x v="49"/>
          </reference>
          <reference field="6" count="1" selected="0">
            <x v="1"/>
          </reference>
          <reference field="10" count="1" selected="0">
            <x v="22"/>
          </reference>
        </references>
      </pivotArea>
    </format>
    <format dxfId="540">
      <pivotArea dataOnly="0" labelOnly="1" outline="0" fieldPosition="0">
        <references count="4">
          <reference field="2" count="1" selected="0">
            <x v="11"/>
          </reference>
          <reference field="3" count="5">
            <x v="56"/>
            <x v="67"/>
            <x v="70"/>
            <x v="73"/>
            <x v="78"/>
          </reference>
          <reference field="6" count="1" selected="0">
            <x v="1"/>
          </reference>
          <reference field="10" count="1" selected="0">
            <x v="23"/>
          </reference>
        </references>
      </pivotArea>
    </format>
    <format dxfId="539">
      <pivotArea dataOnly="0" labelOnly="1" outline="0" fieldPosition="0">
        <references count="4">
          <reference field="2" count="1" selected="0">
            <x v="11"/>
          </reference>
          <reference field="3" count="2">
            <x v="69"/>
            <x v="73"/>
          </reference>
          <reference field="6" count="1" selected="0">
            <x v="1"/>
          </reference>
          <reference field="10" count="1" selected="0">
            <x v="25"/>
          </reference>
        </references>
      </pivotArea>
    </format>
    <format dxfId="538">
      <pivotArea dataOnly="0" labelOnly="1" outline="0" fieldPosition="0">
        <references count="4">
          <reference field="2" count="1" selected="0">
            <x v="11"/>
          </reference>
          <reference field="3" count="1">
            <x v="56"/>
          </reference>
          <reference field="6" count="1" selected="0">
            <x v="1"/>
          </reference>
          <reference field="10" count="1" selected="0">
            <x v="27"/>
          </reference>
        </references>
      </pivotArea>
    </format>
    <format dxfId="537">
      <pivotArea dataOnly="0" labelOnly="1" outline="0" fieldPosition="0">
        <references count="4">
          <reference field="2" count="1" selected="0">
            <x v="11"/>
          </reference>
          <reference field="3" count="6">
            <x v="45"/>
            <x v="46"/>
            <x v="56"/>
            <x v="58"/>
            <x v="60"/>
            <x v="70"/>
          </reference>
          <reference field="6" count="1" selected="0">
            <x v="1"/>
          </reference>
          <reference field="10" count="1" selected="0">
            <x v="28"/>
          </reference>
        </references>
      </pivotArea>
    </format>
    <format dxfId="536">
      <pivotArea dataOnly="0" labelOnly="1" outline="0" fieldPosition="0">
        <references count="4">
          <reference field="2" count="1" selected="0">
            <x v="11"/>
          </reference>
          <reference field="3" count="5">
            <x v="49"/>
            <x v="50"/>
            <x v="51"/>
            <x v="62"/>
            <x v="73"/>
          </reference>
          <reference field="6" count="1" selected="0">
            <x v="1"/>
          </reference>
          <reference field="10" count="1" selected="0">
            <x v="29"/>
          </reference>
        </references>
      </pivotArea>
    </format>
    <format dxfId="535">
      <pivotArea dataOnly="0" labelOnly="1" outline="0" fieldPosition="0">
        <references count="4">
          <reference field="2" count="1" selected="0">
            <x v="12"/>
          </reference>
          <reference field="3" count="1">
            <x v="79"/>
          </reference>
          <reference field="6" count="1" selected="0">
            <x v="1"/>
          </reference>
          <reference field="10" count="1" selected="0">
            <x v="24"/>
          </reference>
        </references>
      </pivotArea>
    </format>
    <format dxfId="534">
      <pivotArea dataOnly="0" labelOnly="1" outline="0" fieldPosition="0">
        <references count="4">
          <reference field="2" count="1" selected="0">
            <x v="1"/>
          </reference>
          <reference field="3" count="2">
            <x v="1"/>
            <x v="2"/>
          </reference>
          <reference field="6" count="1" selected="0">
            <x v="2"/>
          </reference>
          <reference field="10" count="1" selected="0">
            <x v="1"/>
          </reference>
        </references>
      </pivotArea>
    </format>
    <format dxfId="533">
      <pivotArea dataOnly="0" labelOnly="1" outline="0" fieldPosition="0">
        <references count="4">
          <reference field="2" count="1" selected="0">
            <x v="9"/>
          </reference>
          <reference field="3" count="1">
            <x v="23"/>
          </reference>
          <reference field="6" count="1" selected="0">
            <x v="2"/>
          </reference>
          <reference field="10" count="1" selected="0">
            <x v="1"/>
          </reference>
        </references>
      </pivotArea>
    </format>
    <format dxfId="532">
      <pivotArea dataOnly="0" labelOnly="1" outline="0" fieldPosition="0">
        <references count="4">
          <reference field="2" count="1" selected="0">
            <x v="13"/>
          </reference>
          <reference field="3" count="1">
            <x v="80"/>
          </reference>
          <reference field="6" count="1" selected="0">
            <x v="2"/>
          </reference>
          <reference field="10" count="1" selected="0">
            <x v="8"/>
          </reference>
        </references>
      </pivotArea>
    </format>
    <format dxfId="531">
      <pivotArea dataOnly="0" labelOnly="1" outline="0" fieldPosition="0">
        <references count="4">
          <reference field="2" count="1" selected="0">
            <x v="3"/>
          </reference>
          <reference field="3" count="1">
            <x v="4"/>
          </reference>
          <reference field="6" count="1" selected="0">
            <x v="3"/>
          </reference>
          <reference field="10" count="1" selected="0">
            <x v="8"/>
          </reference>
        </references>
      </pivotArea>
    </format>
    <format dxfId="530">
      <pivotArea dataOnly="0" labelOnly="1" outline="0" fieldPosition="0">
        <references count="4">
          <reference field="2" count="1" selected="0">
            <x v="0"/>
          </reference>
          <reference field="3" count="1">
            <x v="0"/>
          </reference>
          <reference field="6" count="1" selected="0">
            <x v="4"/>
          </reference>
          <reference field="10" count="1" selected="0">
            <x v="8"/>
          </reference>
        </references>
      </pivotArea>
    </format>
    <format dxfId="529">
      <pivotArea dataOnly="0" labelOnly="1" outline="0" fieldPosition="0">
        <references count="4">
          <reference field="2" count="1" selected="0">
            <x v="2"/>
          </reference>
          <reference field="3" count="1">
            <x v="3"/>
          </reference>
          <reference field="6" count="1" selected="0">
            <x v="5"/>
          </reference>
          <reference field="10" count="1" selected="0">
            <x v="8"/>
          </reference>
        </references>
      </pivotArea>
    </format>
    <format dxfId="528">
      <pivotArea dataOnly="0" labelOnly="1" outline="0" fieldPosition="0">
        <references count="5">
          <reference field="0" count="1">
            <x v="34"/>
          </reference>
          <reference field="2" count="1" selected="0">
            <x v="4"/>
          </reference>
          <reference field="3" count="1" selected="0">
            <x v="5"/>
          </reference>
          <reference field="6" count="1" selected="0">
            <x v="0"/>
          </reference>
          <reference field="10" count="1" selected="0">
            <x v="8"/>
          </reference>
        </references>
      </pivotArea>
    </format>
    <format dxfId="527">
      <pivotArea dataOnly="0" labelOnly="1" outline="0" fieldPosition="0">
        <references count="5">
          <reference field="0" count="1">
            <x v="71"/>
          </reference>
          <reference field="2" count="1" selected="0">
            <x v="5"/>
          </reference>
          <reference field="3" count="1" selected="0">
            <x v="9"/>
          </reference>
          <reference field="6" count="1" selected="0">
            <x v="0"/>
          </reference>
          <reference field="10" count="1" selected="0">
            <x v="5"/>
          </reference>
        </references>
      </pivotArea>
    </format>
    <format dxfId="526">
      <pivotArea dataOnly="0" labelOnly="1" outline="0" fieldPosition="0">
        <references count="5">
          <reference field="0" count="2">
            <x v="145"/>
            <x v="146"/>
          </reference>
          <reference field="2" count="1" selected="0">
            <x v="5"/>
          </reference>
          <reference field="3" count="1" selected="0">
            <x v="8"/>
          </reference>
          <reference field="6" count="1" selected="0">
            <x v="0"/>
          </reference>
          <reference field="10" count="1" selected="0">
            <x v="10"/>
          </reference>
        </references>
      </pivotArea>
    </format>
    <format dxfId="525">
      <pivotArea dataOnly="0" labelOnly="1" outline="0" fieldPosition="0">
        <references count="5">
          <reference field="0" count="1">
            <x v="39"/>
          </reference>
          <reference field="2" count="1" selected="0">
            <x v="5"/>
          </reference>
          <reference field="3" count="1" selected="0">
            <x v="6"/>
          </reference>
          <reference field="6" count="1" selected="0">
            <x v="0"/>
          </reference>
          <reference field="10" count="1" selected="0">
            <x v="13"/>
          </reference>
        </references>
      </pivotArea>
    </format>
    <format dxfId="524">
      <pivotArea dataOnly="0" labelOnly="1" outline="0" fieldPosition="0">
        <references count="5">
          <reference field="0" count="1">
            <x v="33"/>
          </reference>
          <reference field="2" count="1" selected="0">
            <x v="5"/>
          </reference>
          <reference field="3" count="1" selected="0">
            <x v="6"/>
          </reference>
          <reference field="6" count="1" selected="0">
            <x v="0"/>
          </reference>
          <reference field="10" count="1" selected="0">
            <x v="15"/>
          </reference>
        </references>
      </pivotArea>
    </format>
    <format dxfId="523">
      <pivotArea dataOnly="0" labelOnly="1" outline="0" fieldPosition="0">
        <references count="5">
          <reference field="0" count="1">
            <x v="87"/>
          </reference>
          <reference field="2" count="1" selected="0">
            <x v="5"/>
          </reference>
          <reference field="3" count="1" selected="0">
            <x v="6"/>
          </reference>
          <reference field="6" count="1" selected="0">
            <x v="0"/>
          </reference>
          <reference field="10" count="1" selected="0">
            <x v="17"/>
          </reference>
        </references>
      </pivotArea>
    </format>
    <format dxfId="522">
      <pivotArea dataOnly="0" labelOnly="1" outline="0" fieldPosition="0">
        <references count="5">
          <reference field="0" count="1">
            <x v="95"/>
          </reference>
          <reference field="2" count="1" selected="0">
            <x v="5"/>
          </reference>
          <reference field="3" count="1" selected="0">
            <x v="6"/>
          </reference>
          <reference field="6" count="1" selected="0">
            <x v="0"/>
          </reference>
          <reference field="10" count="1" selected="0">
            <x v="19"/>
          </reference>
        </references>
      </pivotArea>
    </format>
    <format dxfId="521">
      <pivotArea dataOnly="0" labelOnly="1" outline="0" fieldPosition="0">
        <references count="5">
          <reference field="0" count="1">
            <x v="88"/>
          </reference>
          <reference field="2" count="1" selected="0">
            <x v="5"/>
          </reference>
          <reference field="3" count="1" selected="0">
            <x v="6"/>
          </reference>
          <reference field="6" count="1" selected="0">
            <x v="0"/>
          </reference>
          <reference field="10" count="1" selected="0">
            <x v="20"/>
          </reference>
        </references>
      </pivotArea>
    </format>
    <format dxfId="520">
      <pivotArea dataOnly="0" labelOnly="1" outline="0" fieldPosition="0">
        <references count="5">
          <reference field="0" count="5">
            <x v="82"/>
            <x v="83"/>
            <x v="84"/>
            <x v="147"/>
            <x v="148"/>
          </reference>
          <reference field="2" count="1" selected="0">
            <x v="5"/>
          </reference>
          <reference field="3" count="1" selected="0">
            <x v="7"/>
          </reference>
          <reference field="6" count="1" selected="0">
            <x v="0"/>
          </reference>
          <reference field="10" count="1" selected="0">
            <x v="23"/>
          </reference>
        </references>
      </pivotArea>
    </format>
    <format dxfId="519">
      <pivotArea dataOnly="0" labelOnly="1" outline="0" fieldPosition="0">
        <references count="5">
          <reference field="0" count="1">
            <x v="152"/>
          </reference>
          <reference field="2" count="1" selected="0">
            <x v="6"/>
          </reference>
          <reference field="3" count="1" selected="0">
            <x v="10"/>
          </reference>
          <reference field="6" count="1" selected="0">
            <x v="0"/>
          </reference>
          <reference field="10" count="1" selected="0">
            <x v="1"/>
          </reference>
        </references>
      </pivotArea>
    </format>
    <format dxfId="518">
      <pivotArea dataOnly="0" labelOnly="1" outline="0" fieldPosition="0">
        <references count="5">
          <reference field="0" count="1">
            <x v="132"/>
          </reference>
          <reference field="2" count="1" selected="0">
            <x v="6"/>
          </reference>
          <reference field="3" count="1" selected="0">
            <x v="16"/>
          </reference>
          <reference field="6" count="1" selected="0">
            <x v="0"/>
          </reference>
          <reference field="10" count="1" selected="0">
            <x v="1"/>
          </reference>
        </references>
      </pivotArea>
    </format>
    <format dxfId="517">
      <pivotArea dataOnly="0" labelOnly="1" outline="0" fieldPosition="0">
        <references count="5">
          <reference field="0" count="2">
            <x v="37"/>
            <x v="127"/>
          </reference>
          <reference field="2" count="1" selected="0">
            <x v="6"/>
          </reference>
          <reference field="3" count="1" selected="0">
            <x v="10"/>
          </reference>
          <reference field="6" count="1" selected="0">
            <x v="0"/>
          </reference>
          <reference field="10" count="1" selected="0">
            <x v="2"/>
          </reference>
        </references>
      </pivotArea>
    </format>
    <format dxfId="516">
      <pivotArea dataOnly="0" labelOnly="1" outline="0" fieldPosition="0">
        <references count="5">
          <reference field="0" count="1">
            <x v="131"/>
          </reference>
          <reference field="2" count="1" selected="0">
            <x v="6"/>
          </reference>
          <reference field="3" count="1" selected="0">
            <x v="16"/>
          </reference>
          <reference field="6" count="1" selected="0">
            <x v="0"/>
          </reference>
          <reference field="10" count="1" selected="0">
            <x v="2"/>
          </reference>
        </references>
      </pivotArea>
    </format>
    <format dxfId="515">
      <pivotArea dataOnly="0" labelOnly="1" outline="0" fieldPosition="0">
        <references count="5">
          <reference field="0" count="1">
            <x v="135"/>
          </reference>
          <reference field="2" count="1" selected="0">
            <x v="6"/>
          </reference>
          <reference field="3" count="1" selected="0">
            <x v="16"/>
          </reference>
          <reference field="6" count="1" selected="0">
            <x v="0"/>
          </reference>
          <reference field="10" count="1" selected="0">
            <x v="5"/>
          </reference>
        </references>
      </pivotArea>
    </format>
    <format dxfId="514">
      <pivotArea dataOnly="0" labelOnly="1" outline="0" fieldPosition="0">
        <references count="5">
          <reference field="0" count="1">
            <x v="119"/>
          </reference>
          <reference field="2" count="1" selected="0">
            <x v="6"/>
          </reference>
          <reference field="3" count="1" selected="0">
            <x v="15"/>
          </reference>
          <reference field="6" count="1" selected="0">
            <x v="0"/>
          </reference>
          <reference field="10" count="1" selected="0">
            <x v="8"/>
          </reference>
        </references>
      </pivotArea>
    </format>
    <format dxfId="513">
      <pivotArea dataOnly="0" labelOnly="1" outline="0" fieldPosition="0">
        <references count="5">
          <reference field="0" count="1">
            <x v="51"/>
          </reference>
          <reference field="2" count="1" selected="0">
            <x v="6"/>
          </reference>
          <reference field="3" count="1" selected="0">
            <x v="11"/>
          </reference>
          <reference field="6" count="1" selected="0">
            <x v="0"/>
          </reference>
          <reference field="10" count="1" selected="0">
            <x v="9"/>
          </reference>
        </references>
      </pivotArea>
    </format>
    <format dxfId="512">
      <pivotArea dataOnly="0" labelOnly="1" outline="0" fieldPosition="0">
        <references count="5">
          <reference field="0" count="1">
            <x v="32"/>
          </reference>
          <reference field="2" count="1" selected="0">
            <x v="6"/>
          </reference>
          <reference field="3" count="1" selected="0">
            <x v="14"/>
          </reference>
          <reference field="6" count="1" selected="0">
            <x v="0"/>
          </reference>
          <reference field="10" count="1" selected="0">
            <x v="9"/>
          </reference>
        </references>
      </pivotArea>
    </format>
    <format dxfId="511">
      <pivotArea dataOnly="0" labelOnly="1" outline="0" fieldPosition="0">
        <references count="5">
          <reference field="0" count="1">
            <x v="138"/>
          </reference>
          <reference field="2" count="1" selected="0">
            <x v="6"/>
          </reference>
          <reference field="3" count="1" selected="0">
            <x v="11"/>
          </reference>
          <reference field="6" count="1" selected="0">
            <x v="0"/>
          </reference>
          <reference field="10" count="1" selected="0">
            <x v="10"/>
          </reference>
        </references>
      </pivotArea>
    </format>
    <format dxfId="510">
      <pivotArea dataOnly="0" labelOnly="1" outline="0" fieldPosition="0">
        <references count="5">
          <reference field="0" count="2">
            <x v="26"/>
            <x v="27"/>
          </reference>
          <reference field="2" count="1" selected="0">
            <x v="6"/>
          </reference>
          <reference field="3" count="1" selected="0">
            <x v="12"/>
          </reference>
          <reference field="6" count="1" selected="0">
            <x v="0"/>
          </reference>
          <reference field="10" count="1" selected="0">
            <x v="10"/>
          </reference>
        </references>
      </pivotArea>
    </format>
    <format dxfId="509">
      <pivotArea dataOnly="0" labelOnly="1" outline="0" fieldPosition="0">
        <references count="5">
          <reference field="0" count="2">
            <x v="31"/>
            <x v="153"/>
          </reference>
          <reference field="2" count="1" selected="0">
            <x v="6"/>
          </reference>
          <reference field="3" count="1" selected="0">
            <x v="10"/>
          </reference>
          <reference field="6" count="1" selected="0">
            <x v="0"/>
          </reference>
          <reference field="10" count="1" selected="0">
            <x v="11"/>
          </reference>
        </references>
      </pivotArea>
    </format>
    <format dxfId="508">
      <pivotArea dataOnly="0" labelOnly="1" outline="0" fieldPosition="0">
        <references count="5">
          <reference field="0" count="3">
            <x v="130"/>
            <x v="131"/>
            <x v="132"/>
          </reference>
          <reference field="2" count="1" selected="0">
            <x v="6"/>
          </reference>
          <reference field="3" count="1" selected="0">
            <x v="16"/>
          </reference>
          <reference field="6" count="1" selected="0">
            <x v="0"/>
          </reference>
          <reference field="10" count="1" selected="0">
            <x v="11"/>
          </reference>
        </references>
      </pivotArea>
    </format>
    <format dxfId="507">
      <pivotArea dataOnly="0" labelOnly="1" outline="0" fieldPosition="0">
        <references count="5">
          <reference field="0" count="2">
            <x v="124"/>
            <x v="142"/>
          </reference>
          <reference field="2" count="1" selected="0">
            <x v="6"/>
          </reference>
          <reference field="3" count="1" selected="0">
            <x v="10"/>
          </reference>
          <reference field="6" count="1" selected="0">
            <x v="0"/>
          </reference>
          <reference field="10" count="1" selected="0">
            <x v="12"/>
          </reference>
        </references>
      </pivotArea>
    </format>
    <format dxfId="506">
      <pivotArea dataOnly="0" labelOnly="1" outline="0" fieldPosition="0">
        <references count="5">
          <reference field="0" count="1">
            <x v="77"/>
          </reference>
          <reference field="2" count="1" selected="0">
            <x v="6"/>
          </reference>
          <reference field="3" count="1" selected="0">
            <x v="10"/>
          </reference>
          <reference field="6" count="1" selected="0">
            <x v="0"/>
          </reference>
          <reference field="10" count="1" selected="0">
            <x v="13"/>
          </reference>
        </references>
      </pivotArea>
    </format>
    <format dxfId="505">
      <pivotArea dataOnly="0" labelOnly="1" outline="0" fieldPosition="0">
        <references count="5">
          <reference field="0" count="1">
            <x v="143"/>
          </reference>
          <reference field="2" count="1" selected="0">
            <x v="6"/>
          </reference>
          <reference field="3" count="1" selected="0">
            <x v="11"/>
          </reference>
          <reference field="6" count="1" selected="0">
            <x v="0"/>
          </reference>
          <reference field="10" count="1" selected="0">
            <x v="13"/>
          </reference>
        </references>
      </pivotArea>
    </format>
    <format dxfId="504">
      <pivotArea dataOnly="0" labelOnly="1" outline="0" fieldPosition="0">
        <references count="5">
          <reference field="0" count="2">
            <x v="76"/>
            <x v="109"/>
          </reference>
          <reference field="2" count="1" selected="0">
            <x v="6"/>
          </reference>
          <reference field="3" count="1" selected="0">
            <x v="10"/>
          </reference>
          <reference field="6" count="1" selected="0">
            <x v="0"/>
          </reference>
          <reference field="10" count="1" selected="0">
            <x v="14"/>
          </reference>
        </references>
      </pivotArea>
    </format>
    <format dxfId="503">
      <pivotArea dataOnly="0" labelOnly="1" outline="0" fieldPosition="0">
        <references count="5">
          <reference field="0" count="4">
            <x v="61"/>
            <x v="62"/>
            <x v="63"/>
            <x v="64"/>
          </reference>
          <reference field="2" count="1" selected="0">
            <x v="6"/>
          </reference>
          <reference field="3" count="1" selected="0">
            <x v="11"/>
          </reference>
          <reference field="6" count="1" selected="0">
            <x v="0"/>
          </reference>
          <reference field="10" count="1" selected="0">
            <x v="14"/>
          </reference>
        </references>
      </pivotArea>
    </format>
    <format dxfId="502">
      <pivotArea dataOnly="0" labelOnly="1" outline="0" fieldPosition="0">
        <references count="5">
          <reference field="0" count="1">
            <x v="110"/>
          </reference>
          <reference field="2" count="1" selected="0">
            <x v="6"/>
          </reference>
          <reference field="3" count="1" selected="0">
            <x v="10"/>
          </reference>
          <reference field="6" count="1" selected="0">
            <x v="0"/>
          </reference>
          <reference field="10" count="1" selected="0">
            <x v="16"/>
          </reference>
        </references>
      </pivotArea>
    </format>
    <format dxfId="501">
      <pivotArea dataOnly="0" labelOnly="1" outline="0" fieldPosition="0">
        <references count="5">
          <reference field="0" count="1">
            <x v="108"/>
          </reference>
          <reference field="2" count="1" selected="0">
            <x v="6"/>
          </reference>
          <reference field="3" count="1" selected="0">
            <x v="13"/>
          </reference>
          <reference field="6" count="1" selected="0">
            <x v="0"/>
          </reference>
          <reference field="10" count="1" selected="0">
            <x v="16"/>
          </reference>
        </references>
      </pivotArea>
    </format>
    <format dxfId="500">
      <pivotArea dataOnly="0" labelOnly="1" outline="0" fieldPosition="0">
        <references count="5">
          <reference field="0" count="1">
            <x v="122"/>
          </reference>
          <reference field="2" count="1" selected="0">
            <x v="6"/>
          </reference>
          <reference field="3" count="1" selected="0">
            <x v="10"/>
          </reference>
          <reference field="6" count="1" selected="0">
            <x v="0"/>
          </reference>
          <reference field="10" count="1" selected="0">
            <x v="20"/>
          </reference>
        </references>
      </pivotArea>
    </format>
    <format dxfId="499">
      <pivotArea dataOnly="0" labelOnly="1" outline="0" fieldPosition="0">
        <references count="5">
          <reference field="0" count="1">
            <x v="123"/>
          </reference>
          <reference field="2" count="1" selected="0">
            <x v="6"/>
          </reference>
          <reference field="3" count="1" selected="0">
            <x v="10"/>
          </reference>
          <reference field="6" count="1" selected="0">
            <x v="0"/>
          </reference>
          <reference field="10" count="1" selected="0">
            <x v="21"/>
          </reference>
        </references>
      </pivotArea>
    </format>
    <format dxfId="498">
      <pivotArea dataOnly="0" labelOnly="1" outline="0" fieldPosition="0">
        <references count="5">
          <reference field="0" count="2">
            <x v="96"/>
            <x v="106"/>
          </reference>
          <reference field="2" count="1" selected="0">
            <x v="6"/>
          </reference>
          <reference field="3" count="1" selected="0">
            <x v="10"/>
          </reference>
          <reference field="6" count="1" selected="0">
            <x v="0"/>
          </reference>
          <reference field="10" count="1" selected="0">
            <x v="23"/>
          </reference>
        </references>
      </pivotArea>
    </format>
    <format dxfId="497">
      <pivotArea dataOnly="0" labelOnly="1" outline="0" fieldPosition="0">
        <references count="5">
          <reference field="0" count="4">
            <x v="7"/>
            <x v="42"/>
            <x v="81"/>
            <x v="144"/>
          </reference>
          <reference field="2" count="1" selected="0">
            <x v="6"/>
          </reference>
          <reference field="3" count="1" selected="0">
            <x v="11"/>
          </reference>
          <reference field="6" count="1" selected="0">
            <x v="0"/>
          </reference>
          <reference field="10" count="1" selected="0">
            <x v="23"/>
          </reference>
        </references>
      </pivotArea>
    </format>
    <format dxfId="496">
      <pivotArea dataOnly="0" labelOnly="1" outline="0" fieldPosition="0">
        <references count="5">
          <reference field="0" count="1">
            <x v="100"/>
          </reference>
          <reference field="2" count="1" selected="0">
            <x v="6"/>
          </reference>
          <reference field="3" count="1" selected="0">
            <x v="10"/>
          </reference>
          <reference field="6" count="1" selected="0">
            <x v="0"/>
          </reference>
          <reference field="10" count="1" selected="0">
            <x v="25"/>
          </reference>
        </references>
      </pivotArea>
    </format>
    <format dxfId="495">
      <pivotArea dataOnly="0" labelOnly="1" outline="0" fieldPosition="0">
        <references count="5">
          <reference field="0" count="3">
            <x v="55"/>
            <x v="56"/>
            <x v="59"/>
          </reference>
          <reference field="2" count="1" selected="0">
            <x v="6"/>
          </reference>
          <reference field="3" count="1" selected="0">
            <x v="11"/>
          </reference>
          <reference field="6" count="1" selected="0">
            <x v="0"/>
          </reference>
          <reference field="10" count="1" selected="0">
            <x v="25"/>
          </reference>
        </references>
      </pivotArea>
    </format>
    <format dxfId="494">
      <pivotArea dataOnly="0" labelOnly="1" outline="0" fieldPosition="0">
        <references count="5">
          <reference field="0" count="2">
            <x v="66"/>
            <x v="67"/>
          </reference>
          <reference field="2" count="1" selected="0">
            <x v="6"/>
          </reference>
          <reference field="3" count="1" selected="0">
            <x v="11"/>
          </reference>
          <reference field="6" count="1" selected="0">
            <x v="0"/>
          </reference>
          <reference field="10" count="1" selected="0">
            <x v="26"/>
          </reference>
        </references>
      </pivotArea>
    </format>
    <format dxfId="493">
      <pivotArea dataOnly="0" labelOnly="1" outline="0" fieldPosition="0">
        <references count="5">
          <reference field="0" count="1">
            <x v="75"/>
          </reference>
          <reference field="2" count="1" selected="0">
            <x v="6"/>
          </reference>
          <reference field="3" count="1" selected="0">
            <x v="10"/>
          </reference>
          <reference field="6" count="1" selected="0">
            <x v="0"/>
          </reference>
          <reference field="10" count="1" selected="0">
            <x v="27"/>
          </reference>
        </references>
      </pivotArea>
    </format>
    <format dxfId="492">
      <pivotArea dataOnly="0" labelOnly="1" outline="0" fieldPosition="0">
        <references count="5">
          <reference field="0" count="1">
            <x v="125"/>
          </reference>
          <reference field="2" count="1" selected="0">
            <x v="6"/>
          </reference>
          <reference field="3" count="1" selected="0">
            <x v="11"/>
          </reference>
          <reference field="6" count="1" selected="0">
            <x v="0"/>
          </reference>
          <reference field="10" count="1" selected="0">
            <x v="29"/>
          </reference>
        </references>
      </pivotArea>
    </format>
    <format dxfId="491">
      <pivotArea dataOnly="0" labelOnly="1" outline="0" fieldPosition="0">
        <references count="5">
          <reference field="0" count="1">
            <x v="52"/>
          </reference>
          <reference field="2" count="1" selected="0">
            <x v="6"/>
          </reference>
          <reference field="3" count="1" selected="0">
            <x v="11"/>
          </reference>
          <reference field="6" count="1" selected="0">
            <x v="0"/>
          </reference>
          <reference field="10" count="1" selected="0">
            <x v="30"/>
          </reference>
        </references>
      </pivotArea>
    </format>
    <format dxfId="490">
      <pivotArea dataOnly="0" labelOnly="1" outline="0" fieldPosition="0">
        <references count="5">
          <reference field="0" count="1">
            <x v="44"/>
          </reference>
          <reference field="2" count="1" selected="0">
            <x v="7"/>
          </reference>
          <reference field="3" count="1" selected="0">
            <x v="17"/>
          </reference>
          <reference field="6" count="1" selected="0">
            <x v="0"/>
          </reference>
          <reference field="10" count="1" selected="0">
            <x v="8"/>
          </reference>
        </references>
      </pivotArea>
    </format>
    <format dxfId="489">
      <pivotArea dataOnly="0" labelOnly="1" outline="0" fieldPosition="0">
        <references count="5">
          <reference field="0" count="1">
            <x v="29"/>
          </reference>
          <reference field="2" count="1" selected="0">
            <x v="8"/>
          </reference>
          <reference field="3" count="1" selected="0">
            <x v="18"/>
          </reference>
          <reference field="6" count="1" selected="0">
            <x v="1"/>
          </reference>
          <reference field="10" count="1" selected="0">
            <x v="11"/>
          </reference>
        </references>
      </pivotArea>
    </format>
    <format dxfId="488">
      <pivotArea dataOnly="0" labelOnly="1" outline="0" fieldPosition="0">
        <references count="5">
          <reference field="0" count="2">
            <x v="6"/>
            <x v="131"/>
          </reference>
          <reference field="2" count="1" selected="0">
            <x v="8"/>
          </reference>
          <reference field="3" count="1" selected="0">
            <x v="19"/>
          </reference>
          <reference field="6" count="1" selected="0">
            <x v="1"/>
          </reference>
          <reference field="10" count="1" selected="0">
            <x v="11"/>
          </reference>
        </references>
      </pivotArea>
    </format>
    <format dxfId="487">
      <pivotArea dataOnly="0" labelOnly="1" outline="0" fieldPosition="0">
        <references count="5">
          <reference field="0" count="3">
            <x v="4"/>
            <x v="128"/>
            <x v="153"/>
          </reference>
          <reference field="2" count="1" selected="0">
            <x v="8"/>
          </reference>
          <reference field="3" count="1" selected="0">
            <x v="20"/>
          </reference>
          <reference field="6" count="1" selected="0">
            <x v="1"/>
          </reference>
          <reference field="10" count="1" selected="0">
            <x v="11"/>
          </reference>
        </references>
      </pivotArea>
    </format>
    <format dxfId="486">
      <pivotArea dataOnly="0" labelOnly="1" outline="0" fieldPosition="0">
        <references count="5">
          <reference field="0" count="1">
            <x v="7"/>
          </reference>
          <reference field="2" count="1" selected="0">
            <x v="8"/>
          </reference>
          <reference field="3" count="1" selected="0">
            <x v="21"/>
          </reference>
          <reference field="6" count="1" selected="0">
            <x v="1"/>
          </reference>
          <reference field="10" count="1" selected="0">
            <x v="23"/>
          </reference>
        </references>
      </pivotArea>
    </format>
    <format dxfId="485">
      <pivotArea dataOnly="0" labelOnly="1" outline="0" fieldPosition="0">
        <references count="5">
          <reference field="0" count="1">
            <x v="43"/>
          </reference>
          <reference field="2" count="1" selected="0">
            <x v="8"/>
          </reference>
          <reference field="3" count="1" selected="0">
            <x v="21"/>
          </reference>
          <reference field="6" count="1" selected="0">
            <x v="1"/>
          </reference>
          <reference field="10" count="1" selected="0">
            <x v="29"/>
          </reference>
        </references>
      </pivotArea>
    </format>
    <format dxfId="484">
      <pivotArea dataOnly="0" labelOnly="1" outline="0" fieldPosition="0">
        <references count="5">
          <reference field="0" count="2">
            <x v="2"/>
            <x v="3"/>
          </reference>
          <reference field="2" count="1" selected="0">
            <x v="9"/>
          </reference>
          <reference field="3" count="1" selected="0">
            <x v="25"/>
          </reference>
          <reference field="6" count="1" selected="0">
            <x v="1"/>
          </reference>
          <reference field="10" count="1" selected="0">
            <x v="4"/>
          </reference>
        </references>
      </pivotArea>
    </format>
    <format dxfId="483">
      <pivotArea dataOnly="0" labelOnly="1" outline="0" fieldPosition="0">
        <references count="5">
          <reference field="0" count="1">
            <x v="78"/>
          </reference>
          <reference field="2" count="1" selected="0">
            <x v="9"/>
          </reference>
          <reference field="3" count="1" selected="0">
            <x v="24"/>
          </reference>
          <reference field="6" count="1" selected="0">
            <x v="1"/>
          </reference>
          <reference field="10" count="1" selected="0">
            <x v="14"/>
          </reference>
        </references>
      </pivotArea>
    </format>
    <format dxfId="482">
      <pivotArea dataOnly="0" labelOnly="1" outline="0" fieldPosition="0">
        <references count="5">
          <reference field="0" count="1">
            <x v="48"/>
          </reference>
          <reference field="2" count="1" selected="0">
            <x v="9"/>
          </reference>
          <reference field="3" count="1" selected="0">
            <x v="24"/>
          </reference>
          <reference field="6" count="1" selected="0">
            <x v="1"/>
          </reference>
          <reference field="10" count="1" selected="0">
            <x v="16"/>
          </reference>
        </references>
      </pivotArea>
    </format>
    <format dxfId="481">
      <pivotArea dataOnly="0" labelOnly="1" outline="0" fieldPosition="0">
        <references count="5">
          <reference field="0" count="1">
            <x v="103"/>
          </reference>
          <reference field="2" count="1" selected="0">
            <x v="9"/>
          </reference>
          <reference field="3" count="1" selected="0">
            <x v="22"/>
          </reference>
          <reference field="6" count="1" selected="0">
            <x v="1"/>
          </reference>
          <reference field="10" count="1" selected="0">
            <x v="23"/>
          </reference>
        </references>
      </pivotArea>
    </format>
    <format dxfId="480">
      <pivotArea dataOnly="0" labelOnly="1" outline="0" fieldPosition="0">
        <references count="5">
          <reference field="0" count="1">
            <x v="141"/>
          </reference>
          <reference field="2" count="1" selected="0">
            <x v="10"/>
          </reference>
          <reference field="3" count="1" selected="0">
            <x v="29"/>
          </reference>
          <reference field="6" count="1" selected="0">
            <x v="1"/>
          </reference>
          <reference field="10" count="1" selected="0">
            <x v="2"/>
          </reference>
        </references>
      </pivotArea>
    </format>
    <format dxfId="479">
      <pivotArea dataOnly="0" labelOnly="1" outline="0" fieldPosition="0">
        <references count="5">
          <reference field="0" count="1">
            <x v="112"/>
          </reference>
          <reference field="2" count="1" selected="0">
            <x v="10"/>
          </reference>
          <reference field="3" count="1" selected="0">
            <x v="33"/>
          </reference>
          <reference field="6" count="1" selected="0">
            <x v="1"/>
          </reference>
          <reference field="10" count="1" selected="0">
            <x v="2"/>
          </reference>
        </references>
      </pivotArea>
    </format>
    <format dxfId="478">
      <pivotArea dataOnly="0" labelOnly="1" outline="0" fieldPosition="0">
        <references count="5">
          <reference field="0" count="1">
            <x v="140"/>
          </reference>
          <reference field="2" count="1" selected="0">
            <x v="10"/>
          </reference>
          <reference field="3" count="1" selected="0">
            <x v="36"/>
          </reference>
          <reference field="6" count="1" selected="0">
            <x v="1"/>
          </reference>
          <reference field="10" count="1" selected="0">
            <x v="2"/>
          </reference>
        </references>
      </pivotArea>
    </format>
    <format dxfId="477">
      <pivotArea dataOnly="0" labelOnly="1" outline="0" fieldPosition="0">
        <references count="5">
          <reference field="0" count="2">
            <x v="91"/>
            <x v="134"/>
          </reference>
          <reference field="2" count="1" selected="0">
            <x v="10"/>
          </reference>
          <reference field="3" count="1" selected="0">
            <x v="26"/>
          </reference>
          <reference field="6" count="1" selected="0">
            <x v="1"/>
          </reference>
          <reference field="10" count="1" selected="0">
            <x v="5"/>
          </reference>
        </references>
      </pivotArea>
    </format>
    <format dxfId="476">
      <pivotArea dataOnly="0" labelOnly="1" outline="0" fieldPosition="0">
        <references count="5">
          <reference field="0" count="2">
            <x v="92"/>
            <x v="134"/>
          </reference>
          <reference field="2" count="1" selected="0">
            <x v="10"/>
          </reference>
          <reference field="3" count="1" selected="0">
            <x v="33"/>
          </reference>
          <reference field="6" count="1" selected="0">
            <x v="1"/>
          </reference>
          <reference field="10" count="1" selected="0">
            <x v="5"/>
          </reference>
        </references>
      </pivotArea>
    </format>
    <format dxfId="475">
      <pivotArea dataOnly="0" labelOnly="1" outline="0" fieldPosition="0">
        <references count="5">
          <reference field="0" count="2">
            <x v="93"/>
            <x v="134"/>
          </reference>
          <reference field="2" count="1" selected="0">
            <x v="10"/>
          </reference>
          <reference field="3" count="1" selected="0">
            <x v="36"/>
          </reference>
          <reference field="6" count="1" selected="0">
            <x v="1"/>
          </reference>
          <reference field="10" count="1" selected="0">
            <x v="5"/>
          </reference>
        </references>
      </pivotArea>
    </format>
    <format dxfId="474">
      <pivotArea dataOnly="0" labelOnly="1" outline="0" fieldPosition="0">
        <references count="5">
          <reference field="0" count="1">
            <x v="138"/>
          </reference>
          <reference field="2" count="1" selected="0">
            <x v="10"/>
          </reference>
          <reference field="3" count="1" selected="0">
            <x v="28"/>
          </reference>
          <reference field="6" count="1" selected="0">
            <x v="1"/>
          </reference>
          <reference field="10" count="1" selected="0">
            <x v="10"/>
          </reference>
        </references>
      </pivotArea>
    </format>
    <format dxfId="473">
      <pivotArea dataOnly="0" labelOnly="1" outline="0" fieldPosition="0">
        <references count="5">
          <reference field="0" count="1">
            <x v="138"/>
          </reference>
          <reference field="2" count="1" selected="0">
            <x v="10"/>
          </reference>
          <reference field="3" count="1" selected="0">
            <x v="33"/>
          </reference>
          <reference field="6" count="1" selected="0">
            <x v="1"/>
          </reference>
          <reference field="10" count="1" selected="0">
            <x v="10"/>
          </reference>
        </references>
      </pivotArea>
    </format>
    <format dxfId="472">
      <pivotArea dataOnly="0" labelOnly="1" outline="0" fieldPosition="0">
        <references count="5">
          <reference field="0" count="1">
            <x v="138"/>
          </reference>
          <reference field="2" count="1" selected="0">
            <x v="10"/>
          </reference>
          <reference field="3" count="1" selected="0">
            <x v="36"/>
          </reference>
          <reference field="6" count="1" selected="0">
            <x v="1"/>
          </reference>
          <reference field="10" count="1" selected="0">
            <x v="10"/>
          </reference>
        </references>
      </pivotArea>
    </format>
    <format dxfId="471">
      <pivotArea dataOnly="0" labelOnly="1" outline="0" fieldPosition="0">
        <references count="5">
          <reference field="0" count="1">
            <x v="30"/>
          </reference>
          <reference field="2" count="1" selected="0">
            <x v="10"/>
          </reference>
          <reference field="3" count="1" selected="0">
            <x v="26"/>
          </reference>
          <reference field="6" count="1" selected="0">
            <x v="1"/>
          </reference>
          <reference field="10" count="1" selected="0">
            <x v="11"/>
          </reference>
        </references>
      </pivotArea>
    </format>
    <format dxfId="470">
      <pivotArea dataOnly="0" labelOnly="1" outline="0" fieldPosition="0">
        <references count="5">
          <reference field="0" count="1">
            <x v="29"/>
          </reference>
          <reference field="2" count="1" selected="0">
            <x v="10"/>
          </reference>
          <reference field="3" count="1" selected="0">
            <x v="29"/>
          </reference>
          <reference field="6" count="1" selected="0">
            <x v="1"/>
          </reference>
          <reference field="10" count="1" selected="0">
            <x v="11"/>
          </reference>
        </references>
      </pivotArea>
    </format>
    <format dxfId="469">
      <pivotArea dataOnly="0" labelOnly="1" outline="0" fieldPosition="0">
        <references count="5">
          <reference field="0" count="1">
            <x v="29"/>
          </reference>
          <reference field="2" count="1" selected="0">
            <x v="10"/>
          </reference>
          <reference field="3" count="1" selected="0">
            <x v="33"/>
          </reference>
          <reference field="6" count="1" selected="0">
            <x v="1"/>
          </reference>
          <reference field="10" count="1" selected="0">
            <x v="11"/>
          </reference>
        </references>
      </pivotArea>
    </format>
    <format dxfId="468">
      <pivotArea dataOnly="0" labelOnly="1" outline="0" fieldPosition="0">
        <references count="5">
          <reference field="0" count="1">
            <x v="29"/>
          </reference>
          <reference field="2" count="1" selected="0">
            <x v="10"/>
          </reference>
          <reference field="3" count="1" selected="0">
            <x v="36"/>
          </reference>
          <reference field="6" count="1" selected="0">
            <x v="1"/>
          </reference>
          <reference field="10" count="1" selected="0">
            <x v="11"/>
          </reference>
        </references>
      </pivotArea>
    </format>
    <format dxfId="467">
      <pivotArea dataOnly="0" labelOnly="1" outline="0" fieldPosition="0">
        <references count="5">
          <reference field="0" count="1">
            <x v="142"/>
          </reference>
          <reference field="2" count="1" selected="0">
            <x v="10"/>
          </reference>
          <reference field="3" count="1" selected="0">
            <x v="28"/>
          </reference>
          <reference field="6" count="1" selected="0">
            <x v="1"/>
          </reference>
          <reference field="10" count="1" selected="0">
            <x v="12"/>
          </reference>
        </references>
      </pivotArea>
    </format>
    <format dxfId="466">
      <pivotArea dataOnly="0" labelOnly="1" outline="0" fieldPosition="0">
        <references count="5">
          <reference field="0" count="1">
            <x v="142"/>
          </reference>
          <reference field="2" count="1" selected="0">
            <x v="10"/>
          </reference>
          <reference field="3" count="1" selected="0">
            <x v="33"/>
          </reference>
          <reference field="6" count="1" selected="0">
            <x v="1"/>
          </reference>
          <reference field="10" count="1" selected="0">
            <x v="12"/>
          </reference>
        </references>
      </pivotArea>
    </format>
    <format dxfId="465">
      <pivotArea dataOnly="0" labelOnly="1" outline="0" fieldPosition="0">
        <references count="5">
          <reference field="0" count="1">
            <x v="142"/>
          </reference>
          <reference field="2" count="1" selected="0">
            <x v="10"/>
          </reference>
          <reference field="3" count="1" selected="0">
            <x v="36"/>
          </reference>
          <reference field="6" count="1" selected="0">
            <x v="1"/>
          </reference>
          <reference field="10" count="1" selected="0">
            <x v="12"/>
          </reference>
        </references>
      </pivotArea>
    </format>
    <format dxfId="464">
      <pivotArea dataOnly="0" labelOnly="1" outline="0" fieldPosition="0">
        <references count="5">
          <reference field="0" count="1">
            <x v="149"/>
          </reference>
          <reference field="2" count="1" selected="0">
            <x v="10"/>
          </reference>
          <reference field="3" count="1" selected="0">
            <x v="27"/>
          </reference>
          <reference field="6" count="1" selected="0">
            <x v="1"/>
          </reference>
          <reference field="10" count="1" selected="0">
            <x v="13"/>
          </reference>
        </references>
      </pivotArea>
    </format>
    <format dxfId="463">
      <pivotArea dataOnly="0" labelOnly="1" outline="0" fieldPosition="0">
        <references count="5">
          <reference field="0" count="1">
            <x v="113"/>
          </reference>
          <reference field="2" count="1" selected="0">
            <x v="10"/>
          </reference>
          <reference field="3" count="1" selected="0">
            <x v="33"/>
          </reference>
          <reference field="6" count="1" selected="0">
            <x v="1"/>
          </reference>
          <reference field="10" count="1" selected="0">
            <x v="13"/>
          </reference>
        </references>
      </pivotArea>
    </format>
    <format dxfId="462">
      <pivotArea dataOnly="0" labelOnly="1" outline="0" fieldPosition="0">
        <references count="5">
          <reference field="0" count="1">
            <x v="139"/>
          </reference>
          <reference field="2" count="1" selected="0">
            <x v="10"/>
          </reference>
          <reference field="3" count="1" selected="0">
            <x v="36"/>
          </reference>
          <reference field="6" count="1" selected="0">
            <x v="1"/>
          </reference>
          <reference field="10" count="1" selected="0">
            <x v="13"/>
          </reference>
        </references>
      </pivotArea>
    </format>
    <format dxfId="461">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4"/>
          </reference>
        </references>
      </pivotArea>
    </format>
    <format dxfId="460">
      <pivotArea dataOnly="0" labelOnly="1" outline="0" fieldPosition="0">
        <references count="5">
          <reference field="0" count="1">
            <x v="76"/>
          </reference>
          <reference field="2" count="1" selected="0">
            <x v="10"/>
          </reference>
          <reference field="3" count="1" selected="0">
            <x v="28"/>
          </reference>
          <reference field="6" count="1" selected="0">
            <x v="1"/>
          </reference>
          <reference field="10" count="1" selected="0">
            <x v="14"/>
          </reference>
        </references>
      </pivotArea>
    </format>
    <format dxfId="459">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4"/>
          </reference>
        </references>
      </pivotArea>
    </format>
    <format dxfId="458">
      <pivotArea dataOnly="0" labelOnly="1" outline="0" fieldPosition="0">
        <references count="5">
          <reference field="0" count="1">
            <x v="76"/>
          </reference>
          <reference field="2" count="1" selected="0">
            <x v="10"/>
          </reference>
          <reference field="3" count="1" selected="0">
            <x v="35"/>
          </reference>
          <reference field="6" count="1" selected="0">
            <x v="1"/>
          </reference>
          <reference field="10" count="1" selected="0">
            <x v="14"/>
          </reference>
        </references>
      </pivotArea>
    </format>
    <format dxfId="457">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4"/>
          </reference>
        </references>
      </pivotArea>
    </format>
    <format dxfId="456">
      <pivotArea dataOnly="0" labelOnly="1" outline="0" fieldPosition="0">
        <references count="5">
          <reference field="0" count="1">
            <x v="76"/>
          </reference>
          <reference field="2" count="1" selected="0">
            <x v="10"/>
          </reference>
          <reference field="3" count="1" selected="0">
            <x v="38"/>
          </reference>
          <reference field="6" count="1" selected="0">
            <x v="1"/>
          </reference>
          <reference field="10" count="1" selected="0">
            <x v="14"/>
          </reference>
        </references>
      </pivotArea>
    </format>
    <format dxfId="455">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5"/>
          </reference>
        </references>
      </pivotArea>
    </format>
    <format dxfId="454">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5"/>
          </reference>
        </references>
      </pivotArea>
    </format>
    <format dxfId="453">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5"/>
          </reference>
        </references>
      </pivotArea>
    </format>
    <format dxfId="452">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6"/>
          </reference>
        </references>
      </pivotArea>
    </format>
    <format dxfId="451">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6"/>
          </reference>
        </references>
      </pivotArea>
    </format>
    <format dxfId="450">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6"/>
          </reference>
        </references>
      </pivotArea>
    </format>
    <format dxfId="449">
      <pivotArea dataOnly="0" labelOnly="1" outline="0" fieldPosition="0">
        <references count="5">
          <reference field="0" count="1">
            <x v="95"/>
          </reference>
          <reference field="2" count="1" selected="0">
            <x v="10"/>
          </reference>
          <reference field="3" count="1" selected="0">
            <x v="28"/>
          </reference>
          <reference field="6" count="1" selected="0">
            <x v="1"/>
          </reference>
          <reference field="10" count="1" selected="0">
            <x v="19"/>
          </reference>
        </references>
      </pivotArea>
    </format>
    <format dxfId="448">
      <pivotArea dataOnly="0" labelOnly="1" outline="0" fieldPosition="0">
        <references count="5">
          <reference field="0" count="1">
            <x v="73"/>
          </reference>
          <reference field="2" count="1" selected="0">
            <x v="10"/>
          </reference>
          <reference field="3" count="1" selected="0">
            <x v="30"/>
          </reference>
          <reference field="6" count="1" selected="0">
            <x v="1"/>
          </reference>
          <reference field="10" count="1" selected="0">
            <x v="19"/>
          </reference>
        </references>
      </pivotArea>
    </format>
    <format dxfId="447">
      <pivotArea dataOnly="0" labelOnly="1" outline="0" fieldPosition="0">
        <references count="5">
          <reference field="0" count="1">
            <x v="73"/>
          </reference>
          <reference field="2" count="1" selected="0">
            <x v="10"/>
          </reference>
          <reference field="3" count="1" selected="0">
            <x v="31"/>
          </reference>
          <reference field="6" count="1" selected="0">
            <x v="1"/>
          </reference>
          <reference field="10" count="1" selected="0">
            <x v="19"/>
          </reference>
        </references>
      </pivotArea>
    </format>
    <format dxfId="446">
      <pivotArea dataOnly="0" labelOnly="1" outline="0" fieldPosition="0">
        <references count="5">
          <reference field="0" count="1">
            <x v="73"/>
          </reference>
          <reference field="2" count="1" selected="0">
            <x v="10"/>
          </reference>
          <reference field="3" count="1" selected="0">
            <x v="32"/>
          </reference>
          <reference field="6" count="1" selected="0">
            <x v="1"/>
          </reference>
          <reference field="10" count="1" selected="0">
            <x v="19"/>
          </reference>
        </references>
      </pivotArea>
    </format>
    <format dxfId="445">
      <pivotArea dataOnly="0" labelOnly="1" outline="0" fieldPosition="0">
        <references count="5">
          <reference field="0" count="1">
            <x v="95"/>
          </reference>
          <reference field="2" count="1" selected="0">
            <x v="10"/>
          </reference>
          <reference field="3" count="1" selected="0">
            <x v="35"/>
          </reference>
          <reference field="6" count="1" selected="0">
            <x v="1"/>
          </reference>
          <reference field="10" count="1" selected="0">
            <x v="19"/>
          </reference>
        </references>
      </pivotArea>
    </format>
    <format dxfId="444">
      <pivotArea dataOnly="0" labelOnly="1" outline="0" fieldPosition="0">
        <references count="5">
          <reference field="0" count="1">
            <x v="95"/>
          </reference>
          <reference field="2" count="1" selected="0">
            <x v="10"/>
          </reference>
          <reference field="3" count="1" selected="0">
            <x v="38"/>
          </reference>
          <reference field="6" count="1" selected="0">
            <x v="1"/>
          </reference>
          <reference field="10" count="1" selected="0">
            <x v="19"/>
          </reference>
        </references>
      </pivotArea>
    </format>
    <format dxfId="443">
      <pivotArea dataOnly="0" labelOnly="1" outline="0" fieldPosition="0">
        <references count="5">
          <reference field="0" count="1">
            <x v="137"/>
          </reference>
          <reference field="2" count="1" selected="0">
            <x v="10"/>
          </reference>
          <reference field="3" count="1" selected="0">
            <x v="28"/>
          </reference>
          <reference field="6" count="1" selected="0">
            <x v="1"/>
          </reference>
          <reference field="10" count="1" selected="0">
            <x v="20"/>
          </reference>
        </references>
      </pivotArea>
    </format>
    <format dxfId="442">
      <pivotArea dataOnly="0" labelOnly="1" outline="0" fieldPosition="0">
        <references count="5">
          <reference field="0" count="1">
            <x v="105"/>
          </reference>
          <reference field="2" count="1" selected="0">
            <x v="10"/>
          </reference>
          <reference field="3" count="1" selected="0">
            <x v="28"/>
          </reference>
          <reference field="6" count="1" selected="0">
            <x v="1"/>
          </reference>
          <reference field="10" count="1" selected="0">
            <x v="23"/>
          </reference>
        </references>
      </pivotArea>
    </format>
    <format dxfId="441">
      <pivotArea dataOnly="0" labelOnly="1" outline="0" fieldPosition="0">
        <references count="5">
          <reference field="0" count="1">
            <x v="105"/>
          </reference>
          <reference field="2" count="1" selected="0">
            <x v="10"/>
          </reference>
          <reference field="3" count="1" selected="0">
            <x v="35"/>
          </reference>
          <reference field="6" count="1" selected="0">
            <x v="1"/>
          </reference>
          <reference field="10" count="1" selected="0">
            <x v="23"/>
          </reference>
        </references>
      </pivotArea>
    </format>
    <format dxfId="440">
      <pivotArea dataOnly="0" labelOnly="1" outline="0" fieldPosition="0">
        <references count="5">
          <reference field="0" count="1">
            <x v="104"/>
          </reference>
          <reference field="2" count="1" selected="0">
            <x v="10"/>
          </reference>
          <reference field="3" count="1" selected="0">
            <x v="38"/>
          </reference>
          <reference field="6" count="1" selected="0">
            <x v="1"/>
          </reference>
          <reference field="10" count="1" selected="0">
            <x v="23"/>
          </reference>
        </references>
      </pivotArea>
    </format>
    <format dxfId="439">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27"/>
          </reference>
        </references>
      </pivotArea>
    </format>
    <format dxfId="438">
      <pivotArea dataOnly="0" labelOnly="1" outline="0" fieldPosition="0">
        <references count="5">
          <reference field="0" count="1">
            <x v="74"/>
          </reference>
          <reference field="2" count="1" selected="0">
            <x v="10"/>
          </reference>
          <reference field="3" count="1" selected="0">
            <x v="28"/>
          </reference>
          <reference field="6" count="1" selected="0">
            <x v="1"/>
          </reference>
          <reference field="10" count="1" selected="0">
            <x v="27"/>
          </reference>
        </references>
      </pivotArea>
    </format>
    <format dxfId="437">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27"/>
          </reference>
        </references>
      </pivotArea>
    </format>
    <format dxfId="436">
      <pivotArea dataOnly="0" labelOnly="1" outline="0" fieldPosition="0">
        <references count="5">
          <reference field="0" count="1">
            <x v="74"/>
          </reference>
          <reference field="2" count="1" selected="0">
            <x v="10"/>
          </reference>
          <reference field="3" count="1" selected="0">
            <x v="35"/>
          </reference>
          <reference field="6" count="1" selected="0">
            <x v="1"/>
          </reference>
          <reference field="10" count="1" selected="0">
            <x v="27"/>
          </reference>
        </references>
      </pivotArea>
    </format>
    <format dxfId="435">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27"/>
          </reference>
        </references>
      </pivotArea>
    </format>
    <format dxfId="434">
      <pivotArea dataOnly="0" labelOnly="1" outline="0" fieldPosition="0">
        <references count="5">
          <reference field="0" count="1">
            <x v="74"/>
          </reference>
          <reference field="2" count="1" selected="0">
            <x v="10"/>
          </reference>
          <reference field="3" count="1" selected="0">
            <x v="38"/>
          </reference>
          <reference field="6" count="1" selected="0">
            <x v="1"/>
          </reference>
          <reference field="10" count="1" selected="0">
            <x v="27"/>
          </reference>
        </references>
      </pivotArea>
    </format>
    <format dxfId="433">
      <pivotArea dataOnly="0" labelOnly="1" outline="0" fieldPosition="0">
        <references count="5">
          <reference field="0" count="1">
            <x v="49"/>
          </reference>
          <reference field="2" count="1" selected="0">
            <x v="10"/>
          </reference>
          <reference field="3" count="1" selected="0">
            <x v="28"/>
          </reference>
          <reference field="6" count="1" selected="0">
            <x v="1"/>
          </reference>
          <reference field="10" count="1" selected="0">
            <x v="28"/>
          </reference>
        </references>
      </pivotArea>
    </format>
    <format dxfId="432">
      <pivotArea dataOnly="0" labelOnly="1" outline="0" fieldPosition="0">
        <references count="5">
          <reference field="0" count="1">
            <x v="50"/>
          </reference>
          <reference field="2" count="1" selected="0">
            <x v="10"/>
          </reference>
          <reference field="3" count="1" selected="0">
            <x v="35"/>
          </reference>
          <reference field="6" count="1" selected="0">
            <x v="1"/>
          </reference>
          <reference field="10" count="1" selected="0">
            <x v="28"/>
          </reference>
        </references>
      </pivotArea>
    </format>
    <format dxfId="431">
      <pivotArea dataOnly="0" labelOnly="1" outline="0" fieldPosition="0">
        <references count="5">
          <reference field="0" count="1">
            <x v="50"/>
          </reference>
          <reference field="2" count="1" selected="0">
            <x v="10"/>
          </reference>
          <reference field="3" count="1" selected="0">
            <x v="38"/>
          </reference>
          <reference field="6" count="1" selected="0">
            <x v="1"/>
          </reference>
          <reference field="10" count="1" selected="0">
            <x v="28"/>
          </reference>
        </references>
      </pivotArea>
    </format>
    <format dxfId="430">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31"/>
          </reference>
        </references>
      </pivotArea>
    </format>
    <format dxfId="429">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31"/>
          </reference>
        </references>
      </pivotArea>
    </format>
    <format dxfId="428">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31"/>
          </reference>
        </references>
      </pivotArea>
    </format>
    <format dxfId="427">
      <pivotArea dataOnly="0" labelOnly="1" outline="0" fieldPosition="0">
        <references count="5">
          <reference field="0" count="1">
            <x v="22"/>
          </reference>
          <reference field="2" count="1" selected="0">
            <x v="11"/>
          </reference>
          <reference field="3" count="1" selected="0">
            <x v="55"/>
          </reference>
          <reference field="6" count="1" selected="0">
            <x v="1"/>
          </reference>
          <reference field="10" count="1" selected="0">
            <x v="0"/>
          </reference>
        </references>
      </pivotArea>
    </format>
    <format dxfId="426">
      <pivotArea dataOnly="0" labelOnly="1" outline="0" fieldPosition="0">
        <references count="5">
          <reference field="0" count="8">
            <x v="1"/>
            <x v="24"/>
            <x v="36"/>
            <x v="45"/>
            <x v="46"/>
            <x v="80"/>
            <x v="85"/>
            <x v="97"/>
          </reference>
          <reference field="2" count="1" selected="0">
            <x v="11"/>
          </reference>
          <reference field="3" count="1" selected="0">
            <x v="48"/>
          </reference>
          <reference field="6" count="1" selected="0">
            <x v="1"/>
          </reference>
          <reference field="10" count="1" selected="0">
            <x v="1"/>
          </reference>
        </references>
      </pivotArea>
    </format>
    <format dxfId="425">
      <pivotArea dataOnly="0" labelOnly="1" outline="0" fieldPosition="0">
        <references count="5">
          <reference field="0" count="1">
            <x v="152"/>
          </reference>
          <reference field="2" count="1" selected="0">
            <x v="11"/>
          </reference>
          <reference field="3" count="1" selected="0">
            <x v="65"/>
          </reference>
          <reference field="6" count="1" selected="0">
            <x v="1"/>
          </reference>
          <reference field="10" count="1" selected="0">
            <x v="1"/>
          </reference>
        </references>
      </pivotArea>
    </format>
    <format dxfId="424">
      <pivotArea dataOnly="0" labelOnly="1" outline="0" fieldPosition="0">
        <references count="5">
          <reference field="0" count="1">
            <x v="22"/>
          </reference>
          <reference field="2" count="1" selected="0">
            <x v="11"/>
          </reference>
          <reference field="3" count="1" selected="0">
            <x v="54"/>
          </reference>
          <reference field="6" count="1" selected="0">
            <x v="1"/>
          </reference>
          <reference field="10" count="1" selected="0">
            <x v="2"/>
          </reference>
        </references>
      </pivotArea>
    </format>
    <format dxfId="423">
      <pivotArea dataOnly="0" labelOnly="1" outline="0" fieldPosition="0">
        <references count="5">
          <reference field="0" count="3">
            <x v="0"/>
            <x v="22"/>
            <x v="70"/>
          </reference>
          <reference field="2" count="1" selected="0">
            <x v="11"/>
          </reference>
          <reference field="3" count="1" selected="0">
            <x v="68"/>
          </reference>
          <reference field="6" count="1" selected="0">
            <x v="1"/>
          </reference>
          <reference field="10" count="1" selected="0">
            <x v="2"/>
          </reference>
        </references>
      </pivotArea>
    </format>
    <format dxfId="422">
      <pivotArea dataOnly="0" labelOnly="1" outline="0" fieldPosition="0">
        <references count="5">
          <reference field="0" count="3">
            <x v="22"/>
            <x v="116"/>
            <x v="131"/>
          </reference>
          <reference field="2" count="1" selected="0">
            <x v="11"/>
          </reference>
          <reference field="3" count="1" selected="0">
            <x v="72"/>
          </reference>
          <reference field="6" count="1" selected="0">
            <x v="1"/>
          </reference>
          <reference field="10" count="1" selected="0">
            <x v="2"/>
          </reference>
        </references>
      </pivotArea>
    </format>
    <format dxfId="421">
      <pivotArea dataOnly="0" labelOnly="1" outline="0" fieldPosition="0">
        <references count="5">
          <reference field="0" count="2">
            <x v="22"/>
            <x v="23"/>
          </reference>
          <reference field="2" count="1" selected="0">
            <x v="11"/>
          </reference>
          <reference field="3" count="1" selected="0">
            <x v="74"/>
          </reference>
          <reference field="6" count="1" selected="0">
            <x v="1"/>
          </reference>
          <reference field="10" count="1" selected="0">
            <x v="2"/>
          </reference>
        </references>
      </pivotArea>
    </format>
    <format dxfId="420">
      <pivotArea dataOnly="0" labelOnly="1" outline="0" fieldPosition="0">
        <references count="5">
          <reference field="0" count="1">
            <x v="22"/>
          </reference>
          <reference field="2" count="1" selected="0">
            <x v="11"/>
          </reference>
          <reference field="3" count="1" selected="0">
            <x v="75"/>
          </reference>
          <reference field="6" count="1" selected="0">
            <x v="1"/>
          </reference>
          <reference field="10" count="1" selected="0">
            <x v="2"/>
          </reference>
        </references>
      </pivotArea>
    </format>
    <format dxfId="419">
      <pivotArea dataOnly="0" labelOnly="1" outline="0" fieldPosition="0">
        <references count="5">
          <reference field="0" count="1">
            <x v="16"/>
          </reference>
          <reference field="2" count="1" selected="0">
            <x v="11"/>
          </reference>
          <reference field="3" count="1" selected="0">
            <x v="56"/>
          </reference>
          <reference field="6" count="1" selected="0">
            <x v="1"/>
          </reference>
          <reference field="10" count="1" selected="0">
            <x v="3"/>
          </reference>
        </references>
      </pivotArea>
    </format>
    <format dxfId="418">
      <pivotArea dataOnly="0" labelOnly="1" outline="0" fieldPosition="0">
        <references count="5">
          <reference field="0" count="1">
            <x v="24"/>
          </reference>
          <reference field="2" count="1" selected="0">
            <x v="11"/>
          </reference>
          <reference field="3" count="1" selected="0">
            <x v="47"/>
          </reference>
          <reference field="6" count="1" selected="0">
            <x v="1"/>
          </reference>
          <reference field="10" count="1" selected="0">
            <x v="6"/>
          </reference>
        </references>
      </pivotArea>
    </format>
    <format dxfId="417">
      <pivotArea dataOnly="0" labelOnly="1" outline="0" fieldPosition="0">
        <references count="5">
          <reference field="0" count="1">
            <x v="22"/>
          </reference>
          <reference field="2" count="1" selected="0">
            <x v="11"/>
          </reference>
          <reference field="3" count="1" selected="0">
            <x v="40"/>
          </reference>
          <reference field="6" count="1" selected="0">
            <x v="1"/>
          </reference>
          <reference field="10" count="1" selected="0">
            <x v="7"/>
          </reference>
        </references>
      </pivotArea>
    </format>
    <format dxfId="416">
      <pivotArea dataOnly="0" labelOnly="1" outline="0" fieldPosition="0">
        <references count="5">
          <reference field="0" count="1">
            <x v="22"/>
          </reference>
          <reference field="2" count="1" selected="0">
            <x v="11"/>
          </reference>
          <reference field="3" count="1" selected="0">
            <x v="43"/>
          </reference>
          <reference field="6" count="1" selected="0">
            <x v="1"/>
          </reference>
          <reference field="10" count="1" selected="0">
            <x v="7"/>
          </reference>
        </references>
      </pivotArea>
    </format>
    <format dxfId="415">
      <pivotArea dataOnly="0" labelOnly="1" outline="0" fieldPosition="0">
        <references count="5">
          <reference field="0" count="1">
            <x v="22"/>
          </reference>
          <reference field="2" count="1" selected="0">
            <x v="11"/>
          </reference>
          <reference field="3" count="1" selected="0">
            <x v="44"/>
          </reference>
          <reference field="6" count="1" selected="0">
            <x v="1"/>
          </reference>
          <reference field="10" count="1" selected="0">
            <x v="7"/>
          </reference>
        </references>
      </pivotArea>
    </format>
    <format dxfId="414">
      <pivotArea dataOnly="0" labelOnly="1" outline="0" fieldPosition="0">
        <references count="5">
          <reference field="0" count="1">
            <x v="22"/>
          </reference>
          <reference field="2" count="1" selected="0">
            <x v="11"/>
          </reference>
          <reference field="3" count="1" selected="0">
            <x v="52"/>
          </reference>
          <reference field="6" count="1" selected="0">
            <x v="1"/>
          </reference>
          <reference field="10" count="1" selected="0">
            <x v="7"/>
          </reference>
        </references>
      </pivotArea>
    </format>
    <format dxfId="413">
      <pivotArea dataOnly="0" labelOnly="1" outline="0" fieldPosition="0">
        <references count="5">
          <reference field="0" count="1">
            <x v="22"/>
          </reference>
          <reference field="2" count="1" selected="0">
            <x v="11"/>
          </reference>
          <reference field="3" count="1" selected="0">
            <x v="59"/>
          </reference>
          <reference field="6" count="1" selected="0">
            <x v="1"/>
          </reference>
          <reference field="10" count="1" selected="0">
            <x v="7"/>
          </reference>
        </references>
      </pivotArea>
    </format>
    <format dxfId="412">
      <pivotArea dataOnly="0" labelOnly="1" outline="0" fieldPosition="0">
        <references count="5">
          <reference field="0" count="1">
            <x v="22"/>
          </reference>
          <reference field="2" count="1" selected="0">
            <x v="11"/>
          </reference>
          <reference field="3" count="1" selected="0">
            <x v="64"/>
          </reference>
          <reference field="6" count="1" selected="0">
            <x v="1"/>
          </reference>
          <reference field="10" count="1" selected="0">
            <x v="7"/>
          </reference>
        </references>
      </pivotArea>
    </format>
    <format dxfId="411">
      <pivotArea dataOnly="0" labelOnly="1" outline="0" fieldPosition="0">
        <references count="5">
          <reference field="0" count="1">
            <x v="22"/>
          </reference>
          <reference field="2" count="1" selected="0">
            <x v="11"/>
          </reference>
          <reference field="3" count="1" selected="0">
            <x v="78"/>
          </reference>
          <reference field="6" count="1" selected="0">
            <x v="1"/>
          </reference>
          <reference field="10" count="1" selected="0">
            <x v="7"/>
          </reference>
        </references>
      </pivotArea>
    </format>
    <format dxfId="410">
      <pivotArea dataOnly="0" labelOnly="1" outline="0" fieldPosition="0">
        <references count="5">
          <reference field="0" count="2">
            <x v="32"/>
            <x v="51"/>
          </reference>
          <reference field="2" count="1" selected="0">
            <x v="11"/>
          </reference>
          <reference field="3" count="1" selected="0">
            <x v="73"/>
          </reference>
          <reference field="6" count="1" selected="0">
            <x v="1"/>
          </reference>
          <reference field="10" count="1" selected="0">
            <x v="9"/>
          </reference>
        </references>
      </pivotArea>
    </format>
    <format dxfId="409">
      <pivotArea dataOnly="0" labelOnly="1" outline="0" fieldPosition="0">
        <references count="5">
          <reference field="0" count="4">
            <x v="26"/>
            <x v="27"/>
            <x v="145"/>
            <x v="146"/>
          </reference>
          <reference field="2" count="1" selected="0">
            <x v="11"/>
          </reference>
          <reference field="3" count="1" selected="0">
            <x v="73"/>
          </reference>
          <reference field="6" count="1" selected="0">
            <x v="1"/>
          </reference>
          <reference field="10" count="1" selected="0">
            <x v="10"/>
          </reference>
        </references>
      </pivotArea>
    </format>
    <format dxfId="408">
      <pivotArea dataOnly="0" labelOnly="1" outline="0" fieldPosition="0">
        <references count="5">
          <reference field="0" count="1">
            <x v="8"/>
          </reference>
          <reference field="2" count="1" selected="0">
            <x v="11"/>
          </reference>
          <reference field="3" count="1" selected="0">
            <x v="39"/>
          </reference>
          <reference field="6" count="1" selected="0">
            <x v="1"/>
          </reference>
          <reference field="10" count="1" selected="0">
            <x v="11"/>
          </reference>
        </references>
      </pivotArea>
    </format>
    <format dxfId="407">
      <pivotArea dataOnly="0" labelOnly="1" outline="0" fieldPosition="0">
        <references count="5">
          <reference field="0" count="1">
            <x v="22"/>
          </reference>
          <reference field="2" count="1" selected="0">
            <x v="11"/>
          </reference>
          <reference field="3" count="1" selected="0">
            <x v="53"/>
          </reference>
          <reference field="6" count="1" selected="0">
            <x v="1"/>
          </reference>
          <reference field="10" count="1" selected="0">
            <x v="11"/>
          </reference>
        </references>
      </pivotArea>
    </format>
    <format dxfId="406">
      <pivotArea dataOnly="0" labelOnly="1" outline="0" fieldPosition="0">
        <references count="5">
          <reference field="0" count="1">
            <x v="22"/>
          </reference>
          <reference field="2" count="1" selected="0">
            <x v="11"/>
          </reference>
          <reference field="3" count="1" selected="0">
            <x v="63"/>
          </reference>
          <reference field="6" count="1" selected="0">
            <x v="1"/>
          </reference>
          <reference field="10" count="1" selected="0">
            <x v="11"/>
          </reference>
        </references>
      </pivotArea>
    </format>
    <format dxfId="405">
      <pivotArea dataOnly="0" labelOnly="1" outline="0" fieldPosition="0">
        <references count="5">
          <reference field="0" count="6">
            <x v="5"/>
            <x v="22"/>
            <x v="114"/>
            <x v="129"/>
            <x v="132"/>
            <x v="153"/>
          </reference>
          <reference field="2" count="1" selected="0">
            <x v="11"/>
          </reference>
          <reference field="3" count="1" selected="0">
            <x v="76"/>
          </reference>
          <reference field="6" count="1" selected="0">
            <x v="1"/>
          </reference>
          <reference field="10" count="1" selected="0">
            <x v="11"/>
          </reference>
        </references>
      </pivotArea>
    </format>
    <format dxfId="404">
      <pivotArea dataOnly="0" labelOnly="1" outline="0" fieldPosition="0">
        <references count="5">
          <reference field="0" count="1">
            <x v="22"/>
          </reference>
          <reference field="2" count="1" selected="0">
            <x v="11"/>
          </reference>
          <reference field="3" count="1" selected="0">
            <x v="77"/>
          </reference>
          <reference field="6" count="1" selected="0">
            <x v="1"/>
          </reference>
          <reference field="10" count="1" selected="0">
            <x v="11"/>
          </reference>
        </references>
      </pivotArea>
    </format>
    <format dxfId="403">
      <pivotArea dataOnly="0" labelOnly="1" outline="0" fieldPosition="0">
        <references count="5">
          <reference field="0" count="1">
            <x v="18"/>
          </reference>
          <reference field="2" count="1" selected="0">
            <x v="11"/>
          </reference>
          <reference field="3" count="1" selected="0">
            <x v="56"/>
          </reference>
          <reference field="6" count="1" selected="0">
            <x v="1"/>
          </reference>
          <reference field="10" count="1" selected="0">
            <x v="12"/>
          </reference>
        </references>
      </pivotArea>
    </format>
    <format dxfId="402">
      <pivotArea dataOnly="0" labelOnly="1" outline="0" fieldPosition="0">
        <references count="5">
          <reference field="0" count="1">
            <x v="124"/>
          </reference>
          <reference field="2" count="1" selected="0">
            <x v="11"/>
          </reference>
          <reference field="3" count="1" selected="0">
            <x v="73"/>
          </reference>
          <reference field="6" count="1" selected="0">
            <x v="1"/>
          </reference>
          <reference field="10" count="1" selected="0">
            <x v="12"/>
          </reference>
        </references>
      </pivotArea>
    </format>
    <format dxfId="401">
      <pivotArea dataOnly="0" labelOnly="1" outline="0" fieldPosition="0">
        <references count="5">
          <reference field="0" count="1">
            <x v="38"/>
          </reference>
          <reference field="2" count="1" selected="0">
            <x v="11"/>
          </reference>
          <reference field="3" count="1" selected="0">
            <x v="70"/>
          </reference>
          <reference field="6" count="1" selected="0">
            <x v="1"/>
          </reference>
          <reference field="10" count="1" selected="0">
            <x v="13"/>
          </reference>
        </references>
      </pivotArea>
    </format>
    <format dxfId="400">
      <pivotArea dataOnly="0" labelOnly="1" outline="0" fieldPosition="0">
        <references count="5">
          <reference field="0" count="1">
            <x v="54"/>
          </reference>
          <reference field="2" count="1" selected="0">
            <x v="11"/>
          </reference>
          <reference field="3" count="1" selected="0">
            <x v="73"/>
          </reference>
          <reference field="6" count="1" selected="0">
            <x v="1"/>
          </reference>
          <reference field="10" count="1" selected="0">
            <x v="13"/>
          </reference>
        </references>
      </pivotArea>
    </format>
    <format dxfId="399">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4"/>
          </reference>
        </references>
      </pivotArea>
    </format>
    <format dxfId="398">
      <pivotArea dataOnly="0" labelOnly="1" outline="0" fieldPosition="0">
        <references count="5">
          <reference field="0" count="1">
            <x v="109"/>
          </reference>
          <reference field="2" count="1" selected="0">
            <x v="11"/>
          </reference>
          <reference field="3" count="1" selected="0">
            <x v="69"/>
          </reference>
          <reference field="6" count="1" selected="0">
            <x v="1"/>
          </reference>
          <reference field="10" count="1" selected="0">
            <x v="14"/>
          </reference>
        </references>
      </pivotArea>
    </format>
    <format dxfId="397">
      <pivotArea dataOnly="0" labelOnly="1" outline="0" fieldPosition="0">
        <references count="5">
          <reference field="0" count="4">
            <x v="61"/>
            <x v="62"/>
            <x v="63"/>
            <x v="64"/>
          </reference>
          <reference field="2" count="1" selected="0">
            <x v="11"/>
          </reference>
          <reference field="3" count="1" selected="0">
            <x v="71"/>
          </reference>
          <reference field="6" count="1" selected="0">
            <x v="1"/>
          </reference>
          <reference field="10" count="1" selected="0">
            <x v="14"/>
          </reference>
        </references>
      </pivotArea>
    </format>
    <format dxfId="396">
      <pivotArea dataOnly="0" labelOnly="1" outline="0" fieldPosition="0">
        <references count="5">
          <reference field="0" count="1">
            <x v="78"/>
          </reference>
          <reference field="2" count="1" selected="0">
            <x v="11"/>
          </reference>
          <reference field="3" count="1" selected="0">
            <x v="73"/>
          </reference>
          <reference field="6" count="1" selected="0">
            <x v="1"/>
          </reference>
          <reference field="10" count="1" selected="0">
            <x v="14"/>
          </reference>
        </references>
      </pivotArea>
    </format>
    <format dxfId="395">
      <pivotArea dataOnly="0" labelOnly="1" outline="0" fieldPosition="0">
        <references count="5">
          <reference field="0" count="1">
            <x v="13"/>
          </reference>
          <reference field="2" count="1" selected="0">
            <x v="11"/>
          </reference>
          <reference field="3" count="1" selected="0">
            <x v="56"/>
          </reference>
          <reference field="6" count="1" selected="0">
            <x v="1"/>
          </reference>
          <reference field="10" count="1" selected="0">
            <x v="15"/>
          </reference>
        </references>
      </pivotArea>
    </format>
    <format dxfId="394">
      <pivotArea dataOnly="0" labelOnly="1" outline="0" fieldPosition="0">
        <references count="5">
          <reference field="0" count="1">
            <x v="33"/>
          </reference>
          <reference field="2" count="1" selected="0">
            <x v="11"/>
          </reference>
          <reference field="3" count="1" selected="0">
            <x v="73"/>
          </reference>
          <reference field="6" count="1" selected="0">
            <x v="1"/>
          </reference>
          <reference field="10" count="1" selected="0">
            <x v="15"/>
          </reference>
        </references>
      </pivotArea>
    </format>
    <format dxfId="393">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6"/>
          </reference>
        </references>
      </pivotArea>
    </format>
    <format dxfId="392">
      <pivotArea dataOnly="0" labelOnly="1" outline="0" fieldPosition="0">
        <references count="5">
          <reference field="0" count="3">
            <x v="48"/>
            <x v="108"/>
            <x v="111"/>
          </reference>
          <reference field="2" count="1" selected="0">
            <x v="11"/>
          </reference>
          <reference field="3" count="1" selected="0">
            <x v="73"/>
          </reference>
          <reference field="6" count="1" selected="0">
            <x v="1"/>
          </reference>
          <reference field="10" count="1" selected="0">
            <x v="16"/>
          </reference>
        </references>
      </pivotArea>
    </format>
    <format dxfId="391">
      <pivotArea dataOnly="0" labelOnly="1" outline="0" fieldPosition="0">
        <references count="5">
          <reference field="0" count="1">
            <x v="107"/>
          </reference>
          <reference field="2" count="1" selected="0">
            <x v="11"/>
          </reference>
          <reference field="3" count="1" selected="0">
            <x v="60"/>
          </reference>
          <reference field="6" count="1" selected="0">
            <x v="1"/>
          </reference>
          <reference field="10" count="1" selected="0">
            <x v="17"/>
          </reference>
        </references>
      </pivotArea>
    </format>
    <format dxfId="390">
      <pivotArea dataOnly="0" labelOnly="1" outline="0" fieldPosition="0">
        <references count="5">
          <reference field="0" count="1">
            <x v="41"/>
          </reference>
          <reference field="2" count="1" selected="0">
            <x v="11"/>
          </reference>
          <reference field="3" count="1" selected="0">
            <x v="61"/>
          </reference>
          <reference field="6" count="1" selected="0">
            <x v="1"/>
          </reference>
          <reference field="10" count="1" selected="0">
            <x v="17"/>
          </reference>
        </references>
      </pivotArea>
    </format>
    <format dxfId="389">
      <pivotArea dataOnly="0" labelOnly="1" outline="0" fieldPosition="0">
        <references count="5">
          <reference field="0" count="1">
            <x v="86"/>
          </reference>
          <reference field="2" count="1" selected="0">
            <x v="11"/>
          </reference>
          <reference field="3" count="1" selected="0">
            <x v="62"/>
          </reference>
          <reference field="6" count="1" selected="0">
            <x v="1"/>
          </reference>
          <reference field="10" count="1" selected="0">
            <x v="17"/>
          </reference>
        </references>
      </pivotArea>
    </format>
    <format dxfId="388">
      <pivotArea dataOnly="0" labelOnly="1" outline="0" fieldPosition="0">
        <references count="5">
          <reference field="0" count="1">
            <x v="99"/>
          </reference>
          <reference field="2" count="1" selected="0">
            <x v="11"/>
          </reference>
          <reference field="3" count="1" selected="0">
            <x v="65"/>
          </reference>
          <reference field="6" count="1" selected="0">
            <x v="1"/>
          </reference>
          <reference field="10" count="1" selected="0">
            <x v="17"/>
          </reference>
        </references>
      </pivotArea>
    </format>
    <format dxfId="387">
      <pivotArea dataOnly="0" labelOnly="1" outline="0" fieldPosition="0">
        <references count="5">
          <reference field="0" count="1">
            <x v="121"/>
          </reference>
          <reference field="2" count="1" selected="0">
            <x v="11"/>
          </reference>
          <reference field="3" count="1" selected="0">
            <x v="66"/>
          </reference>
          <reference field="6" count="1" selected="0">
            <x v="1"/>
          </reference>
          <reference field="10" count="1" selected="0">
            <x v="17"/>
          </reference>
        </references>
      </pivotArea>
    </format>
    <format dxfId="386">
      <pivotArea dataOnly="0" labelOnly="1" outline="0" fieldPosition="0">
        <references count="5">
          <reference field="0" count="1">
            <x v="69"/>
          </reference>
          <reference field="2" count="1" selected="0">
            <x v="11"/>
          </reference>
          <reference field="3" count="1" selected="0">
            <x v="69"/>
          </reference>
          <reference field="6" count="1" selected="0">
            <x v="1"/>
          </reference>
          <reference field="10" count="1" selected="0">
            <x v="17"/>
          </reference>
        </references>
      </pivotArea>
    </format>
    <format dxfId="385">
      <pivotArea dataOnly="0" labelOnly="1" outline="0" fieldPosition="0">
        <references count="5">
          <reference field="0" count="1">
            <x v="15"/>
          </reference>
          <reference field="2" count="1" selected="0">
            <x v="11"/>
          </reference>
          <reference field="3" count="1" selected="0">
            <x v="56"/>
          </reference>
          <reference field="6" count="1" selected="0">
            <x v="1"/>
          </reference>
          <reference field="10" count="1" selected="0">
            <x v="18"/>
          </reference>
        </references>
      </pivotArea>
    </format>
    <format dxfId="384">
      <pivotArea dataOnly="0" labelOnly="1" outline="0" fieldPosition="0">
        <references count="5">
          <reference field="0" count="1">
            <x v="73"/>
          </reference>
          <reference field="2" count="1" selected="0">
            <x v="11"/>
          </reference>
          <reference field="3" count="1" selected="0">
            <x v="42"/>
          </reference>
          <reference field="6" count="1" selected="0">
            <x v="1"/>
          </reference>
          <reference field="10" count="1" selected="0">
            <x v="19"/>
          </reference>
        </references>
      </pivotArea>
    </format>
    <format dxfId="383">
      <pivotArea dataOnly="0" labelOnly="1" outline="0" fieldPosition="0">
        <references count="5">
          <reference field="0" count="1">
            <x v="68"/>
          </reference>
          <reference field="2" count="1" selected="0">
            <x v="11"/>
          </reference>
          <reference field="3" count="1" selected="0">
            <x v="69"/>
          </reference>
          <reference field="6" count="1" selected="0">
            <x v="1"/>
          </reference>
          <reference field="10" count="1" selected="0">
            <x v="19"/>
          </reference>
        </references>
      </pivotArea>
    </format>
    <format dxfId="382">
      <pivotArea dataOnly="0" labelOnly="1" outline="0" fieldPosition="0">
        <references count="5">
          <reference field="0" count="1">
            <x v="89"/>
          </reference>
          <reference field="2" count="1" selected="0">
            <x v="11"/>
          </reference>
          <reference field="3" count="1" selected="0">
            <x v="41"/>
          </reference>
          <reference field="6" count="1" selected="0">
            <x v="1"/>
          </reference>
          <reference field="10" count="1" selected="0">
            <x v="20"/>
          </reference>
        </references>
      </pivotArea>
    </format>
    <format dxfId="381">
      <pivotArea dataOnly="0" labelOnly="1" outline="0" fieldPosition="0">
        <references count="5">
          <reference field="0" count="1">
            <x v="90"/>
          </reference>
          <reference field="2" count="1" selected="0">
            <x v="11"/>
          </reference>
          <reference field="3" count="1" selected="0">
            <x v="57"/>
          </reference>
          <reference field="6" count="1" selected="0">
            <x v="1"/>
          </reference>
          <reference field="10" count="1" selected="0">
            <x v="20"/>
          </reference>
        </references>
      </pivotArea>
    </format>
    <format dxfId="380">
      <pivotArea dataOnly="0" labelOnly="1" outline="0" fieldPosition="0">
        <references count="5">
          <reference field="0" count="1">
            <x v="122"/>
          </reference>
          <reference field="2" count="1" selected="0">
            <x v="11"/>
          </reference>
          <reference field="3" count="1" selected="0">
            <x v="69"/>
          </reference>
          <reference field="6" count="1" selected="0">
            <x v="1"/>
          </reference>
          <reference field="10" count="1" selected="0">
            <x v="20"/>
          </reference>
        </references>
      </pivotArea>
    </format>
    <format dxfId="379">
      <pivotArea dataOnly="0" labelOnly="1" outline="0" fieldPosition="0">
        <references count="5">
          <reference field="0" count="1">
            <x v="17"/>
          </reference>
          <reference field="2" count="1" selected="0">
            <x v="11"/>
          </reference>
          <reference field="3" count="1" selected="0">
            <x v="56"/>
          </reference>
          <reference field="6" count="1" selected="0">
            <x v="1"/>
          </reference>
          <reference field="10" count="1" selected="0">
            <x v="21"/>
          </reference>
        </references>
      </pivotArea>
    </format>
    <format dxfId="378">
      <pivotArea dataOnly="0" labelOnly="1" outline="0" fieldPosition="0">
        <references count="5">
          <reference field="0" count="1">
            <x v="123"/>
          </reference>
          <reference field="2" count="1" selected="0">
            <x v="11"/>
          </reference>
          <reference field="3" count="1" selected="0">
            <x v="69"/>
          </reference>
          <reference field="6" count="1" selected="0">
            <x v="1"/>
          </reference>
          <reference field="10" count="1" selected="0">
            <x v="21"/>
          </reference>
        </references>
      </pivotArea>
    </format>
    <format dxfId="377">
      <pivotArea dataOnly="0" labelOnly="1" outline="0" fieldPosition="0">
        <references count="5">
          <reference field="0" count="4">
            <x v="28"/>
            <x v="120"/>
            <x v="133"/>
            <x v="136"/>
          </reference>
          <reference field="2" count="1" selected="0">
            <x v="11"/>
          </reference>
          <reference field="3" count="1" selected="0">
            <x v="49"/>
          </reference>
          <reference field="6" count="1" selected="0">
            <x v="1"/>
          </reference>
          <reference field="10" count="1" selected="0">
            <x v="22"/>
          </reference>
        </references>
      </pivotArea>
    </format>
    <format dxfId="376">
      <pivotArea dataOnly="0" labelOnly="1" outline="0" fieldPosition="0">
        <references count="5">
          <reference field="0" count="2">
            <x v="14"/>
            <x v="21"/>
          </reference>
          <reference field="2" count="1" selected="0">
            <x v="11"/>
          </reference>
          <reference field="3" count="1" selected="0">
            <x v="56"/>
          </reference>
          <reference field="6" count="1" selected="0">
            <x v="1"/>
          </reference>
          <reference field="10" count="1" selected="0">
            <x v="23"/>
          </reference>
        </references>
      </pivotArea>
    </format>
    <format dxfId="375">
      <pivotArea dataOnly="0" labelOnly="1" outline="0" fieldPosition="0">
        <references count="5">
          <reference field="0" count="1">
            <x v="102"/>
          </reference>
          <reference field="2" count="1" selected="0">
            <x v="11"/>
          </reference>
          <reference field="3" count="1" selected="0">
            <x v="67"/>
          </reference>
          <reference field="6" count="1" selected="0">
            <x v="1"/>
          </reference>
          <reference field="10" count="1" selected="0">
            <x v="23"/>
          </reference>
        </references>
      </pivotArea>
    </format>
    <format dxfId="374">
      <pivotArea dataOnly="0" labelOnly="1" outline="0" fieldPosition="0">
        <references count="5">
          <reference field="0" count="5">
            <x v="82"/>
            <x v="83"/>
            <x v="96"/>
            <x v="147"/>
            <x v="148"/>
          </reference>
          <reference field="2" count="1" selected="0">
            <x v="11"/>
          </reference>
          <reference field="3" count="1" selected="0">
            <x v="70"/>
          </reference>
          <reference field="6" count="1" selected="0">
            <x v="1"/>
          </reference>
          <reference field="10" count="1" selected="0">
            <x v="23"/>
          </reference>
        </references>
      </pivotArea>
    </format>
    <format dxfId="373">
      <pivotArea dataOnly="0" labelOnly="1" outline="0" fieldPosition="0">
        <references count="5">
          <reference field="0" count="3">
            <x v="42"/>
            <x v="81"/>
            <x v="144"/>
          </reference>
          <reference field="2" count="1" selected="0">
            <x v="11"/>
          </reference>
          <reference field="3" count="1" selected="0">
            <x v="73"/>
          </reference>
          <reference field="6" count="1" selected="0">
            <x v="1"/>
          </reference>
          <reference field="10" count="1" selected="0">
            <x v="23"/>
          </reference>
        </references>
      </pivotArea>
    </format>
    <format dxfId="372">
      <pivotArea dataOnly="0" labelOnly="1" outline="0" fieldPosition="0">
        <references count="5">
          <reference field="0" count="1">
            <x v="84"/>
          </reference>
          <reference field="2" count="1" selected="0">
            <x v="11"/>
          </reference>
          <reference field="3" count="1" selected="0">
            <x v="78"/>
          </reference>
          <reference field="6" count="1" selected="0">
            <x v="1"/>
          </reference>
          <reference field="10" count="1" selected="0">
            <x v="23"/>
          </reference>
        </references>
      </pivotArea>
    </format>
    <format dxfId="371">
      <pivotArea dataOnly="0" labelOnly="1" outline="0" fieldPosition="0">
        <references count="5">
          <reference field="0" count="1">
            <x v="101"/>
          </reference>
          <reference field="2" count="1" selected="0">
            <x v="11"/>
          </reference>
          <reference field="3" count="1" selected="0">
            <x v="69"/>
          </reference>
          <reference field="6" count="1" selected="0">
            <x v="1"/>
          </reference>
          <reference field="10" count="1" selected="0">
            <x v="25"/>
          </reference>
        </references>
      </pivotArea>
    </format>
    <format dxfId="370">
      <pivotArea dataOnly="0" labelOnly="1" outline="0" fieldPosition="0">
        <references count="5">
          <reference field="0" count="3">
            <x v="57"/>
            <x v="58"/>
            <x v="60"/>
          </reference>
          <reference field="2" count="1" selected="0">
            <x v="11"/>
          </reference>
          <reference field="3" count="1" selected="0">
            <x v="73"/>
          </reference>
          <reference field="6" count="1" selected="0">
            <x v="1"/>
          </reference>
          <reference field="10" count="1" selected="0">
            <x v="25"/>
          </reference>
        </references>
      </pivotArea>
    </format>
    <format dxfId="369">
      <pivotArea dataOnly="0" labelOnly="1" outline="0" fieldPosition="0">
        <references count="5">
          <reference field="0" count="1">
            <x v="65"/>
          </reference>
          <reference field="2" count="1" selected="0">
            <x v="11"/>
          </reference>
          <reference field="3" count="1" selected="0">
            <x v="73"/>
          </reference>
          <reference field="6" count="1" selected="0">
            <x v="1"/>
          </reference>
          <reference field="10" count="1" selected="0">
            <x v="26"/>
          </reference>
        </references>
      </pivotArea>
    </format>
    <format dxfId="368">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27"/>
          </reference>
        </references>
      </pivotArea>
    </format>
    <format dxfId="367">
      <pivotArea dataOnly="0" labelOnly="1" outline="0" fieldPosition="0">
        <references count="5">
          <reference field="0" count="2">
            <x v="10"/>
            <x v="50"/>
          </reference>
          <reference field="2" count="1" selected="0">
            <x v="11"/>
          </reference>
          <reference field="3" count="1" selected="0">
            <x v="45"/>
          </reference>
          <reference field="6" count="1" selected="0">
            <x v="1"/>
          </reference>
          <reference field="10" count="1" selected="0">
            <x v="28"/>
          </reference>
        </references>
      </pivotArea>
    </format>
    <format dxfId="366">
      <pivotArea dataOnly="0" labelOnly="1" outline="0" fieldPosition="0">
        <references count="5">
          <reference field="0" count="1">
            <x v="50"/>
          </reference>
          <reference field="2" count="1" selected="0">
            <x v="11"/>
          </reference>
          <reference field="3" count="1" selected="0">
            <x v="46"/>
          </reference>
          <reference field="6" count="1" selected="0">
            <x v="1"/>
          </reference>
          <reference field="10" count="1" selected="0">
            <x v="28"/>
          </reference>
        </references>
      </pivotArea>
    </format>
    <format dxfId="365">
      <pivotArea dataOnly="0" labelOnly="1" outline="0" fieldPosition="0">
        <references count="5">
          <reference field="0" count="2">
            <x v="94"/>
            <x v="98"/>
          </reference>
          <reference field="2" count="1" selected="0">
            <x v="11"/>
          </reference>
          <reference field="3" count="1" selected="0">
            <x v="56"/>
          </reference>
          <reference field="6" count="1" selected="0">
            <x v="1"/>
          </reference>
          <reference field="10" count="1" selected="0">
            <x v="28"/>
          </reference>
        </references>
      </pivotArea>
    </format>
    <format dxfId="364">
      <pivotArea dataOnly="0" labelOnly="1" outline="0" fieldPosition="0">
        <references count="5">
          <reference field="0" count="1">
            <x v="20"/>
          </reference>
          <reference field="2" count="1" selected="0">
            <x v="11"/>
          </reference>
          <reference field="3" count="1" selected="0">
            <x v="58"/>
          </reference>
          <reference field="6" count="1" selected="0">
            <x v="1"/>
          </reference>
          <reference field="10" count="1" selected="0">
            <x v="28"/>
          </reference>
        </references>
      </pivotArea>
    </format>
    <format dxfId="363">
      <pivotArea dataOnly="0" labelOnly="1" outline="0" fieldPosition="0">
        <references count="5">
          <reference field="0" count="1">
            <x v="11"/>
          </reference>
          <reference field="2" count="1" selected="0">
            <x v="11"/>
          </reference>
          <reference field="3" count="1" selected="0">
            <x v="60"/>
          </reference>
          <reference field="6" count="1" selected="0">
            <x v="1"/>
          </reference>
          <reference field="10" count="1" selected="0">
            <x v="28"/>
          </reference>
        </references>
      </pivotArea>
    </format>
    <format dxfId="362">
      <pivotArea dataOnly="0" labelOnly="1" outline="0" fieldPosition="0">
        <references count="5">
          <reference field="0" count="1">
            <x v="50"/>
          </reference>
          <reference field="2" count="1" selected="0">
            <x v="11"/>
          </reference>
          <reference field="3" count="1" selected="0">
            <x v="70"/>
          </reference>
          <reference field="6" count="1" selected="0">
            <x v="1"/>
          </reference>
          <reference field="10" count="1" selected="0">
            <x v="28"/>
          </reference>
        </references>
      </pivotArea>
    </format>
    <format dxfId="361">
      <pivotArea dataOnly="0" labelOnly="1" outline="0" fieldPosition="0">
        <references count="5">
          <reference field="0" count="1">
            <x v="117"/>
          </reference>
          <reference field="2" count="1" selected="0">
            <x v="11"/>
          </reference>
          <reference field="3" count="1" selected="0">
            <x v="49"/>
          </reference>
          <reference field="6" count="1" selected="0">
            <x v="1"/>
          </reference>
          <reference field="10" count="1" selected="0">
            <x v="29"/>
          </reference>
        </references>
      </pivotArea>
    </format>
    <format dxfId="360">
      <pivotArea dataOnly="0" labelOnly="1" outline="0" fieldPosition="0">
        <references count="5">
          <reference field="0" count="1">
            <x v="117"/>
          </reference>
          <reference field="2" count="1" selected="0">
            <x v="11"/>
          </reference>
          <reference field="3" count="1" selected="0">
            <x v="50"/>
          </reference>
          <reference field="6" count="1" selected="0">
            <x v="1"/>
          </reference>
          <reference field="10" count="1" selected="0">
            <x v="29"/>
          </reference>
        </references>
      </pivotArea>
    </format>
    <format dxfId="359">
      <pivotArea dataOnly="0" labelOnly="1" outline="0" fieldPosition="0">
        <references count="5">
          <reference field="0" count="1">
            <x v="117"/>
          </reference>
          <reference field="2" count="1" selected="0">
            <x v="11"/>
          </reference>
          <reference field="3" count="1" selected="0">
            <x v="51"/>
          </reference>
          <reference field="6" count="1" selected="0">
            <x v="1"/>
          </reference>
          <reference field="10" count="1" selected="0">
            <x v="29"/>
          </reference>
        </references>
      </pivotArea>
    </format>
    <format dxfId="358">
      <pivotArea dataOnly="0" labelOnly="1" outline="0" fieldPosition="0">
        <references count="5">
          <reference field="0" count="1">
            <x v="117"/>
          </reference>
          <reference field="2" count="1" selected="0">
            <x v="11"/>
          </reference>
          <reference field="3" count="1" selected="0">
            <x v="62"/>
          </reference>
          <reference field="6" count="1" selected="0">
            <x v="1"/>
          </reference>
          <reference field="10" count="1" selected="0">
            <x v="29"/>
          </reference>
        </references>
      </pivotArea>
    </format>
    <format dxfId="357">
      <pivotArea dataOnly="0" labelOnly="1" outline="0" fieldPosition="0">
        <references count="5">
          <reference field="0" count="2">
            <x v="43"/>
            <x v="125"/>
          </reference>
          <reference field="2" count="1" selected="0">
            <x v="11"/>
          </reference>
          <reference field="3" count="1" selected="0">
            <x v="73"/>
          </reference>
          <reference field="6" count="1" selected="0">
            <x v="1"/>
          </reference>
          <reference field="10" count="1" selected="0">
            <x v="29"/>
          </reference>
        </references>
      </pivotArea>
    </format>
    <format dxfId="356">
      <pivotArea dataOnly="0" labelOnly="1" outline="0" fieldPosition="0">
        <references count="5">
          <reference field="0" count="1">
            <x v="53"/>
          </reference>
          <reference field="2" count="1" selected="0">
            <x v="11"/>
          </reference>
          <reference field="3" count="1" selected="0">
            <x v="73"/>
          </reference>
          <reference field="6" count="1" selected="0">
            <x v="1"/>
          </reference>
          <reference field="10" count="1" selected="0">
            <x v="30"/>
          </reference>
        </references>
      </pivotArea>
    </format>
    <format dxfId="355">
      <pivotArea dataOnly="0" labelOnly="1" outline="0" fieldPosition="0">
        <references count="5">
          <reference field="0" count="2">
            <x v="2"/>
            <x v="3"/>
          </reference>
          <reference field="2" count="1" selected="0">
            <x v="12"/>
          </reference>
          <reference field="3" count="1" selected="0">
            <x v="79"/>
          </reference>
          <reference field="6" count="1" selected="0">
            <x v="1"/>
          </reference>
          <reference field="10" count="1" selected="0">
            <x v="24"/>
          </reference>
        </references>
      </pivotArea>
    </format>
    <format dxfId="354">
      <pivotArea dataOnly="0" labelOnly="1" outline="0" fieldPosition="0">
        <references count="5">
          <reference field="0" count="1">
            <x v="12"/>
          </reference>
          <reference field="2" count="1" selected="0">
            <x v="1"/>
          </reference>
          <reference field="3" count="1" selected="0">
            <x v="1"/>
          </reference>
          <reference field="6" count="1" selected="0">
            <x v="2"/>
          </reference>
          <reference field="10" count="1" selected="0">
            <x v="1"/>
          </reference>
        </references>
      </pivotArea>
    </format>
    <format dxfId="353">
      <pivotArea dataOnly="0" labelOnly="1" outline="0" fieldPosition="0">
        <references count="5">
          <reference field="0" count="2">
            <x v="9"/>
            <x v="115"/>
          </reference>
          <reference field="2" count="1" selected="0">
            <x v="1"/>
          </reference>
          <reference field="3" count="1" selected="0">
            <x v="2"/>
          </reference>
          <reference field="6" count="1" selected="0">
            <x v="2"/>
          </reference>
          <reference field="10" count="1" selected="0">
            <x v="1"/>
          </reference>
        </references>
      </pivotArea>
    </format>
    <format dxfId="352">
      <pivotArea dataOnly="0" labelOnly="1" outline="0" fieldPosition="0">
        <references count="5">
          <reference field="0" count="1">
            <x v="35"/>
          </reference>
          <reference field="2" count="1" selected="0">
            <x v="1"/>
          </reference>
          <reference field="3" count="1" selected="0">
            <x v="2"/>
          </reference>
          <reference field="6" count="1" selected="0">
            <x v="2"/>
          </reference>
          <reference field="10" count="1" selected="0">
            <x v="6"/>
          </reference>
        </references>
      </pivotArea>
    </format>
    <format dxfId="351">
      <pivotArea dataOnly="0" labelOnly="1" outline="0" fieldPosition="0">
        <references count="5">
          <reference field="0" count="1">
            <x v="118"/>
          </reference>
          <reference field="2" count="1" selected="0">
            <x v="1"/>
          </reference>
          <reference field="3" count="1" selected="0">
            <x v="2"/>
          </reference>
          <reference field="6" count="1" selected="0">
            <x v="2"/>
          </reference>
          <reference field="10" count="1" selected="0">
            <x v="29"/>
          </reference>
        </references>
      </pivotArea>
    </format>
    <format dxfId="350">
      <pivotArea dataOnly="0" labelOnly="1" outline="0" fieldPosition="0">
        <references count="5">
          <reference field="0" count="1">
            <x v="25"/>
          </reference>
          <reference field="2" count="1" selected="0">
            <x v="9"/>
          </reference>
          <reference field="3" count="1" selected="0">
            <x v="23"/>
          </reference>
          <reference field="6" count="1" selected="0">
            <x v="2"/>
          </reference>
          <reference field="10" count="1" selected="0">
            <x v="1"/>
          </reference>
        </references>
      </pivotArea>
    </format>
    <format dxfId="349">
      <pivotArea dataOnly="0" labelOnly="1" outline="0" fieldPosition="0">
        <references count="5">
          <reference field="0" count="1">
            <x v="40"/>
          </reference>
          <reference field="2" count="1" selected="0">
            <x v="13"/>
          </reference>
          <reference field="3" count="1" selected="0">
            <x v="80"/>
          </reference>
          <reference field="6" count="1" selected="0">
            <x v="2"/>
          </reference>
          <reference field="10" count="1" selected="0">
            <x v="8"/>
          </reference>
        </references>
      </pivotArea>
    </format>
    <format dxfId="348">
      <pivotArea dataOnly="0" labelOnly="1" outline="0" fieldPosition="0">
        <references count="5">
          <reference field="0" count="1">
            <x v="151"/>
          </reference>
          <reference field="2" count="1" selected="0">
            <x v="3"/>
          </reference>
          <reference field="3" count="1" selected="0">
            <x v="4"/>
          </reference>
          <reference field="6" count="1" selected="0">
            <x v="3"/>
          </reference>
          <reference field="10" count="1" selected="0">
            <x v="8"/>
          </reference>
        </references>
      </pivotArea>
    </format>
    <format dxfId="347">
      <pivotArea dataOnly="0" labelOnly="1" outline="0" fieldPosition="0">
        <references count="5">
          <reference field="0" count="1">
            <x v="79"/>
          </reference>
          <reference field="2" count="1" selected="0">
            <x v="0"/>
          </reference>
          <reference field="3" count="1" selected="0">
            <x v="0"/>
          </reference>
          <reference field="6" count="1" selected="0">
            <x v="4"/>
          </reference>
          <reference field="10" count="1" selected="0">
            <x v="8"/>
          </reference>
        </references>
      </pivotArea>
    </format>
    <format dxfId="346">
      <pivotArea dataOnly="0" labelOnly="1" outline="0" fieldPosition="0">
        <references count="5">
          <reference field="0" count="1">
            <x v="150"/>
          </reference>
          <reference field="2" count="1" selected="0">
            <x v="2"/>
          </reference>
          <reference field="3" count="1" selected="0">
            <x v="3"/>
          </reference>
          <reference field="6" count="1" selected="0">
            <x v="5"/>
          </reference>
          <reference field="10" count="1" selected="0">
            <x v="8"/>
          </reference>
        </references>
      </pivotArea>
    </format>
    <format dxfId="345">
      <pivotArea dataOnly="0" labelOnly="1" outline="0" fieldPosition="0">
        <references count="1">
          <reference field="16" count="0"/>
        </references>
      </pivotArea>
    </format>
    <format dxfId="344">
      <pivotArea dataOnly="0" labelOnly="1" grandCol="1" outline="0" fieldPosition="0"/>
    </format>
    <format dxfId="343">
      <pivotArea type="all" dataOnly="0" outline="0" fieldPosition="0"/>
    </format>
    <format dxfId="342">
      <pivotArea outline="0" collapsedLevelsAreSubtotals="1" fieldPosition="0"/>
    </format>
    <format dxfId="341">
      <pivotArea type="origin" dataOnly="0" labelOnly="1" outline="0" fieldPosition="0"/>
    </format>
    <format dxfId="340">
      <pivotArea field="16" type="button" dataOnly="0" labelOnly="1" outline="0" axis="axisCol" fieldPosition="0"/>
    </format>
    <format dxfId="339">
      <pivotArea type="topRight" dataOnly="0" labelOnly="1" outline="0" fieldPosition="0"/>
    </format>
    <format dxfId="338">
      <pivotArea field="6" type="button" dataOnly="0" labelOnly="1" outline="0" axis="axisRow" fieldPosition="0"/>
    </format>
    <format dxfId="337">
      <pivotArea field="2" type="button" dataOnly="0" labelOnly="1" outline="0" axis="axisRow" fieldPosition="1"/>
    </format>
    <format dxfId="336">
      <pivotArea field="10" type="button" dataOnly="0" labelOnly="1" outline="0" axis="axisRow" fieldPosition="2"/>
    </format>
    <format dxfId="335">
      <pivotArea field="3" type="button" dataOnly="0" labelOnly="1" outline="0" axis="axisRow" fieldPosition="3"/>
    </format>
    <format dxfId="334">
      <pivotArea field="0" type="button" dataOnly="0" labelOnly="1" outline="0" axis="axisRow" fieldPosition="4"/>
    </format>
    <format dxfId="333">
      <pivotArea dataOnly="0" labelOnly="1" outline="0" fieldPosition="0">
        <references count="1">
          <reference field="6" count="0"/>
        </references>
      </pivotArea>
    </format>
    <format dxfId="332">
      <pivotArea dataOnly="0" labelOnly="1" outline="0" fieldPosition="0">
        <references count="1">
          <reference field="6" count="0" defaultSubtotal="1"/>
        </references>
      </pivotArea>
    </format>
    <format dxfId="331">
      <pivotArea dataOnly="0" labelOnly="1" outline="0" fieldPosition="0">
        <references count="2">
          <reference field="2" count="4">
            <x v="4"/>
            <x v="5"/>
            <x v="6"/>
            <x v="7"/>
          </reference>
          <reference field="6" count="1" selected="0">
            <x v="0"/>
          </reference>
        </references>
      </pivotArea>
    </format>
    <format dxfId="330">
      <pivotArea dataOnly="0" labelOnly="1" outline="0" fieldPosition="0">
        <references count="2">
          <reference field="2" count="4" defaultSubtotal="1">
            <x v="4"/>
            <x v="5"/>
            <x v="6"/>
            <x v="7"/>
          </reference>
          <reference field="6" count="1" selected="0">
            <x v="0"/>
          </reference>
        </references>
      </pivotArea>
    </format>
    <format dxfId="329">
      <pivotArea dataOnly="0" labelOnly="1" outline="0" fieldPosition="0">
        <references count="2">
          <reference field="2" count="5">
            <x v="8"/>
            <x v="9"/>
            <x v="10"/>
            <x v="11"/>
            <x v="12"/>
          </reference>
          <reference field="6" count="1" selected="0">
            <x v="1"/>
          </reference>
        </references>
      </pivotArea>
    </format>
    <format dxfId="328">
      <pivotArea dataOnly="0" labelOnly="1" outline="0" fieldPosition="0">
        <references count="2">
          <reference field="2" count="5" defaultSubtotal="1">
            <x v="8"/>
            <x v="9"/>
            <x v="10"/>
            <x v="11"/>
            <x v="12"/>
          </reference>
          <reference field="6" count="1" selected="0">
            <x v="1"/>
          </reference>
        </references>
      </pivotArea>
    </format>
    <format dxfId="327">
      <pivotArea dataOnly="0" labelOnly="1" outline="0" fieldPosition="0">
        <references count="2">
          <reference field="2" count="3">
            <x v="1"/>
            <x v="9"/>
            <x v="13"/>
          </reference>
          <reference field="6" count="1" selected="0">
            <x v="2"/>
          </reference>
        </references>
      </pivotArea>
    </format>
    <format dxfId="326">
      <pivotArea dataOnly="0" labelOnly="1" outline="0" fieldPosition="0">
        <references count="2">
          <reference field="2" count="3" defaultSubtotal="1">
            <x v="1"/>
            <x v="9"/>
            <x v="13"/>
          </reference>
          <reference field="6" count="1" selected="0">
            <x v="2"/>
          </reference>
        </references>
      </pivotArea>
    </format>
    <format dxfId="325">
      <pivotArea dataOnly="0" labelOnly="1" outline="0" fieldPosition="0">
        <references count="2">
          <reference field="2" count="1">
            <x v="3"/>
          </reference>
          <reference field="6" count="1" selected="0">
            <x v="3"/>
          </reference>
        </references>
      </pivotArea>
    </format>
    <format dxfId="324">
      <pivotArea dataOnly="0" labelOnly="1" outline="0" fieldPosition="0">
        <references count="2">
          <reference field="2" count="1" defaultSubtotal="1">
            <x v="3"/>
          </reference>
          <reference field="6" count="1" selected="0">
            <x v="3"/>
          </reference>
        </references>
      </pivotArea>
    </format>
    <format dxfId="323">
      <pivotArea dataOnly="0" labelOnly="1" outline="0" fieldPosition="0">
        <references count="2">
          <reference field="2" count="1">
            <x v="0"/>
          </reference>
          <reference field="6" count="1" selected="0">
            <x v="4"/>
          </reference>
        </references>
      </pivotArea>
    </format>
    <format dxfId="322">
      <pivotArea dataOnly="0" labelOnly="1" outline="0" fieldPosition="0">
        <references count="2">
          <reference field="2" count="1" defaultSubtotal="1">
            <x v="0"/>
          </reference>
          <reference field="6" count="1" selected="0">
            <x v="4"/>
          </reference>
        </references>
      </pivotArea>
    </format>
    <format dxfId="321">
      <pivotArea dataOnly="0" labelOnly="1" outline="0" fieldPosition="0">
        <references count="2">
          <reference field="2" count="1">
            <x v="2"/>
          </reference>
          <reference field="6" count="1" selected="0">
            <x v="5"/>
          </reference>
        </references>
      </pivotArea>
    </format>
    <format dxfId="320">
      <pivotArea dataOnly="0" labelOnly="1" outline="0" fieldPosition="0">
        <references count="2">
          <reference field="2" count="1" defaultSubtotal="1">
            <x v="2"/>
          </reference>
          <reference field="6" count="1" selected="0">
            <x v="5"/>
          </reference>
        </references>
      </pivotArea>
    </format>
    <format dxfId="319">
      <pivotArea dataOnly="0" labelOnly="1" outline="0" fieldPosition="0">
        <references count="3">
          <reference field="2" count="1" selected="0">
            <x v="4"/>
          </reference>
          <reference field="6" count="1" selected="0">
            <x v="0"/>
          </reference>
          <reference field="10" count="1">
            <x v="8"/>
          </reference>
        </references>
      </pivotArea>
    </format>
    <format dxfId="318">
      <pivotArea dataOnly="0" labelOnly="1" outline="0" fieldPosition="0">
        <references count="3">
          <reference field="2" count="1" selected="0">
            <x v="5"/>
          </reference>
          <reference field="6" count="1" selected="0">
            <x v="0"/>
          </reference>
          <reference field="10" count="8">
            <x v="5"/>
            <x v="10"/>
            <x v="13"/>
            <x v="15"/>
            <x v="17"/>
            <x v="19"/>
            <x v="20"/>
            <x v="23"/>
          </reference>
        </references>
      </pivotArea>
    </format>
    <format dxfId="317">
      <pivotArea dataOnly="0" labelOnly="1" outline="0" fieldPosition="0">
        <references count="3">
          <reference field="2" count="1" selected="0">
            <x v="6"/>
          </reference>
          <reference field="6" count="1" selected="0">
            <x v="0"/>
          </reference>
          <reference field="10" count="19">
            <x v="1"/>
            <x v="2"/>
            <x v="5"/>
            <x v="8"/>
            <x v="9"/>
            <x v="10"/>
            <x v="11"/>
            <x v="12"/>
            <x v="13"/>
            <x v="14"/>
            <x v="16"/>
            <x v="20"/>
            <x v="21"/>
            <x v="23"/>
            <x v="25"/>
            <x v="26"/>
            <x v="27"/>
            <x v="29"/>
            <x v="30"/>
          </reference>
        </references>
      </pivotArea>
    </format>
    <format dxfId="316">
      <pivotArea dataOnly="0" labelOnly="1" outline="0" fieldPosition="0">
        <references count="3">
          <reference field="2" count="1" selected="0">
            <x v="7"/>
          </reference>
          <reference field="6" count="1" selected="0">
            <x v="0"/>
          </reference>
          <reference field="10" count="1">
            <x v="8"/>
          </reference>
        </references>
      </pivotArea>
    </format>
    <format dxfId="315">
      <pivotArea dataOnly="0" labelOnly="1" outline="0" fieldPosition="0">
        <references count="3">
          <reference field="2" count="1" selected="0">
            <x v="8"/>
          </reference>
          <reference field="6" count="1" selected="0">
            <x v="1"/>
          </reference>
          <reference field="10" count="3">
            <x v="11"/>
            <x v="23"/>
            <x v="29"/>
          </reference>
        </references>
      </pivotArea>
    </format>
    <format dxfId="314">
      <pivotArea dataOnly="0" labelOnly="1" outline="0" fieldPosition="0">
        <references count="3">
          <reference field="2" count="1" selected="0">
            <x v="9"/>
          </reference>
          <reference field="6" count="1" selected="0">
            <x v="1"/>
          </reference>
          <reference field="10" count="4">
            <x v="4"/>
            <x v="14"/>
            <x v="16"/>
            <x v="23"/>
          </reference>
        </references>
      </pivotArea>
    </format>
    <format dxfId="313">
      <pivotArea dataOnly="0" labelOnly="1" outline="0" fieldPosition="0">
        <references count="3">
          <reference field="2" count="1" selected="0">
            <x v="10"/>
          </reference>
          <reference field="6" count="1" selected="0">
            <x v="1"/>
          </reference>
          <reference field="10" count="15">
            <x v="2"/>
            <x v="5"/>
            <x v="10"/>
            <x v="11"/>
            <x v="12"/>
            <x v="13"/>
            <x v="14"/>
            <x v="15"/>
            <x v="16"/>
            <x v="19"/>
            <x v="20"/>
            <x v="23"/>
            <x v="27"/>
            <x v="28"/>
            <x v="31"/>
          </reference>
        </references>
      </pivotArea>
    </format>
    <format dxfId="312">
      <pivotArea dataOnly="0" labelOnly="1" outline="0" fieldPosition="0">
        <references count="3">
          <reference field="2" count="1" selected="0">
            <x v="11"/>
          </reference>
          <reference field="6" count="1" selected="0">
            <x v="1"/>
          </reference>
          <reference field="10" count="27">
            <x v="0"/>
            <x v="1"/>
            <x v="2"/>
            <x v="3"/>
            <x v="6"/>
            <x v="7"/>
            <x v="9"/>
            <x v="10"/>
            <x v="11"/>
            <x v="12"/>
            <x v="13"/>
            <x v="14"/>
            <x v="15"/>
            <x v="16"/>
            <x v="17"/>
            <x v="18"/>
            <x v="19"/>
            <x v="20"/>
            <x v="21"/>
            <x v="22"/>
            <x v="23"/>
            <x v="25"/>
            <x v="26"/>
            <x v="27"/>
            <x v="28"/>
            <x v="29"/>
            <x v="30"/>
          </reference>
        </references>
      </pivotArea>
    </format>
    <format dxfId="311">
      <pivotArea dataOnly="0" labelOnly="1" outline="0" fieldPosition="0">
        <references count="3">
          <reference field="2" count="1" selected="0">
            <x v="12"/>
          </reference>
          <reference field="6" count="1" selected="0">
            <x v="1"/>
          </reference>
          <reference field="10" count="1">
            <x v="24"/>
          </reference>
        </references>
      </pivotArea>
    </format>
    <format dxfId="310">
      <pivotArea dataOnly="0" labelOnly="1" outline="0" fieldPosition="0">
        <references count="3">
          <reference field="2" count="1" selected="0">
            <x v="1"/>
          </reference>
          <reference field="6" count="1" selected="0">
            <x v="2"/>
          </reference>
          <reference field="10" count="3">
            <x v="1"/>
            <x v="6"/>
            <x v="29"/>
          </reference>
        </references>
      </pivotArea>
    </format>
    <format dxfId="309">
      <pivotArea dataOnly="0" labelOnly="1" outline="0" fieldPosition="0">
        <references count="3">
          <reference field="2" count="1" selected="0">
            <x v="9"/>
          </reference>
          <reference field="6" count="1" selected="0">
            <x v="2"/>
          </reference>
          <reference field="10" count="1">
            <x v="1"/>
          </reference>
        </references>
      </pivotArea>
    </format>
    <format dxfId="308">
      <pivotArea dataOnly="0" labelOnly="1" outline="0" fieldPosition="0">
        <references count="3">
          <reference field="2" count="1" selected="0">
            <x v="13"/>
          </reference>
          <reference field="6" count="1" selected="0">
            <x v="2"/>
          </reference>
          <reference field="10" count="1">
            <x v="8"/>
          </reference>
        </references>
      </pivotArea>
    </format>
    <format dxfId="307">
      <pivotArea dataOnly="0" labelOnly="1" outline="0" fieldPosition="0">
        <references count="3">
          <reference field="2" count="1" selected="0">
            <x v="3"/>
          </reference>
          <reference field="6" count="1" selected="0">
            <x v="3"/>
          </reference>
          <reference field="10" count="1">
            <x v="8"/>
          </reference>
        </references>
      </pivotArea>
    </format>
    <format dxfId="306">
      <pivotArea dataOnly="0" labelOnly="1" outline="0" fieldPosition="0">
        <references count="3">
          <reference field="2" count="1" selected="0">
            <x v="0"/>
          </reference>
          <reference field="6" count="1" selected="0">
            <x v="4"/>
          </reference>
          <reference field="10" count="1">
            <x v="8"/>
          </reference>
        </references>
      </pivotArea>
    </format>
    <format dxfId="305">
      <pivotArea dataOnly="0" labelOnly="1" outline="0" fieldPosition="0">
        <references count="3">
          <reference field="2" count="1" selected="0">
            <x v="2"/>
          </reference>
          <reference field="6" count="1" selected="0">
            <x v="5"/>
          </reference>
          <reference field="10" count="1">
            <x v="8"/>
          </reference>
        </references>
      </pivotArea>
    </format>
    <format dxfId="304">
      <pivotArea dataOnly="0" labelOnly="1" outline="0" fieldPosition="0">
        <references count="4">
          <reference field="2" count="1" selected="0">
            <x v="4"/>
          </reference>
          <reference field="3" count="1">
            <x v="5"/>
          </reference>
          <reference field="6" count="1" selected="0">
            <x v="0"/>
          </reference>
          <reference field="10" count="1" selected="0">
            <x v="8"/>
          </reference>
        </references>
      </pivotArea>
    </format>
    <format dxfId="303">
      <pivotArea dataOnly="0" labelOnly="1" outline="0" fieldPosition="0">
        <references count="4">
          <reference field="2" count="1" selected="0">
            <x v="5"/>
          </reference>
          <reference field="3" count="1">
            <x v="9"/>
          </reference>
          <reference field="6" count="1" selected="0">
            <x v="0"/>
          </reference>
          <reference field="10" count="1" selected="0">
            <x v="5"/>
          </reference>
        </references>
      </pivotArea>
    </format>
    <format dxfId="302">
      <pivotArea dataOnly="0" labelOnly="1" outline="0" fieldPosition="0">
        <references count="4">
          <reference field="2" count="1" selected="0">
            <x v="5"/>
          </reference>
          <reference field="3" count="1">
            <x v="8"/>
          </reference>
          <reference field="6" count="1" selected="0">
            <x v="0"/>
          </reference>
          <reference field="10" count="1" selected="0">
            <x v="10"/>
          </reference>
        </references>
      </pivotArea>
    </format>
    <format dxfId="301">
      <pivotArea dataOnly="0" labelOnly="1" outline="0" fieldPosition="0">
        <references count="4">
          <reference field="2" count="1" selected="0">
            <x v="5"/>
          </reference>
          <reference field="3" count="1">
            <x v="6"/>
          </reference>
          <reference field="6" count="1" selected="0">
            <x v="0"/>
          </reference>
          <reference field="10" count="1" selected="0">
            <x v="13"/>
          </reference>
        </references>
      </pivotArea>
    </format>
    <format dxfId="300">
      <pivotArea dataOnly="0" labelOnly="1" outline="0" fieldPosition="0">
        <references count="4">
          <reference field="2" count="1" selected="0">
            <x v="5"/>
          </reference>
          <reference field="3" count="1">
            <x v="7"/>
          </reference>
          <reference field="6" count="1" selected="0">
            <x v="0"/>
          </reference>
          <reference field="10" count="1" selected="0">
            <x v="23"/>
          </reference>
        </references>
      </pivotArea>
    </format>
    <format dxfId="299">
      <pivotArea dataOnly="0" labelOnly="1" outline="0" fieldPosition="0">
        <references count="4">
          <reference field="2" count="1" selected="0">
            <x v="6"/>
          </reference>
          <reference field="3" count="2">
            <x v="10"/>
            <x v="16"/>
          </reference>
          <reference field="6" count="1" selected="0">
            <x v="0"/>
          </reference>
          <reference field="10" count="1" selected="0">
            <x v="1"/>
          </reference>
        </references>
      </pivotArea>
    </format>
    <format dxfId="298">
      <pivotArea dataOnly="0" labelOnly="1" outline="0" fieldPosition="0">
        <references count="4">
          <reference field="2" count="1" selected="0">
            <x v="6"/>
          </reference>
          <reference field="3" count="2">
            <x v="10"/>
            <x v="16"/>
          </reference>
          <reference field="6" count="1" selected="0">
            <x v="0"/>
          </reference>
          <reference field="10" count="1" selected="0">
            <x v="2"/>
          </reference>
        </references>
      </pivotArea>
    </format>
    <format dxfId="297">
      <pivotArea dataOnly="0" labelOnly="1" outline="0" fieldPosition="0">
        <references count="4">
          <reference field="2" count="1" selected="0">
            <x v="6"/>
          </reference>
          <reference field="3" count="1">
            <x v="15"/>
          </reference>
          <reference field="6" count="1" selected="0">
            <x v="0"/>
          </reference>
          <reference field="10" count="1" selected="0">
            <x v="8"/>
          </reference>
        </references>
      </pivotArea>
    </format>
    <format dxfId="296">
      <pivotArea dataOnly="0" labelOnly="1" outline="0" fieldPosition="0">
        <references count="4">
          <reference field="2" count="1" selected="0">
            <x v="6"/>
          </reference>
          <reference field="3" count="2">
            <x v="11"/>
            <x v="14"/>
          </reference>
          <reference field="6" count="1" selected="0">
            <x v="0"/>
          </reference>
          <reference field="10" count="1" selected="0">
            <x v="9"/>
          </reference>
        </references>
      </pivotArea>
    </format>
    <format dxfId="295">
      <pivotArea dataOnly="0" labelOnly="1" outline="0" fieldPosition="0">
        <references count="4">
          <reference field="2" count="1" selected="0">
            <x v="6"/>
          </reference>
          <reference field="3" count="2">
            <x v="11"/>
            <x v="12"/>
          </reference>
          <reference field="6" count="1" selected="0">
            <x v="0"/>
          </reference>
          <reference field="10" count="1" selected="0">
            <x v="10"/>
          </reference>
        </references>
      </pivotArea>
    </format>
    <format dxfId="294">
      <pivotArea dataOnly="0" labelOnly="1" outline="0" fieldPosition="0">
        <references count="4">
          <reference field="2" count="1" selected="0">
            <x v="6"/>
          </reference>
          <reference field="3" count="2">
            <x v="10"/>
            <x v="16"/>
          </reference>
          <reference field="6" count="1" selected="0">
            <x v="0"/>
          </reference>
          <reference field="10" count="1" selected="0">
            <x v="11"/>
          </reference>
        </references>
      </pivotArea>
    </format>
    <format dxfId="293">
      <pivotArea dataOnly="0" labelOnly="1" outline="0" fieldPosition="0">
        <references count="4">
          <reference field="2" count="1" selected="0">
            <x v="6"/>
          </reference>
          <reference field="3" count="1">
            <x v="10"/>
          </reference>
          <reference field="6" count="1" selected="0">
            <x v="0"/>
          </reference>
          <reference field="10" count="1" selected="0">
            <x v="12"/>
          </reference>
        </references>
      </pivotArea>
    </format>
    <format dxfId="292">
      <pivotArea dataOnly="0" labelOnly="1" outline="0" fieldPosition="0">
        <references count="4">
          <reference field="2" count="1" selected="0">
            <x v="6"/>
          </reference>
          <reference field="3" count="1">
            <x v="11"/>
          </reference>
          <reference field="6" count="1" selected="0">
            <x v="0"/>
          </reference>
          <reference field="10" count="1" selected="0">
            <x v="13"/>
          </reference>
        </references>
      </pivotArea>
    </format>
    <format dxfId="291">
      <pivotArea dataOnly="0" labelOnly="1" outline="0" fieldPosition="0">
        <references count="4">
          <reference field="2" count="1" selected="0">
            <x v="6"/>
          </reference>
          <reference field="3" count="2">
            <x v="10"/>
            <x v="11"/>
          </reference>
          <reference field="6" count="1" selected="0">
            <x v="0"/>
          </reference>
          <reference field="10" count="1" selected="0">
            <x v="14"/>
          </reference>
        </references>
      </pivotArea>
    </format>
    <format dxfId="290">
      <pivotArea dataOnly="0" labelOnly="1" outline="0" fieldPosition="0">
        <references count="4">
          <reference field="2" count="1" selected="0">
            <x v="6"/>
          </reference>
          <reference field="3" count="2">
            <x v="10"/>
            <x v="13"/>
          </reference>
          <reference field="6" count="1" selected="0">
            <x v="0"/>
          </reference>
          <reference field="10" count="1" selected="0">
            <x v="16"/>
          </reference>
        </references>
      </pivotArea>
    </format>
    <format dxfId="289">
      <pivotArea dataOnly="0" labelOnly="1" outline="0" fieldPosition="0">
        <references count="4">
          <reference field="2" count="1" selected="0">
            <x v="6"/>
          </reference>
          <reference field="3" count="1">
            <x v="10"/>
          </reference>
          <reference field="6" count="1" selected="0">
            <x v="0"/>
          </reference>
          <reference field="10" count="1" selected="0">
            <x v="20"/>
          </reference>
        </references>
      </pivotArea>
    </format>
    <format dxfId="288">
      <pivotArea dataOnly="0" labelOnly="1" outline="0" fieldPosition="0">
        <references count="4">
          <reference field="2" count="1" selected="0">
            <x v="6"/>
          </reference>
          <reference field="3" count="1">
            <x v="11"/>
          </reference>
          <reference field="6" count="1" selected="0">
            <x v="0"/>
          </reference>
          <reference field="10" count="1" selected="0">
            <x v="23"/>
          </reference>
        </references>
      </pivotArea>
    </format>
    <format dxfId="287">
      <pivotArea dataOnly="0" labelOnly="1" outline="0" fieldPosition="0">
        <references count="4">
          <reference field="2" count="1" selected="0">
            <x v="6"/>
          </reference>
          <reference field="3" count="2">
            <x v="10"/>
            <x v="11"/>
          </reference>
          <reference field="6" count="1" selected="0">
            <x v="0"/>
          </reference>
          <reference field="10" count="1" selected="0">
            <x v="25"/>
          </reference>
        </references>
      </pivotArea>
    </format>
    <format dxfId="286">
      <pivotArea dataOnly="0" labelOnly="1" outline="0" fieldPosition="0">
        <references count="4">
          <reference field="2" count="1" selected="0">
            <x v="6"/>
          </reference>
          <reference field="3" count="1">
            <x v="10"/>
          </reference>
          <reference field="6" count="1" selected="0">
            <x v="0"/>
          </reference>
          <reference field="10" count="1" selected="0">
            <x v="27"/>
          </reference>
        </references>
      </pivotArea>
    </format>
    <format dxfId="285">
      <pivotArea dataOnly="0" labelOnly="1" outline="0" fieldPosition="0">
        <references count="4">
          <reference field="2" count="1" selected="0">
            <x v="6"/>
          </reference>
          <reference field="3" count="1">
            <x v="11"/>
          </reference>
          <reference field="6" count="1" selected="0">
            <x v="0"/>
          </reference>
          <reference field="10" count="1" selected="0">
            <x v="29"/>
          </reference>
        </references>
      </pivotArea>
    </format>
    <format dxfId="284">
      <pivotArea dataOnly="0" labelOnly="1" outline="0" fieldPosition="0">
        <references count="4">
          <reference field="2" count="1" selected="0">
            <x v="7"/>
          </reference>
          <reference field="3" count="1">
            <x v="17"/>
          </reference>
          <reference field="6" count="1" selected="0">
            <x v="0"/>
          </reference>
          <reference field="10" count="1" selected="0">
            <x v="8"/>
          </reference>
        </references>
      </pivotArea>
    </format>
    <format dxfId="283">
      <pivotArea dataOnly="0" labelOnly="1" outline="0" fieldPosition="0">
        <references count="4">
          <reference field="2" count="1" selected="0">
            <x v="8"/>
          </reference>
          <reference field="3" count="3">
            <x v="18"/>
            <x v="19"/>
            <x v="20"/>
          </reference>
          <reference field="6" count="1" selected="0">
            <x v="1"/>
          </reference>
          <reference field="10" count="1" selected="0">
            <x v="11"/>
          </reference>
        </references>
      </pivotArea>
    </format>
    <format dxfId="282">
      <pivotArea dataOnly="0" labelOnly="1" outline="0" fieldPosition="0">
        <references count="4">
          <reference field="2" count="1" selected="0">
            <x v="8"/>
          </reference>
          <reference field="3" count="1">
            <x v="21"/>
          </reference>
          <reference field="6" count="1" selected="0">
            <x v="1"/>
          </reference>
          <reference field="10" count="1" selected="0">
            <x v="23"/>
          </reference>
        </references>
      </pivotArea>
    </format>
    <format dxfId="281">
      <pivotArea dataOnly="0" labelOnly="1" outline="0" fieldPosition="0">
        <references count="4">
          <reference field="2" count="1" selected="0">
            <x v="9"/>
          </reference>
          <reference field="3" count="1">
            <x v="25"/>
          </reference>
          <reference field="6" count="1" selected="0">
            <x v="1"/>
          </reference>
          <reference field="10" count="1" selected="0">
            <x v="4"/>
          </reference>
        </references>
      </pivotArea>
    </format>
    <format dxfId="280">
      <pivotArea dataOnly="0" labelOnly="1" outline="0" fieldPosition="0">
        <references count="4">
          <reference field="2" count="1" selected="0">
            <x v="9"/>
          </reference>
          <reference field="3" count="1">
            <x v="24"/>
          </reference>
          <reference field="6" count="1" selected="0">
            <x v="1"/>
          </reference>
          <reference field="10" count="1" selected="0">
            <x v="14"/>
          </reference>
        </references>
      </pivotArea>
    </format>
    <format dxfId="279">
      <pivotArea dataOnly="0" labelOnly="1" outline="0" fieldPosition="0">
        <references count="4">
          <reference field="2" count="1" selected="0">
            <x v="9"/>
          </reference>
          <reference field="3" count="1">
            <x v="22"/>
          </reference>
          <reference field="6" count="1" selected="0">
            <x v="1"/>
          </reference>
          <reference field="10" count="1" selected="0">
            <x v="23"/>
          </reference>
        </references>
      </pivotArea>
    </format>
    <format dxfId="278">
      <pivotArea dataOnly="0" labelOnly="1" outline="0" fieldPosition="0">
        <references count="4">
          <reference field="2" count="1" selected="0">
            <x v="10"/>
          </reference>
          <reference field="3" count="3">
            <x v="29"/>
            <x v="33"/>
            <x v="36"/>
          </reference>
          <reference field="6" count="1" selected="0">
            <x v="1"/>
          </reference>
          <reference field="10" count="1" selected="0">
            <x v="2"/>
          </reference>
        </references>
      </pivotArea>
    </format>
    <format dxfId="277">
      <pivotArea dataOnly="0" labelOnly="1" outline="0" fieldPosition="0">
        <references count="4">
          <reference field="2" count="1" selected="0">
            <x v="10"/>
          </reference>
          <reference field="3" count="3">
            <x v="26"/>
            <x v="33"/>
            <x v="36"/>
          </reference>
          <reference field="6" count="1" selected="0">
            <x v="1"/>
          </reference>
          <reference field="10" count="1" selected="0">
            <x v="5"/>
          </reference>
        </references>
      </pivotArea>
    </format>
    <format dxfId="276">
      <pivotArea dataOnly="0" labelOnly="1" outline="0" fieldPosition="0">
        <references count="4">
          <reference field="2" count="1" selected="0">
            <x v="10"/>
          </reference>
          <reference field="3" count="3">
            <x v="28"/>
            <x v="33"/>
            <x v="36"/>
          </reference>
          <reference field="6" count="1" selected="0">
            <x v="1"/>
          </reference>
          <reference field="10" count="1" selected="0">
            <x v="10"/>
          </reference>
        </references>
      </pivotArea>
    </format>
    <format dxfId="275">
      <pivotArea dataOnly="0" labelOnly="1" outline="0" fieldPosition="0">
        <references count="4">
          <reference field="2" count="1" selected="0">
            <x v="10"/>
          </reference>
          <reference field="3" count="4">
            <x v="26"/>
            <x v="29"/>
            <x v="33"/>
            <x v="36"/>
          </reference>
          <reference field="6" count="1" selected="0">
            <x v="1"/>
          </reference>
          <reference field="10" count="1" selected="0">
            <x v="11"/>
          </reference>
        </references>
      </pivotArea>
    </format>
    <format dxfId="274">
      <pivotArea dataOnly="0" labelOnly="1" outline="0" fieldPosition="0">
        <references count="4">
          <reference field="2" count="1" selected="0">
            <x v="10"/>
          </reference>
          <reference field="3" count="3">
            <x v="28"/>
            <x v="33"/>
            <x v="36"/>
          </reference>
          <reference field="6" count="1" selected="0">
            <x v="1"/>
          </reference>
          <reference field="10" count="1" selected="0">
            <x v="12"/>
          </reference>
        </references>
      </pivotArea>
    </format>
    <format dxfId="273">
      <pivotArea dataOnly="0" labelOnly="1" outline="0" fieldPosition="0">
        <references count="4">
          <reference field="2" count="1" selected="0">
            <x v="10"/>
          </reference>
          <reference field="3" count="3">
            <x v="27"/>
            <x v="33"/>
            <x v="36"/>
          </reference>
          <reference field="6" count="1" selected="0">
            <x v="1"/>
          </reference>
          <reference field="10" count="1" selected="0">
            <x v="13"/>
          </reference>
        </references>
      </pivotArea>
    </format>
    <format dxfId="272">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14"/>
          </reference>
        </references>
      </pivotArea>
    </format>
    <format dxfId="271">
      <pivotArea dataOnly="0" labelOnly="1" outline="0" fieldPosition="0">
        <references count="4">
          <reference field="2" count="1" selected="0">
            <x v="10"/>
          </reference>
          <reference field="3" count="3">
            <x v="27"/>
            <x v="34"/>
            <x v="37"/>
          </reference>
          <reference field="6" count="1" selected="0">
            <x v="1"/>
          </reference>
          <reference field="10" count="1" selected="0">
            <x v="15"/>
          </reference>
        </references>
      </pivotArea>
    </format>
    <format dxfId="270">
      <pivotArea dataOnly="0" labelOnly="1" outline="0" fieldPosition="0">
        <references count="4">
          <reference field="2" count="1" selected="0">
            <x v="10"/>
          </reference>
          <reference field="3" count="3">
            <x v="27"/>
            <x v="34"/>
            <x v="37"/>
          </reference>
          <reference field="6" count="1" selected="0">
            <x v="1"/>
          </reference>
          <reference field="10" count="1" selected="0">
            <x v="16"/>
          </reference>
        </references>
      </pivotArea>
    </format>
    <format dxfId="269">
      <pivotArea dataOnly="0" labelOnly="1" outline="0" fieldPosition="0">
        <references count="4">
          <reference field="2" count="1" selected="0">
            <x v="10"/>
          </reference>
          <reference field="3" count="6">
            <x v="28"/>
            <x v="30"/>
            <x v="31"/>
            <x v="32"/>
            <x v="35"/>
            <x v="38"/>
          </reference>
          <reference field="6" count="1" selected="0">
            <x v="1"/>
          </reference>
          <reference field="10" count="1" selected="0">
            <x v="19"/>
          </reference>
        </references>
      </pivotArea>
    </format>
    <format dxfId="268">
      <pivotArea dataOnly="0" labelOnly="1" outline="0" fieldPosition="0">
        <references count="4">
          <reference field="2" count="1" selected="0">
            <x v="10"/>
          </reference>
          <reference field="3" count="1">
            <x v="28"/>
          </reference>
          <reference field="6" count="1" selected="0">
            <x v="1"/>
          </reference>
          <reference field="10" count="1" selected="0">
            <x v="20"/>
          </reference>
        </references>
      </pivotArea>
    </format>
    <format dxfId="267">
      <pivotArea dataOnly="0" labelOnly="1" outline="0" fieldPosition="0">
        <references count="4">
          <reference field="2" count="1" selected="0">
            <x v="10"/>
          </reference>
          <reference field="3" count="2">
            <x v="35"/>
            <x v="38"/>
          </reference>
          <reference field="6" count="1" selected="0">
            <x v="1"/>
          </reference>
          <reference field="10" count="1" selected="0">
            <x v="23"/>
          </reference>
        </references>
      </pivotArea>
    </format>
    <format dxfId="266">
      <pivotArea dataOnly="0" labelOnly="1" outline="0" fieldPosition="0">
        <references count="4">
          <reference field="2" count="1" selected="0">
            <x v="10"/>
          </reference>
          <reference field="3" count="6">
            <x v="27"/>
            <x v="28"/>
            <x v="34"/>
            <x v="35"/>
            <x v="37"/>
            <x v="38"/>
          </reference>
          <reference field="6" count="1" selected="0">
            <x v="1"/>
          </reference>
          <reference field="10" count="1" selected="0">
            <x v="27"/>
          </reference>
        </references>
      </pivotArea>
    </format>
    <format dxfId="265">
      <pivotArea dataOnly="0" labelOnly="1" outline="0" fieldPosition="0">
        <references count="4">
          <reference field="2" count="1" selected="0">
            <x v="10"/>
          </reference>
          <reference field="3" count="3">
            <x v="28"/>
            <x v="35"/>
            <x v="38"/>
          </reference>
          <reference field="6" count="1" selected="0">
            <x v="1"/>
          </reference>
          <reference field="10" count="1" selected="0">
            <x v="28"/>
          </reference>
        </references>
      </pivotArea>
    </format>
    <format dxfId="264">
      <pivotArea dataOnly="0" labelOnly="1" outline="0" fieldPosition="0">
        <references count="4">
          <reference field="2" count="1" selected="0">
            <x v="10"/>
          </reference>
          <reference field="3" count="3">
            <x v="27"/>
            <x v="34"/>
            <x v="37"/>
          </reference>
          <reference field="6" count="1" selected="0">
            <x v="1"/>
          </reference>
          <reference field="10" count="1" selected="0">
            <x v="31"/>
          </reference>
        </references>
      </pivotArea>
    </format>
    <format dxfId="263">
      <pivotArea dataOnly="0" labelOnly="1" outline="0" fieldPosition="0">
        <references count="4">
          <reference field="2" count="1" selected="0">
            <x v="11"/>
          </reference>
          <reference field="3" count="1">
            <x v="55"/>
          </reference>
          <reference field="6" count="1" selected="0">
            <x v="1"/>
          </reference>
          <reference field="10" count="1" selected="0">
            <x v="0"/>
          </reference>
        </references>
      </pivotArea>
    </format>
    <format dxfId="262">
      <pivotArea dataOnly="0" labelOnly="1" outline="0" fieldPosition="0">
        <references count="4">
          <reference field="2" count="1" selected="0">
            <x v="11"/>
          </reference>
          <reference field="3" count="2">
            <x v="48"/>
            <x v="65"/>
          </reference>
          <reference field="6" count="1" selected="0">
            <x v="1"/>
          </reference>
          <reference field="10" count="1" selected="0">
            <x v="1"/>
          </reference>
        </references>
      </pivotArea>
    </format>
    <format dxfId="261">
      <pivotArea dataOnly="0" labelOnly="1" outline="0" fieldPosition="0">
        <references count="4">
          <reference field="2" count="1" selected="0">
            <x v="11"/>
          </reference>
          <reference field="3" count="5">
            <x v="54"/>
            <x v="68"/>
            <x v="72"/>
            <x v="74"/>
            <x v="75"/>
          </reference>
          <reference field="6" count="1" selected="0">
            <x v="1"/>
          </reference>
          <reference field="10" count="1" selected="0">
            <x v="2"/>
          </reference>
        </references>
      </pivotArea>
    </format>
    <format dxfId="260">
      <pivotArea dataOnly="0" labelOnly="1" outline="0" fieldPosition="0">
        <references count="4">
          <reference field="2" count="1" selected="0">
            <x v="11"/>
          </reference>
          <reference field="3" count="1">
            <x v="56"/>
          </reference>
          <reference field="6" count="1" selected="0">
            <x v="1"/>
          </reference>
          <reference field="10" count="1" selected="0">
            <x v="3"/>
          </reference>
        </references>
      </pivotArea>
    </format>
    <format dxfId="259">
      <pivotArea dataOnly="0" labelOnly="1" outline="0" fieldPosition="0">
        <references count="4">
          <reference field="2" count="1" selected="0">
            <x v="11"/>
          </reference>
          <reference field="3" count="1">
            <x v="47"/>
          </reference>
          <reference field="6" count="1" selected="0">
            <x v="1"/>
          </reference>
          <reference field="10" count="1" selected="0">
            <x v="6"/>
          </reference>
        </references>
      </pivotArea>
    </format>
    <format dxfId="258">
      <pivotArea dataOnly="0" labelOnly="1" outline="0" fieldPosition="0">
        <references count="4">
          <reference field="2" count="1" selected="0">
            <x v="11"/>
          </reference>
          <reference field="3" count="7">
            <x v="40"/>
            <x v="43"/>
            <x v="44"/>
            <x v="52"/>
            <x v="59"/>
            <x v="64"/>
            <x v="78"/>
          </reference>
          <reference field="6" count="1" selected="0">
            <x v="1"/>
          </reference>
          <reference field="10" count="1" selected="0">
            <x v="7"/>
          </reference>
        </references>
      </pivotArea>
    </format>
    <format dxfId="257">
      <pivotArea dataOnly="0" labelOnly="1" outline="0" fieldPosition="0">
        <references count="4">
          <reference field="2" count="1" selected="0">
            <x v="11"/>
          </reference>
          <reference field="3" count="1">
            <x v="73"/>
          </reference>
          <reference field="6" count="1" selected="0">
            <x v="1"/>
          </reference>
          <reference field="10" count="1" selected="0">
            <x v="9"/>
          </reference>
        </references>
      </pivotArea>
    </format>
    <format dxfId="256">
      <pivotArea dataOnly="0" labelOnly="1" outline="0" fieldPosition="0">
        <references count="4">
          <reference field="2" count="1" selected="0">
            <x v="11"/>
          </reference>
          <reference field="3" count="5">
            <x v="39"/>
            <x v="53"/>
            <x v="63"/>
            <x v="76"/>
            <x v="77"/>
          </reference>
          <reference field="6" count="1" selected="0">
            <x v="1"/>
          </reference>
          <reference field="10" count="1" selected="0">
            <x v="11"/>
          </reference>
        </references>
      </pivotArea>
    </format>
    <format dxfId="255">
      <pivotArea dataOnly="0" labelOnly="1" outline="0" fieldPosition="0">
        <references count="4">
          <reference field="2" count="1" selected="0">
            <x v="11"/>
          </reference>
          <reference field="3" count="2">
            <x v="56"/>
            <x v="73"/>
          </reference>
          <reference field="6" count="1" selected="0">
            <x v="1"/>
          </reference>
          <reference field="10" count="1" selected="0">
            <x v="12"/>
          </reference>
        </references>
      </pivotArea>
    </format>
    <format dxfId="254">
      <pivotArea dataOnly="0" labelOnly="1" outline="0" fieldPosition="0">
        <references count="4">
          <reference field="2" count="1" selected="0">
            <x v="11"/>
          </reference>
          <reference field="3" count="2">
            <x v="70"/>
            <x v="73"/>
          </reference>
          <reference field="6" count="1" selected="0">
            <x v="1"/>
          </reference>
          <reference field="10" count="1" selected="0">
            <x v="13"/>
          </reference>
        </references>
      </pivotArea>
    </format>
    <format dxfId="253">
      <pivotArea dataOnly="0" labelOnly="1" outline="0" fieldPosition="0">
        <references count="4">
          <reference field="2" count="1" selected="0">
            <x v="11"/>
          </reference>
          <reference field="3" count="4">
            <x v="56"/>
            <x v="69"/>
            <x v="71"/>
            <x v="73"/>
          </reference>
          <reference field="6" count="1" selected="0">
            <x v="1"/>
          </reference>
          <reference field="10" count="1" selected="0">
            <x v="14"/>
          </reference>
        </references>
      </pivotArea>
    </format>
    <format dxfId="252">
      <pivotArea dataOnly="0" labelOnly="1" outline="0" fieldPosition="0">
        <references count="4">
          <reference field="2" count="1" selected="0">
            <x v="11"/>
          </reference>
          <reference field="3" count="2">
            <x v="56"/>
            <x v="73"/>
          </reference>
          <reference field="6" count="1" selected="0">
            <x v="1"/>
          </reference>
          <reference field="10" count="1" selected="0">
            <x v="15"/>
          </reference>
        </references>
      </pivotArea>
    </format>
    <format dxfId="251">
      <pivotArea dataOnly="0" labelOnly="1" outline="0" fieldPosition="0">
        <references count="4">
          <reference field="2" count="1" selected="0">
            <x v="11"/>
          </reference>
          <reference field="3" count="2">
            <x v="56"/>
            <x v="73"/>
          </reference>
          <reference field="6" count="1" selected="0">
            <x v="1"/>
          </reference>
          <reference field="10" count="1" selected="0">
            <x v="16"/>
          </reference>
        </references>
      </pivotArea>
    </format>
    <format dxfId="250">
      <pivotArea dataOnly="0" labelOnly="1" outline="0" fieldPosition="0">
        <references count="4">
          <reference field="2" count="1" selected="0">
            <x v="11"/>
          </reference>
          <reference field="3" count="6">
            <x v="60"/>
            <x v="61"/>
            <x v="62"/>
            <x v="65"/>
            <x v="66"/>
            <x v="69"/>
          </reference>
          <reference field="6" count="1" selected="0">
            <x v="1"/>
          </reference>
          <reference field="10" count="1" selected="0">
            <x v="17"/>
          </reference>
        </references>
      </pivotArea>
    </format>
    <format dxfId="249">
      <pivotArea dataOnly="0" labelOnly="1" outline="0" fieldPosition="0">
        <references count="4">
          <reference field="2" count="1" selected="0">
            <x v="11"/>
          </reference>
          <reference field="3" count="1">
            <x v="56"/>
          </reference>
          <reference field="6" count="1" selected="0">
            <x v="1"/>
          </reference>
          <reference field="10" count="1" selected="0">
            <x v="18"/>
          </reference>
        </references>
      </pivotArea>
    </format>
    <format dxfId="248">
      <pivotArea dataOnly="0" labelOnly="1" outline="0" fieldPosition="0">
        <references count="4">
          <reference field="2" count="1" selected="0">
            <x v="11"/>
          </reference>
          <reference field="3" count="2">
            <x v="42"/>
            <x v="69"/>
          </reference>
          <reference field="6" count="1" selected="0">
            <x v="1"/>
          </reference>
          <reference field="10" count="1" selected="0">
            <x v="19"/>
          </reference>
        </references>
      </pivotArea>
    </format>
    <format dxfId="247">
      <pivotArea dataOnly="0" labelOnly="1" outline="0" fieldPosition="0">
        <references count="4">
          <reference field="2" count="1" selected="0">
            <x v="11"/>
          </reference>
          <reference field="3" count="3">
            <x v="41"/>
            <x v="57"/>
            <x v="69"/>
          </reference>
          <reference field="6" count="1" selected="0">
            <x v="1"/>
          </reference>
          <reference field="10" count="1" selected="0">
            <x v="20"/>
          </reference>
        </references>
      </pivotArea>
    </format>
    <format dxfId="246">
      <pivotArea dataOnly="0" labelOnly="1" outline="0" fieldPosition="0">
        <references count="4">
          <reference field="2" count="1" selected="0">
            <x v="11"/>
          </reference>
          <reference field="3" count="2">
            <x v="56"/>
            <x v="69"/>
          </reference>
          <reference field="6" count="1" selected="0">
            <x v="1"/>
          </reference>
          <reference field="10" count="1" selected="0">
            <x v="21"/>
          </reference>
        </references>
      </pivotArea>
    </format>
    <format dxfId="245">
      <pivotArea dataOnly="0" labelOnly="1" outline="0" fieldPosition="0">
        <references count="4">
          <reference field="2" count="1" selected="0">
            <x v="11"/>
          </reference>
          <reference field="3" count="1">
            <x v="49"/>
          </reference>
          <reference field="6" count="1" selected="0">
            <x v="1"/>
          </reference>
          <reference field="10" count="1" selected="0">
            <x v="22"/>
          </reference>
        </references>
      </pivotArea>
    </format>
    <format dxfId="244">
      <pivotArea dataOnly="0" labelOnly="1" outline="0" fieldPosition="0">
        <references count="4">
          <reference field="2" count="1" selected="0">
            <x v="11"/>
          </reference>
          <reference field="3" count="5">
            <x v="56"/>
            <x v="67"/>
            <x v="70"/>
            <x v="73"/>
            <x v="78"/>
          </reference>
          <reference field="6" count="1" selected="0">
            <x v="1"/>
          </reference>
          <reference field="10" count="1" selected="0">
            <x v="23"/>
          </reference>
        </references>
      </pivotArea>
    </format>
    <format dxfId="243">
      <pivotArea dataOnly="0" labelOnly="1" outline="0" fieldPosition="0">
        <references count="4">
          <reference field="2" count="1" selected="0">
            <x v="11"/>
          </reference>
          <reference field="3" count="2">
            <x v="69"/>
            <x v="73"/>
          </reference>
          <reference field="6" count="1" selected="0">
            <x v="1"/>
          </reference>
          <reference field="10" count="1" selected="0">
            <x v="25"/>
          </reference>
        </references>
      </pivotArea>
    </format>
    <format dxfId="242">
      <pivotArea dataOnly="0" labelOnly="1" outline="0" fieldPosition="0">
        <references count="4">
          <reference field="2" count="1" selected="0">
            <x v="11"/>
          </reference>
          <reference field="3" count="1">
            <x v="56"/>
          </reference>
          <reference field="6" count="1" selected="0">
            <x v="1"/>
          </reference>
          <reference field="10" count="1" selected="0">
            <x v="27"/>
          </reference>
        </references>
      </pivotArea>
    </format>
    <format dxfId="241">
      <pivotArea dataOnly="0" labelOnly="1" outline="0" fieldPosition="0">
        <references count="4">
          <reference field="2" count="1" selected="0">
            <x v="11"/>
          </reference>
          <reference field="3" count="6">
            <x v="45"/>
            <x v="46"/>
            <x v="56"/>
            <x v="58"/>
            <x v="60"/>
            <x v="70"/>
          </reference>
          <reference field="6" count="1" selected="0">
            <x v="1"/>
          </reference>
          <reference field="10" count="1" selected="0">
            <x v="28"/>
          </reference>
        </references>
      </pivotArea>
    </format>
    <format dxfId="240">
      <pivotArea dataOnly="0" labelOnly="1" outline="0" fieldPosition="0">
        <references count="4">
          <reference field="2" count="1" selected="0">
            <x v="11"/>
          </reference>
          <reference field="3" count="5">
            <x v="49"/>
            <x v="50"/>
            <x v="51"/>
            <x v="62"/>
            <x v="73"/>
          </reference>
          <reference field="6" count="1" selected="0">
            <x v="1"/>
          </reference>
          <reference field="10" count="1" selected="0">
            <x v="29"/>
          </reference>
        </references>
      </pivotArea>
    </format>
    <format dxfId="239">
      <pivotArea dataOnly="0" labelOnly="1" outline="0" fieldPosition="0">
        <references count="4">
          <reference field="2" count="1" selected="0">
            <x v="12"/>
          </reference>
          <reference field="3" count="1">
            <x v="79"/>
          </reference>
          <reference field="6" count="1" selected="0">
            <x v="1"/>
          </reference>
          <reference field="10" count="1" selected="0">
            <x v="24"/>
          </reference>
        </references>
      </pivotArea>
    </format>
    <format dxfId="238">
      <pivotArea dataOnly="0" labelOnly="1" outline="0" fieldPosition="0">
        <references count="4">
          <reference field="2" count="1" selected="0">
            <x v="1"/>
          </reference>
          <reference field="3" count="2">
            <x v="1"/>
            <x v="2"/>
          </reference>
          <reference field="6" count="1" selected="0">
            <x v="2"/>
          </reference>
          <reference field="10" count="1" selected="0">
            <x v="1"/>
          </reference>
        </references>
      </pivotArea>
    </format>
    <format dxfId="237">
      <pivotArea dataOnly="0" labelOnly="1" outline="0" fieldPosition="0">
        <references count="4">
          <reference field="2" count="1" selected="0">
            <x v="9"/>
          </reference>
          <reference field="3" count="1">
            <x v="23"/>
          </reference>
          <reference field="6" count="1" selected="0">
            <x v="2"/>
          </reference>
          <reference field="10" count="1" selected="0">
            <x v="1"/>
          </reference>
        </references>
      </pivotArea>
    </format>
    <format dxfId="236">
      <pivotArea dataOnly="0" labelOnly="1" outline="0" fieldPosition="0">
        <references count="4">
          <reference field="2" count="1" selected="0">
            <x v="13"/>
          </reference>
          <reference field="3" count="1">
            <x v="80"/>
          </reference>
          <reference field="6" count="1" selected="0">
            <x v="2"/>
          </reference>
          <reference field="10" count="1" selected="0">
            <x v="8"/>
          </reference>
        </references>
      </pivotArea>
    </format>
    <format dxfId="235">
      <pivotArea dataOnly="0" labelOnly="1" outline="0" fieldPosition="0">
        <references count="4">
          <reference field="2" count="1" selected="0">
            <x v="3"/>
          </reference>
          <reference field="3" count="1">
            <x v="4"/>
          </reference>
          <reference field="6" count="1" selected="0">
            <x v="3"/>
          </reference>
          <reference field="10" count="1" selected="0">
            <x v="8"/>
          </reference>
        </references>
      </pivotArea>
    </format>
    <format dxfId="234">
      <pivotArea dataOnly="0" labelOnly="1" outline="0" fieldPosition="0">
        <references count="4">
          <reference field="2" count="1" selected="0">
            <x v="0"/>
          </reference>
          <reference field="3" count="1">
            <x v="0"/>
          </reference>
          <reference field="6" count="1" selected="0">
            <x v="4"/>
          </reference>
          <reference field="10" count="1" selected="0">
            <x v="8"/>
          </reference>
        </references>
      </pivotArea>
    </format>
    <format dxfId="233">
      <pivotArea dataOnly="0" labelOnly="1" outline="0" fieldPosition="0">
        <references count="4">
          <reference field="2" count="1" selected="0">
            <x v="2"/>
          </reference>
          <reference field="3" count="1">
            <x v="3"/>
          </reference>
          <reference field="6" count="1" selected="0">
            <x v="5"/>
          </reference>
          <reference field="10" count="1" selected="0">
            <x v="8"/>
          </reference>
        </references>
      </pivotArea>
    </format>
    <format dxfId="232">
      <pivotArea dataOnly="0" labelOnly="1" outline="0" fieldPosition="0">
        <references count="5">
          <reference field="0" count="1">
            <x v="34"/>
          </reference>
          <reference field="2" count="1" selected="0">
            <x v="4"/>
          </reference>
          <reference field="3" count="1" selected="0">
            <x v="5"/>
          </reference>
          <reference field="6" count="1" selected="0">
            <x v="0"/>
          </reference>
          <reference field="10" count="1" selected="0">
            <x v="8"/>
          </reference>
        </references>
      </pivotArea>
    </format>
    <format dxfId="231">
      <pivotArea dataOnly="0" labelOnly="1" outline="0" fieldPosition="0">
        <references count="5">
          <reference field="0" count="1">
            <x v="71"/>
          </reference>
          <reference field="2" count="1" selected="0">
            <x v="5"/>
          </reference>
          <reference field="3" count="1" selected="0">
            <x v="9"/>
          </reference>
          <reference field="6" count="1" selected="0">
            <x v="0"/>
          </reference>
          <reference field="10" count="1" selected="0">
            <x v="5"/>
          </reference>
        </references>
      </pivotArea>
    </format>
    <format dxfId="230">
      <pivotArea dataOnly="0" labelOnly="1" outline="0" fieldPosition="0">
        <references count="5">
          <reference field="0" count="2">
            <x v="145"/>
            <x v="146"/>
          </reference>
          <reference field="2" count="1" selected="0">
            <x v="5"/>
          </reference>
          <reference field="3" count="1" selected="0">
            <x v="8"/>
          </reference>
          <reference field="6" count="1" selected="0">
            <x v="0"/>
          </reference>
          <reference field="10" count="1" selected="0">
            <x v="10"/>
          </reference>
        </references>
      </pivotArea>
    </format>
    <format dxfId="229">
      <pivotArea dataOnly="0" labelOnly="1" outline="0" fieldPosition="0">
        <references count="5">
          <reference field="0" count="1">
            <x v="39"/>
          </reference>
          <reference field="2" count="1" selected="0">
            <x v="5"/>
          </reference>
          <reference field="3" count="1" selected="0">
            <x v="6"/>
          </reference>
          <reference field="6" count="1" selected="0">
            <x v="0"/>
          </reference>
          <reference field="10" count="1" selected="0">
            <x v="13"/>
          </reference>
        </references>
      </pivotArea>
    </format>
    <format dxfId="228">
      <pivotArea dataOnly="0" labelOnly="1" outline="0" fieldPosition="0">
        <references count="5">
          <reference field="0" count="1">
            <x v="33"/>
          </reference>
          <reference field="2" count="1" selected="0">
            <x v="5"/>
          </reference>
          <reference field="3" count="1" selected="0">
            <x v="6"/>
          </reference>
          <reference field="6" count="1" selected="0">
            <x v="0"/>
          </reference>
          <reference field="10" count="1" selected="0">
            <x v="15"/>
          </reference>
        </references>
      </pivotArea>
    </format>
    <format dxfId="227">
      <pivotArea dataOnly="0" labelOnly="1" outline="0" fieldPosition="0">
        <references count="5">
          <reference field="0" count="1">
            <x v="87"/>
          </reference>
          <reference field="2" count="1" selected="0">
            <x v="5"/>
          </reference>
          <reference field="3" count="1" selected="0">
            <x v="6"/>
          </reference>
          <reference field="6" count="1" selected="0">
            <x v="0"/>
          </reference>
          <reference field="10" count="1" selected="0">
            <x v="17"/>
          </reference>
        </references>
      </pivotArea>
    </format>
    <format dxfId="226">
      <pivotArea dataOnly="0" labelOnly="1" outline="0" fieldPosition="0">
        <references count="5">
          <reference field="0" count="1">
            <x v="95"/>
          </reference>
          <reference field="2" count="1" selected="0">
            <x v="5"/>
          </reference>
          <reference field="3" count="1" selected="0">
            <x v="6"/>
          </reference>
          <reference field="6" count="1" selected="0">
            <x v="0"/>
          </reference>
          <reference field="10" count="1" selected="0">
            <x v="19"/>
          </reference>
        </references>
      </pivotArea>
    </format>
    <format dxfId="225">
      <pivotArea dataOnly="0" labelOnly="1" outline="0" fieldPosition="0">
        <references count="5">
          <reference field="0" count="1">
            <x v="88"/>
          </reference>
          <reference field="2" count="1" selected="0">
            <x v="5"/>
          </reference>
          <reference field="3" count="1" selected="0">
            <x v="6"/>
          </reference>
          <reference field="6" count="1" selected="0">
            <x v="0"/>
          </reference>
          <reference field="10" count="1" selected="0">
            <x v="20"/>
          </reference>
        </references>
      </pivotArea>
    </format>
    <format dxfId="224">
      <pivotArea dataOnly="0" labelOnly="1" outline="0" fieldPosition="0">
        <references count="5">
          <reference field="0" count="5">
            <x v="82"/>
            <x v="83"/>
            <x v="84"/>
            <x v="147"/>
            <x v="148"/>
          </reference>
          <reference field="2" count="1" selected="0">
            <x v="5"/>
          </reference>
          <reference field="3" count="1" selected="0">
            <x v="7"/>
          </reference>
          <reference field="6" count="1" selected="0">
            <x v="0"/>
          </reference>
          <reference field="10" count="1" selected="0">
            <x v="23"/>
          </reference>
        </references>
      </pivotArea>
    </format>
    <format dxfId="223">
      <pivotArea dataOnly="0" labelOnly="1" outline="0" fieldPosition="0">
        <references count="5">
          <reference field="0" count="1">
            <x v="152"/>
          </reference>
          <reference field="2" count="1" selected="0">
            <x v="6"/>
          </reference>
          <reference field="3" count="1" selected="0">
            <x v="10"/>
          </reference>
          <reference field="6" count="1" selected="0">
            <x v="0"/>
          </reference>
          <reference field="10" count="1" selected="0">
            <x v="1"/>
          </reference>
        </references>
      </pivotArea>
    </format>
    <format dxfId="222">
      <pivotArea dataOnly="0" labelOnly="1" outline="0" fieldPosition="0">
        <references count="5">
          <reference field="0" count="1">
            <x v="132"/>
          </reference>
          <reference field="2" count="1" selected="0">
            <x v="6"/>
          </reference>
          <reference field="3" count="1" selected="0">
            <x v="16"/>
          </reference>
          <reference field="6" count="1" selected="0">
            <x v="0"/>
          </reference>
          <reference field="10" count="1" selected="0">
            <x v="1"/>
          </reference>
        </references>
      </pivotArea>
    </format>
    <format dxfId="221">
      <pivotArea dataOnly="0" labelOnly="1" outline="0" fieldPosition="0">
        <references count="5">
          <reference field="0" count="2">
            <x v="37"/>
            <x v="127"/>
          </reference>
          <reference field="2" count="1" selected="0">
            <x v="6"/>
          </reference>
          <reference field="3" count="1" selected="0">
            <x v="10"/>
          </reference>
          <reference field="6" count="1" selected="0">
            <x v="0"/>
          </reference>
          <reference field="10" count="1" selected="0">
            <x v="2"/>
          </reference>
        </references>
      </pivotArea>
    </format>
    <format dxfId="220">
      <pivotArea dataOnly="0" labelOnly="1" outline="0" fieldPosition="0">
        <references count="5">
          <reference field="0" count="1">
            <x v="131"/>
          </reference>
          <reference field="2" count="1" selected="0">
            <x v="6"/>
          </reference>
          <reference field="3" count="1" selected="0">
            <x v="16"/>
          </reference>
          <reference field="6" count="1" selected="0">
            <x v="0"/>
          </reference>
          <reference field="10" count="1" selected="0">
            <x v="2"/>
          </reference>
        </references>
      </pivotArea>
    </format>
    <format dxfId="219">
      <pivotArea dataOnly="0" labelOnly="1" outline="0" fieldPosition="0">
        <references count="5">
          <reference field="0" count="1">
            <x v="135"/>
          </reference>
          <reference field="2" count="1" selected="0">
            <x v="6"/>
          </reference>
          <reference field="3" count="1" selected="0">
            <x v="16"/>
          </reference>
          <reference field="6" count="1" selected="0">
            <x v="0"/>
          </reference>
          <reference field="10" count="1" selected="0">
            <x v="5"/>
          </reference>
        </references>
      </pivotArea>
    </format>
    <format dxfId="218">
      <pivotArea dataOnly="0" labelOnly="1" outline="0" fieldPosition="0">
        <references count="5">
          <reference field="0" count="1">
            <x v="119"/>
          </reference>
          <reference field="2" count="1" selected="0">
            <x v="6"/>
          </reference>
          <reference field="3" count="1" selected="0">
            <x v="15"/>
          </reference>
          <reference field="6" count="1" selected="0">
            <x v="0"/>
          </reference>
          <reference field="10" count="1" selected="0">
            <x v="8"/>
          </reference>
        </references>
      </pivotArea>
    </format>
    <format dxfId="217">
      <pivotArea dataOnly="0" labelOnly="1" outline="0" fieldPosition="0">
        <references count="5">
          <reference field="0" count="1">
            <x v="51"/>
          </reference>
          <reference field="2" count="1" selected="0">
            <x v="6"/>
          </reference>
          <reference field="3" count="1" selected="0">
            <x v="11"/>
          </reference>
          <reference field="6" count="1" selected="0">
            <x v="0"/>
          </reference>
          <reference field="10" count="1" selected="0">
            <x v="9"/>
          </reference>
        </references>
      </pivotArea>
    </format>
    <format dxfId="216">
      <pivotArea dataOnly="0" labelOnly="1" outline="0" fieldPosition="0">
        <references count="5">
          <reference field="0" count="1">
            <x v="32"/>
          </reference>
          <reference field="2" count="1" selected="0">
            <x v="6"/>
          </reference>
          <reference field="3" count="1" selected="0">
            <x v="14"/>
          </reference>
          <reference field="6" count="1" selected="0">
            <x v="0"/>
          </reference>
          <reference field="10" count="1" selected="0">
            <x v="9"/>
          </reference>
        </references>
      </pivotArea>
    </format>
    <format dxfId="215">
      <pivotArea dataOnly="0" labelOnly="1" outline="0" fieldPosition="0">
        <references count="5">
          <reference field="0" count="1">
            <x v="138"/>
          </reference>
          <reference field="2" count="1" selected="0">
            <x v="6"/>
          </reference>
          <reference field="3" count="1" selected="0">
            <x v="11"/>
          </reference>
          <reference field="6" count="1" selected="0">
            <x v="0"/>
          </reference>
          <reference field="10" count="1" selected="0">
            <x v="10"/>
          </reference>
        </references>
      </pivotArea>
    </format>
    <format dxfId="214">
      <pivotArea dataOnly="0" labelOnly="1" outline="0" fieldPosition="0">
        <references count="5">
          <reference field="0" count="2">
            <x v="26"/>
            <x v="27"/>
          </reference>
          <reference field="2" count="1" selected="0">
            <x v="6"/>
          </reference>
          <reference field="3" count="1" selected="0">
            <x v="12"/>
          </reference>
          <reference field="6" count="1" selected="0">
            <x v="0"/>
          </reference>
          <reference field="10" count="1" selected="0">
            <x v="10"/>
          </reference>
        </references>
      </pivotArea>
    </format>
    <format dxfId="213">
      <pivotArea dataOnly="0" labelOnly="1" outline="0" fieldPosition="0">
        <references count="5">
          <reference field="0" count="2">
            <x v="31"/>
            <x v="153"/>
          </reference>
          <reference field="2" count="1" selected="0">
            <x v="6"/>
          </reference>
          <reference field="3" count="1" selected="0">
            <x v="10"/>
          </reference>
          <reference field="6" count="1" selected="0">
            <x v="0"/>
          </reference>
          <reference field="10" count="1" selected="0">
            <x v="11"/>
          </reference>
        </references>
      </pivotArea>
    </format>
    <format dxfId="212">
      <pivotArea dataOnly="0" labelOnly="1" outline="0" fieldPosition="0">
        <references count="5">
          <reference field="0" count="3">
            <x v="130"/>
            <x v="131"/>
            <x v="132"/>
          </reference>
          <reference field="2" count="1" selected="0">
            <x v="6"/>
          </reference>
          <reference field="3" count="1" selected="0">
            <x v="16"/>
          </reference>
          <reference field="6" count="1" selected="0">
            <x v="0"/>
          </reference>
          <reference field="10" count="1" selected="0">
            <x v="11"/>
          </reference>
        </references>
      </pivotArea>
    </format>
    <format dxfId="211">
      <pivotArea dataOnly="0" labelOnly="1" outline="0" fieldPosition="0">
        <references count="5">
          <reference field="0" count="2">
            <x v="124"/>
            <x v="142"/>
          </reference>
          <reference field="2" count="1" selected="0">
            <x v="6"/>
          </reference>
          <reference field="3" count="1" selected="0">
            <x v="10"/>
          </reference>
          <reference field="6" count="1" selected="0">
            <x v="0"/>
          </reference>
          <reference field="10" count="1" selected="0">
            <x v="12"/>
          </reference>
        </references>
      </pivotArea>
    </format>
    <format dxfId="210">
      <pivotArea dataOnly="0" labelOnly="1" outline="0" fieldPosition="0">
        <references count="5">
          <reference field="0" count="1">
            <x v="77"/>
          </reference>
          <reference field="2" count="1" selected="0">
            <x v="6"/>
          </reference>
          <reference field="3" count="1" selected="0">
            <x v="10"/>
          </reference>
          <reference field="6" count="1" selected="0">
            <x v="0"/>
          </reference>
          <reference field="10" count="1" selected="0">
            <x v="13"/>
          </reference>
        </references>
      </pivotArea>
    </format>
    <format dxfId="209">
      <pivotArea dataOnly="0" labelOnly="1" outline="0" fieldPosition="0">
        <references count="5">
          <reference field="0" count="1">
            <x v="143"/>
          </reference>
          <reference field="2" count="1" selected="0">
            <x v="6"/>
          </reference>
          <reference field="3" count="1" selected="0">
            <x v="11"/>
          </reference>
          <reference field="6" count="1" selected="0">
            <x v="0"/>
          </reference>
          <reference field="10" count="1" selected="0">
            <x v="13"/>
          </reference>
        </references>
      </pivotArea>
    </format>
    <format dxfId="208">
      <pivotArea dataOnly="0" labelOnly="1" outline="0" fieldPosition="0">
        <references count="5">
          <reference field="0" count="2">
            <x v="76"/>
            <x v="109"/>
          </reference>
          <reference field="2" count="1" selected="0">
            <x v="6"/>
          </reference>
          <reference field="3" count="1" selected="0">
            <x v="10"/>
          </reference>
          <reference field="6" count="1" selected="0">
            <x v="0"/>
          </reference>
          <reference field="10" count="1" selected="0">
            <x v="14"/>
          </reference>
        </references>
      </pivotArea>
    </format>
    <format dxfId="207">
      <pivotArea dataOnly="0" labelOnly="1" outline="0" fieldPosition="0">
        <references count="5">
          <reference field="0" count="4">
            <x v="61"/>
            <x v="62"/>
            <x v="63"/>
            <x v="64"/>
          </reference>
          <reference field="2" count="1" selected="0">
            <x v="6"/>
          </reference>
          <reference field="3" count="1" selected="0">
            <x v="11"/>
          </reference>
          <reference field="6" count="1" selected="0">
            <x v="0"/>
          </reference>
          <reference field="10" count="1" selected="0">
            <x v="14"/>
          </reference>
        </references>
      </pivotArea>
    </format>
    <format dxfId="206">
      <pivotArea dataOnly="0" labelOnly="1" outline="0" fieldPosition="0">
        <references count="5">
          <reference field="0" count="1">
            <x v="110"/>
          </reference>
          <reference field="2" count="1" selected="0">
            <x v="6"/>
          </reference>
          <reference field="3" count="1" selected="0">
            <x v="10"/>
          </reference>
          <reference field="6" count="1" selected="0">
            <x v="0"/>
          </reference>
          <reference field="10" count="1" selected="0">
            <x v="16"/>
          </reference>
        </references>
      </pivotArea>
    </format>
    <format dxfId="205">
      <pivotArea dataOnly="0" labelOnly="1" outline="0" fieldPosition="0">
        <references count="5">
          <reference field="0" count="1">
            <x v="108"/>
          </reference>
          <reference field="2" count="1" selected="0">
            <x v="6"/>
          </reference>
          <reference field="3" count="1" selected="0">
            <x v="13"/>
          </reference>
          <reference field="6" count="1" selected="0">
            <x v="0"/>
          </reference>
          <reference field="10" count="1" selected="0">
            <x v="16"/>
          </reference>
        </references>
      </pivotArea>
    </format>
    <format dxfId="204">
      <pivotArea dataOnly="0" labelOnly="1" outline="0" fieldPosition="0">
        <references count="5">
          <reference field="0" count="1">
            <x v="122"/>
          </reference>
          <reference field="2" count="1" selected="0">
            <x v="6"/>
          </reference>
          <reference field="3" count="1" selected="0">
            <x v="10"/>
          </reference>
          <reference field="6" count="1" selected="0">
            <x v="0"/>
          </reference>
          <reference field="10" count="1" selected="0">
            <x v="20"/>
          </reference>
        </references>
      </pivotArea>
    </format>
    <format dxfId="203">
      <pivotArea dataOnly="0" labelOnly="1" outline="0" fieldPosition="0">
        <references count="5">
          <reference field="0" count="1">
            <x v="123"/>
          </reference>
          <reference field="2" count="1" selected="0">
            <x v="6"/>
          </reference>
          <reference field="3" count="1" selected="0">
            <x v="10"/>
          </reference>
          <reference field="6" count="1" selected="0">
            <x v="0"/>
          </reference>
          <reference field="10" count="1" selected="0">
            <x v="21"/>
          </reference>
        </references>
      </pivotArea>
    </format>
    <format dxfId="202">
      <pivotArea dataOnly="0" labelOnly="1" outline="0" fieldPosition="0">
        <references count="5">
          <reference field="0" count="2">
            <x v="96"/>
            <x v="106"/>
          </reference>
          <reference field="2" count="1" selected="0">
            <x v="6"/>
          </reference>
          <reference field="3" count="1" selected="0">
            <x v="10"/>
          </reference>
          <reference field="6" count="1" selected="0">
            <x v="0"/>
          </reference>
          <reference field="10" count="1" selected="0">
            <x v="23"/>
          </reference>
        </references>
      </pivotArea>
    </format>
    <format dxfId="201">
      <pivotArea dataOnly="0" labelOnly="1" outline="0" fieldPosition="0">
        <references count="5">
          <reference field="0" count="4">
            <x v="7"/>
            <x v="42"/>
            <x v="81"/>
            <x v="144"/>
          </reference>
          <reference field="2" count="1" selected="0">
            <x v="6"/>
          </reference>
          <reference field="3" count="1" selected="0">
            <x v="11"/>
          </reference>
          <reference field="6" count="1" selected="0">
            <x v="0"/>
          </reference>
          <reference field="10" count="1" selected="0">
            <x v="23"/>
          </reference>
        </references>
      </pivotArea>
    </format>
    <format dxfId="200">
      <pivotArea dataOnly="0" labelOnly="1" outline="0" fieldPosition="0">
        <references count="5">
          <reference field="0" count="1">
            <x v="100"/>
          </reference>
          <reference field="2" count="1" selected="0">
            <x v="6"/>
          </reference>
          <reference field="3" count="1" selected="0">
            <x v="10"/>
          </reference>
          <reference field="6" count="1" selected="0">
            <x v="0"/>
          </reference>
          <reference field="10" count="1" selected="0">
            <x v="25"/>
          </reference>
        </references>
      </pivotArea>
    </format>
    <format dxfId="199">
      <pivotArea dataOnly="0" labelOnly="1" outline="0" fieldPosition="0">
        <references count="5">
          <reference field="0" count="3">
            <x v="55"/>
            <x v="56"/>
            <x v="59"/>
          </reference>
          <reference field="2" count="1" selected="0">
            <x v="6"/>
          </reference>
          <reference field="3" count="1" selected="0">
            <x v="11"/>
          </reference>
          <reference field="6" count="1" selected="0">
            <x v="0"/>
          </reference>
          <reference field="10" count="1" selected="0">
            <x v="25"/>
          </reference>
        </references>
      </pivotArea>
    </format>
    <format dxfId="198">
      <pivotArea dataOnly="0" labelOnly="1" outline="0" fieldPosition="0">
        <references count="5">
          <reference field="0" count="2">
            <x v="66"/>
            <x v="67"/>
          </reference>
          <reference field="2" count="1" selected="0">
            <x v="6"/>
          </reference>
          <reference field="3" count="1" selected="0">
            <x v="11"/>
          </reference>
          <reference field="6" count="1" selected="0">
            <x v="0"/>
          </reference>
          <reference field="10" count="1" selected="0">
            <x v="26"/>
          </reference>
        </references>
      </pivotArea>
    </format>
    <format dxfId="197">
      <pivotArea dataOnly="0" labelOnly="1" outline="0" fieldPosition="0">
        <references count="5">
          <reference field="0" count="1">
            <x v="75"/>
          </reference>
          <reference field="2" count="1" selected="0">
            <x v="6"/>
          </reference>
          <reference field="3" count="1" selected="0">
            <x v="10"/>
          </reference>
          <reference field="6" count="1" selected="0">
            <x v="0"/>
          </reference>
          <reference field="10" count="1" selected="0">
            <x v="27"/>
          </reference>
        </references>
      </pivotArea>
    </format>
    <format dxfId="196">
      <pivotArea dataOnly="0" labelOnly="1" outline="0" fieldPosition="0">
        <references count="5">
          <reference field="0" count="1">
            <x v="125"/>
          </reference>
          <reference field="2" count="1" selected="0">
            <x v="6"/>
          </reference>
          <reference field="3" count="1" selected="0">
            <x v="11"/>
          </reference>
          <reference field="6" count="1" selected="0">
            <x v="0"/>
          </reference>
          <reference field="10" count="1" selected="0">
            <x v="29"/>
          </reference>
        </references>
      </pivotArea>
    </format>
    <format dxfId="195">
      <pivotArea dataOnly="0" labelOnly="1" outline="0" fieldPosition="0">
        <references count="5">
          <reference field="0" count="1">
            <x v="52"/>
          </reference>
          <reference field="2" count="1" selected="0">
            <x v="6"/>
          </reference>
          <reference field="3" count="1" selected="0">
            <x v="11"/>
          </reference>
          <reference field="6" count="1" selected="0">
            <x v="0"/>
          </reference>
          <reference field="10" count="1" selected="0">
            <x v="30"/>
          </reference>
        </references>
      </pivotArea>
    </format>
    <format dxfId="194">
      <pivotArea dataOnly="0" labelOnly="1" outline="0" fieldPosition="0">
        <references count="5">
          <reference field="0" count="1">
            <x v="44"/>
          </reference>
          <reference field="2" count="1" selected="0">
            <x v="7"/>
          </reference>
          <reference field="3" count="1" selected="0">
            <x v="17"/>
          </reference>
          <reference field="6" count="1" selected="0">
            <x v="0"/>
          </reference>
          <reference field="10" count="1" selected="0">
            <x v="8"/>
          </reference>
        </references>
      </pivotArea>
    </format>
    <format dxfId="193">
      <pivotArea dataOnly="0" labelOnly="1" outline="0" fieldPosition="0">
        <references count="5">
          <reference field="0" count="1">
            <x v="29"/>
          </reference>
          <reference field="2" count="1" selected="0">
            <x v="8"/>
          </reference>
          <reference field="3" count="1" selected="0">
            <x v="18"/>
          </reference>
          <reference field="6" count="1" selected="0">
            <x v="1"/>
          </reference>
          <reference field="10" count="1" selected="0">
            <x v="11"/>
          </reference>
        </references>
      </pivotArea>
    </format>
    <format dxfId="192">
      <pivotArea dataOnly="0" labelOnly="1" outline="0" fieldPosition="0">
        <references count="5">
          <reference field="0" count="2">
            <x v="6"/>
            <x v="131"/>
          </reference>
          <reference field="2" count="1" selected="0">
            <x v="8"/>
          </reference>
          <reference field="3" count="1" selected="0">
            <x v="19"/>
          </reference>
          <reference field="6" count="1" selected="0">
            <x v="1"/>
          </reference>
          <reference field="10" count="1" selected="0">
            <x v="11"/>
          </reference>
        </references>
      </pivotArea>
    </format>
    <format dxfId="191">
      <pivotArea dataOnly="0" labelOnly="1" outline="0" fieldPosition="0">
        <references count="5">
          <reference field="0" count="3">
            <x v="4"/>
            <x v="128"/>
            <x v="153"/>
          </reference>
          <reference field="2" count="1" selected="0">
            <x v="8"/>
          </reference>
          <reference field="3" count="1" selected="0">
            <x v="20"/>
          </reference>
          <reference field="6" count="1" selected="0">
            <x v="1"/>
          </reference>
          <reference field="10" count="1" selected="0">
            <x v="11"/>
          </reference>
        </references>
      </pivotArea>
    </format>
    <format dxfId="190">
      <pivotArea dataOnly="0" labelOnly="1" outline="0" fieldPosition="0">
        <references count="5">
          <reference field="0" count="1">
            <x v="7"/>
          </reference>
          <reference field="2" count="1" selected="0">
            <x v="8"/>
          </reference>
          <reference field="3" count="1" selected="0">
            <x v="21"/>
          </reference>
          <reference field="6" count="1" selected="0">
            <x v="1"/>
          </reference>
          <reference field="10" count="1" selected="0">
            <x v="23"/>
          </reference>
        </references>
      </pivotArea>
    </format>
    <format dxfId="189">
      <pivotArea dataOnly="0" labelOnly="1" outline="0" fieldPosition="0">
        <references count="5">
          <reference field="0" count="1">
            <x v="43"/>
          </reference>
          <reference field="2" count="1" selected="0">
            <x v="8"/>
          </reference>
          <reference field="3" count="1" selected="0">
            <x v="21"/>
          </reference>
          <reference field="6" count="1" selected="0">
            <x v="1"/>
          </reference>
          <reference field="10" count="1" selected="0">
            <x v="29"/>
          </reference>
        </references>
      </pivotArea>
    </format>
    <format dxfId="188">
      <pivotArea dataOnly="0" labelOnly="1" outline="0" fieldPosition="0">
        <references count="5">
          <reference field="0" count="2">
            <x v="2"/>
            <x v="3"/>
          </reference>
          <reference field="2" count="1" selected="0">
            <x v="9"/>
          </reference>
          <reference field="3" count="1" selected="0">
            <x v="25"/>
          </reference>
          <reference field="6" count="1" selected="0">
            <x v="1"/>
          </reference>
          <reference field="10" count="1" selected="0">
            <x v="4"/>
          </reference>
        </references>
      </pivotArea>
    </format>
    <format dxfId="187">
      <pivotArea dataOnly="0" labelOnly="1" outline="0" fieldPosition="0">
        <references count="5">
          <reference field="0" count="1">
            <x v="78"/>
          </reference>
          <reference field="2" count="1" selected="0">
            <x v="9"/>
          </reference>
          <reference field="3" count="1" selected="0">
            <x v="24"/>
          </reference>
          <reference field="6" count="1" selected="0">
            <x v="1"/>
          </reference>
          <reference field="10" count="1" selected="0">
            <x v="14"/>
          </reference>
        </references>
      </pivotArea>
    </format>
    <format dxfId="186">
      <pivotArea dataOnly="0" labelOnly="1" outline="0" fieldPosition="0">
        <references count="5">
          <reference field="0" count="1">
            <x v="48"/>
          </reference>
          <reference field="2" count="1" selected="0">
            <x v="9"/>
          </reference>
          <reference field="3" count="1" selected="0">
            <x v="24"/>
          </reference>
          <reference field="6" count="1" selected="0">
            <x v="1"/>
          </reference>
          <reference field="10" count="1" selected="0">
            <x v="16"/>
          </reference>
        </references>
      </pivotArea>
    </format>
    <format dxfId="185">
      <pivotArea dataOnly="0" labelOnly="1" outline="0" fieldPosition="0">
        <references count="5">
          <reference field="0" count="1">
            <x v="103"/>
          </reference>
          <reference field="2" count="1" selected="0">
            <x v="9"/>
          </reference>
          <reference field="3" count="1" selected="0">
            <x v="22"/>
          </reference>
          <reference field="6" count="1" selected="0">
            <x v="1"/>
          </reference>
          <reference field="10" count="1" selected="0">
            <x v="23"/>
          </reference>
        </references>
      </pivotArea>
    </format>
    <format dxfId="184">
      <pivotArea dataOnly="0" labelOnly="1" outline="0" fieldPosition="0">
        <references count="5">
          <reference field="0" count="1">
            <x v="141"/>
          </reference>
          <reference field="2" count="1" selected="0">
            <x v="10"/>
          </reference>
          <reference field="3" count="1" selected="0">
            <x v="29"/>
          </reference>
          <reference field="6" count="1" selected="0">
            <x v="1"/>
          </reference>
          <reference field="10" count="1" selected="0">
            <x v="2"/>
          </reference>
        </references>
      </pivotArea>
    </format>
    <format dxfId="183">
      <pivotArea dataOnly="0" labelOnly="1" outline="0" fieldPosition="0">
        <references count="5">
          <reference field="0" count="1">
            <x v="112"/>
          </reference>
          <reference field="2" count="1" selected="0">
            <x v="10"/>
          </reference>
          <reference field="3" count="1" selected="0">
            <x v="33"/>
          </reference>
          <reference field="6" count="1" selected="0">
            <x v="1"/>
          </reference>
          <reference field="10" count="1" selected="0">
            <x v="2"/>
          </reference>
        </references>
      </pivotArea>
    </format>
    <format dxfId="182">
      <pivotArea dataOnly="0" labelOnly="1" outline="0" fieldPosition="0">
        <references count="5">
          <reference field="0" count="1">
            <x v="140"/>
          </reference>
          <reference field="2" count="1" selected="0">
            <x v="10"/>
          </reference>
          <reference field="3" count="1" selected="0">
            <x v="36"/>
          </reference>
          <reference field="6" count="1" selected="0">
            <x v="1"/>
          </reference>
          <reference field="10" count="1" selected="0">
            <x v="2"/>
          </reference>
        </references>
      </pivotArea>
    </format>
    <format dxfId="181">
      <pivotArea dataOnly="0" labelOnly="1" outline="0" fieldPosition="0">
        <references count="5">
          <reference field="0" count="2">
            <x v="91"/>
            <x v="134"/>
          </reference>
          <reference field="2" count="1" selected="0">
            <x v="10"/>
          </reference>
          <reference field="3" count="1" selected="0">
            <x v="26"/>
          </reference>
          <reference field="6" count="1" selected="0">
            <x v="1"/>
          </reference>
          <reference field="10" count="1" selected="0">
            <x v="5"/>
          </reference>
        </references>
      </pivotArea>
    </format>
    <format dxfId="180">
      <pivotArea dataOnly="0" labelOnly="1" outline="0" fieldPosition="0">
        <references count="5">
          <reference field="0" count="2">
            <x v="92"/>
            <x v="134"/>
          </reference>
          <reference field="2" count="1" selected="0">
            <x v="10"/>
          </reference>
          <reference field="3" count="1" selected="0">
            <x v="33"/>
          </reference>
          <reference field="6" count="1" selected="0">
            <x v="1"/>
          </reference>
          <reference field="10" count="1" selected="0">
            <x v="5"/>
          </reference>
        </references>
      </pivotArea>
    </format>
    <format dxfId="179">
      <pivotArea dataOnly="0" labelOnly="1" outline="0" fieldPosition="0">
        <references count="5">
          <reference field="0" count="2">
            <x v="93"/>
            <x v="134"/>
          </reference>
          <reference field="2" count="1" selected="0">
            <x v="10"/>
          </reference>
          <reference field="3" count="1" selected="0">
            <x v="36"/>
          </reference>
          <reference field="6" count="1" selected="0">
            <x v="1"/>
          </reference>
          <reference field="10" count="1" selected="0">
            <x v="5"/>
          </reference>
        </references>
      </pivotArea>
    </format>
    <format dxfId="178">
      <pivotArea dataOnly="0" labelOnly="1" outline="0" fieldPosition="0">
        <references count="5">
          <reference field="0" count="1">
            <x v="138"/>
          </reference>
          <reference field="2" count="1" selected="0">
            <x v="10"/>
          </reference>
          <reference field="3" count="1" selected="0">
            <x v="28"/>
          </reference>
          <reference field="6" count="1" selected="0">
            <x v="1"/>
          </reference>
          <reference field="10" count="1" selected="0">
            <x v="10"/>
          </reference>
        </references>
      </pivotArea>
    </format>
    <format dxfId="177">
      <pivotArea dataOnly="0" labelOnly="1" outline="0" fieldPosition="0">
        <references count="5">
          <reference field="0" count="1">
            <x v="138"/>
          </reference>
          <reference field="2" count="1" selected="0">
            <x v="10"/>
          </reference>
          <reference field="3" count="1" selected="0">
            <x v="33"/>
          </reference>
          <reference field="6" count="1" selected="0">
            <x v="1"/>
          </reference>
          <reference field="10" count="1" selected="0">
            <x v="10"/>
          </reference>
        </references>
      </pivotArea>
    </format>
    <format dxfId="176">
      <pivotArea dataOnly="0" labelOnly="1" outline="0" fieldPosition="0">
        <references count="5">
          <reference field="0" count="1">
            <x v="138"/>
          </reference>
          <reference field="2" count="1" selected="0">
            <x v="10"/>
          </reference>
          <reference field="3" count="1" selected="0">
            <x v="36"/>
          </reference>
          <reference field="6" count="1" selected="0">
            <x v="1"/>
          </reference>
          <reference field="10" count="1" selected="0">
            <x v="10"/>
          </reference>
        </references>
      </pivotArea>
    </format>
    <format dxfId="175">
      <pivotArea dataOnly="0" labelOnly="1" outline="0" fieldPosition="0">
        <references count="5">
          <reference field="0" count="1">
            <x v="30"/>
          </reference>
          <reference field="2" count="1" selected="0">
            <x v="10"/>
          </reference>
          <reference field="3" count="1" selected="0">
            <x v="26"/>
          </reference>
          <reference field="6" count="1" selected="0">
            <x v="1"/>
          </reference>
          <reference field="10" count="1" selected="0">
            <x v="11"/>
          </reference>
        </references>
      </pivotArea>
    </format>
    <format dxfId="174">
      <pivotArea dataOnly="0" labelOnly="1" outline="0" fieldPosition="0">
        <references count="5">
          <reference field="0" count="1">
            <x v="29"/>
          </reference>
          <reference field="2" count="1" selected="0">
            <x v="10"/>
          </reference>
          <reference field="3" count="1" selected="0">
            <x v="29"/>
          </reference>
          <reference field="6" count="1" selected="0">
            <x v="1"/>
          </reference>
          <reference field="10" count="1" selected="0">
            <x v="11"/>
          </reference>
        </references>
      </pivotArea>
    </format>
    <format dxfId="173">
      <pivotArea dataOnly="0" labelOnly="1" outline="0" fieldPosition="0">
        <references count="5">
          <reference field="0" count="1">
            <x v="29"/>
          </reference>
          <reference field="2" count="1" selected="0">
            <x v="10"/>
          </reference>
          <reference field="3" count="1" selected="0">
            <x v="33"/>
          </reference>
          <reference field="6" count="1" selected="0">
            <x v="1"/>
          </reference>
          <reference field="10" count="1" selected="0">
            <x v="11"/>
          </reference>
        </references>
      </pivotArea>
    </format>
    <format dxfId="172">
      <pivotArea dataOnly="0" labelOnly="1" outline="0" fieldPosition="0">
        <references count="5">
          <reference field="0" count="1">
            <x v="29"/>
          </reference>
          <reference field="2" count="1" selected="0">
            <x v="10"/>
          </reference>
          <reference field="3" count="1" selected="0">
            <x v="36"/>
          </reference>
          <reference field="6" count="1" selected="0">
            <x v="1"/>
          </reference>
          <reference field="10" count="1" selected="0">
            <x v="11"/>
          </reference>
        </references>
      </pivotArea>
    </format>
    <format dxfId="171">
      <pivotArea dataOnly="0" labelOnly="1" outline="0" fieldPosition="0">
        <references count="5">
          <reference field="0" count="1">
            <x v="142"/>
          </reference>
          <reference field="2" count="1" selected="0">
            <x v="10"/>
          </reference>
          <reference field="3" count="1" selected="0">
            <x v="28"/>
          </reference>
          <reference field="6" count="1" selected="0">
            <x v="1"/>
          </reference>
          <reference field="10" count="1" selected="0">
            <x v="12"/>
          </reference>
        </references>
      </pivotArea>
    </format>
    <format dxfId="170">
      <pivotArea dataOnly="0" labelOnly="1" outline="0" fieldPosition="0">
        <references count="5">
          <reference field="0" count="1">
            <x v="142"/>
          </reference>
          <reference field="2" count="1" selected="0">
            <x v="10"/>
          </reference>
          <reference field="3" count="1" selected="0">
            <x v="33"/>
          </reference>
          <reference field="6" count="1" selected="0">
            <x v="1"/>
          </reference>
          <reference field="10" count="1" selected="0">
            <x v="12"/>
          </reference>
        </references>
      </pivotArea>
    </format>
    <format dxfId="169">
      <pivotArea dataOnly="0" labelOnly="1" outline="0" fieldPosition="0">
        <references count="5">
          <reference field="0" count="1">
            <x v="142"/>
          </reference>
          <reference field="2" count="1" selected="0">
            <x v="10"/>
          </reference>
          <reference field="3" count="1" selected="0">
            <x v="36"/>
          </reference>
          <reference field="6" count="1" selected="0">
            <x v="1"/>
          </reference>
          <reference field="10" count="1" selected="0">
            <x v="12"/>
          </reference>
        </references>
      </pivotArea>
    </format>
    <format dxfId="168">
      <pivotArea dataOnly="0" labelOnly="1" outline="0" fieldPosition="0">
        <references count="5">
          <reference field="0" count="1">
            <x v="149"/>
          </reference>
          <reference field="2" count="1" selected="0">
            <x v="10"/>
          </reference>
          <reference field="3" count="1" selected="0">
            <x v="27"/>
          </reference>
          <reference field="6" count="1" selected="0">
            <x v="1"/>
          </reference>
          <reference field="10" count="1" selected="0">
            <x v="13"/>
          </reference>
        </references>
      </pivotArea>
    </format>
    <format dxfId="167">
      <pivotArea dataOnly="0" labelOnly="1" outline="0" fieldPosition="0">
        <references count="5">
          <reference field="0" count="1">
            <x v="113"/>
          </reference>
          <reference field="2" count="1" selected="0">
            <x v="10"/>
          </reference>
          <reference field="3" count="1" selected="0">
            <x v="33"/>
          </reference>
          <reference field="6" count="1" selected="0">
            <x v="1"/>
          </reference>
          <reference field="10" count="1" selected="0">
            <x v="13"/>
          </reference>
        </references>
      </pivotArea>
    </format>
    <format dxfId="166">
      <pivotArea dataOnly="0" labelOnly="1" outline="0" fieldPosition="0">
        <references count="5">
          <reference field="0" count="1">
            <x v="139"/>
          </reference>
          <reference field="2" count="1" selected="0">
            <x v="10"/>
          </reference>
          <reference field="3" count="1" selected="0">
            <x v="36"/>
          </reference>
          <reference field="6" count="1" selected="0">
            <x v="1"/>
          </reference>
          <reference field="10" count="1" selected="0">
            <x v="13"/>
          </reference>
        </references>
      </pivotArea>
    </format>
    <format dxfId="165">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4"/>
          </reference>
        </references>
      </pivotArea>
    </format>
    <format dxfId="164">
      <pivotArea dataOnly="0" labelOnly="1" outline="0" fieldPosition="0">
        <references count="5">
          <reference field="0" count="1">
            <x v="76"/>
          </reference>
          <reference field="2" count="1" selected="0">
            <x v="10"/>
          </reference>
          <reference field="3" count="1" selected="0">
            <x v="28"/>
          </reference>
          <reference field="6" count="1" selected="0">
            <x v="1"/>
          </reference>
          <reference field="10" count="1" selected="0">
            <x v="14"/>
          </reference>
        </references>
      </pivotArea>
    </format>
    <format dxfId="163">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4"/>
          </reference>
        </references>
      </pivotArea>
    </format>
    <format dxfId="162">
      <pivotArea dataOnly="0" labelOnly="1" outline="0" fieldPosition="0">
        <references count="5">
          <reference field="0" count="1">
            <x v="76"/>
          </reference>
          <reference field="2" count="1" selected="0">
            <x v="10"/>
          </reference>
          <reference field="3" count="1" selected="0">
            <x v="35"/>
          </reference>
          <reference field="6" count="1" selected="0">
            <x v="1"/>
          </reference>
          <reference field="10" count="1" selected="0">
            <x v="14"/>
          </reference>
        </references>
      </pivotArea>
    </format>
    <format dxfId="161">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4"/>
          </reference>
        </references>
      </pivotArea>
    </format>
    <format dxfId="160">
      <pivotArea dataOnly="0" labelOnly="1" outline="0" fieldPosition="0">
        <references count="5">
          <reference field="0" count="1">
            <x v="76"/>
          </reference>
          <reference field="2" count="1" selected="0">
            <x v="10"/>
          </reference>
          <reference field="3" count="1" selected="0">
            <x v="38"/>
          </reference>
          <reference field="6" count="1" selected="0">
            <x v="1"/>
          </reference>
          <reference field="10" count="1" selected="0">
            <x v="14"/>
          </reference>
        </references>
      </pivotArea>
    </format>
    <format dxfId="159">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5"/>
          </reference>
        </references>
      </pivotArea>
    </format>
    <format dxfId="158">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5"/>
          </reference>
        </references>
      </pivotArea>
    </format>
    <format dxfId="157">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5"/>
          </reference>
        </references>
      </pivotArea>
    </format>
    <format dxfId="156">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16"/>
          </reference>
        </references>
      </pivotArea>
    </format>
    <format dxfId="155">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16"/>
          </reference>
        </references>
      </pivotArea>
    </format>
    <format dxfId="154">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16"/>
          </reference>
        </references>
      </pivotArea>
    </format>
    <format dxfId="153">
      <pivotArea dataOnly="0" labelOnly="1" outline="0" fieldPosition="0">
        <references count="5">
          <reference field="0" count="1">
            <x v="95"/>
          </reference>
          <reference field="2" count="1" selected="0">
            <x v="10"/>
          </reference>
          <reference field="3" count="1" selected="0">
            <x v="28"/>
          </reference>
          <reference field="6" count="1" selected="0">
            <x v="1"/>
          </reference>
          <reference field="10" count="1" selected="0">
            <x v="19"/>
          </reference>
        </references>
      </pivotArea>
    </format>
    <format dxfId="152">
      <pivotArea dataOnly="0" labelOnly="1" outline="0" fieldPosition="0">
        <references count="5">
          <reference field="0" count="1">
            <x v="73"/>
          </reference>
          <reference field="2" count="1" selected="0">
            <x v="10"/>
          </reference>
          <reference field="3" count="1" selected="0">
            <x v="30"/>
          </reference>
          <reference field="6" count="1" selected="0">
            <x v="1"/>
          </reference>
          <reference field="10" count="1" selected="0">
            <x v="19"/>
          </reference>
        </references>
      </pivotArea>
    </format>
    <format dxfId="151">
      <pivotArea dataOnly="0" labelOnly="1" outline="0" fieldPosition="0">
        <references count="5">
          <reference field="0" count="1">
            <x v="73"/>
          </reference>
          <reference field="2" count="1" selected="0">
            <x v="10"/>
          </reference>
          <reference field="3" count="1" selected="0">
            <x v="31"/>
          </reference>
          <reference field="6" count="1" selected="0">
            <x v="1"/>
          </reference>
          <reference field="10" count="1" selected="0">
            <x v="19"/>
          </reference>
        </references>
      </pivotArea>
    </format>
    <format dxfId="150">
      <pivotArea dataOnly="0" labelOnly="1" outline="0" fieldPosition="0">
        <references count="5">
          <reference field="0" count="1">
            <x v="73"/>
          </reference>
          <reference field="2" count="1" selected="0">
            <x v="10"/>
          </reference>
          <reference field="3" count="1" selected="0">
            <x v="32"/>
          </reference>
          <reference field="6" count="1" selected="0">
            <x v="1"/>
          </reference>
          <reference field="10" count="1" selected="0">
            <x v="19"/>
          </reference>
        </references>
      </pivotArea>
    </format>
    <format dxfId="149">
      <pivotArea dataOnly="0" labelOnly="1" outline="0" fieldPosition="0">
        <references count="5">
          <reference field="0" count="1">
            <x v="95"/>
          </reference>
          <reference field="2" count="1" selected="0">
            <x v="10"/>
          </reference>
          <reference field="3" count="1" selected="0">
            <x v="35"/>
          </reference>
          <reference field="6" count="1" selected="0">
            <x v="1"/>
          </reference>
          <reference field="10" count="1" selected="0">
            <x v="19"/>
          </reference>
        </references>
      </pivotArea>
    </format>
    <format dxfId="148">
      <pivotArea dataOnly="0" labelOnly="1" outline="0" fieldPosition="0">
        <references count="5">
          <reference field="0" count="1">
            <x v="95"/>
          </reference>
          <reference field="2" count="1" selected="0">
            <x v="10"/>
          </reference>
          <reference field="3" count="1" selected="0">
            <x v="38"/>
          </reference>
          <reference field="6" count="1" selected="0">
            <x v="1"/>
          </reference>
          <reference field="10" count="1" selected="0">
            <x v="19"/>
          </reference>
        </references>
      </pivotArea>
    </format>
    <format dxfId="147">
      <pivotArea dataOnly="0" labelOnly="1" outline="0" fieldPosition="0">
        <references count="5">
          <reference field="0" count="1">
            <x v="137"/>
          </reference>
          <reference field="2" count="1" selected="0">
            <x v="10"/>
          </reference>
          <reference field="3" count="1" selected="0">
            <x v="28"/>
          </reference>
          <reference field="6" count="1" selected="0">
            <x v="1"/>
          </reference>
          <reference field="10" count="1" selected="0">
            <x v="20"/>
          </reference>
        </references>
      </pivotArea>
    </format>
    <format dxfId="146">
      <pivotArea dataOnly="0" labelOnly="1" outline="0" fieldPosition="0">
        <references count="5">
          <reference field="0" count="1">
            <x v="105"/>
          </reference>
          <reference field="2" count="1" selected="0">
            <x v="10"/>
          </reference>
          <reference field="3" count="1" selected="0">
            <x v="28"/>
          </reference>
          <reference field="6" count="1" selected="0">
            <x v="1"/>
          </reference>
          <reference field="10" count="1" selected="0">
            <x v="23"/>
          </reference>
        </references>
      </pivotArea>
    </format>
    <format dxfId="145">
      <pivotArea dataOnly="0" labelOnly="1" outline="0" fieldPosition="0">
        <references count="5">
          <reference field="0" count="1">
            <x v="105"/>
          </reference>
          <reference field="2" count="1" selected="0">
            <x v="10"/>
          </reference>
          <reference field="3" count="1" selected="0">
            <x v="35"/>
          </reference>
          <reference field="6" count="1" selected="0">
            <x v="1"/>
          </reference>
          <reference field="10" count="1" selected="0">
            <x v="23"/>
          </reference>
        </references>
      </pivotArea>
    </format>
    <format dxfId="144">
      <pivotArea dataOnly="0" labelOnly="1" outline="0" fieldPosition="0">
        <references count="5">
          <reference field="0" count="1">
            <x v="104"/>
          </reference>
          <reference field="2" count="1" selected="0">
            <x v="10"/>
          </reference>
          <reference field="3" count="1" selected="0">
            <x v="38"/>
          </reference>
          <reference field="6" count="1" selected="0">
            <x v="1"/>
          </reference>
          <reference field="10" count="1" selected="0">
            <x v="23"/>
          </reference>
        </references>
      </pivotArea>
    </format>
    <format dxfId="143">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27"/>
          </reference>
        </references>
      </pivotArea>
    </format>
    <format dxfId="142">
      <pivotArea dataOnly="0" labelOnly="1" outline="0" fieldPosition="0">
        <references count="5">
          <reference field="0" count="1">
            <x v="74"/>
          </reference>
          <reference field="2" count="1" selected="0">
            <x v="10"/>
          </reference>
          <reference field="3" count="1" selected="0">
            <x v="28"/>
          </reference>
          <reference field="6" count="1" selected="0">
            <x v="1"/>
          </reference>
          <reference field="10" count="1" selected="0">
            <x v="27"/>
          </reference>
        </references>
      </pivotArea>
    </format>
    <format dxfId="141">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27"/>
          </reference>
        </references>
      </pivotArea>
    </format>
    <format dxfId="140">
      <pivotArea dataOnly="0" labelOnly="1" outline="0" fieldPosition="0">
        <references count="5">
          <reference field="0" count="1">
            <x v="74"/>
          </reference>
          <reference field="2" count="1" selected="0">
            <x v="10"/>
          </reference>
          <reference field="3" count="1" selected="0">
            <x v="35"/>
          </reference>
          <reference field="6" count="1" selected="0">
            <x v="1"/>
          </reference>
          <reference field="10" count="1" selected="0">
            <x v="27"/>
          </reference>
        </references>
      </pivotArea>
    </format>
    <format dxfId="139">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27"/>
          </reference>
        </references>
      </pivotArea>
    </format>
    <format dxfId="138">
      <pivotArea dataOnly="0" labelOnly="1" outline="0" fieldPosition="0">
        <references count="5">
          <reference field="0" count="1">
            <x v="74"/>
          </reference>
          <reference field="2" count="1" selected="0">
            <x v="10"/>
          </reference>
          <reference field="3" count="1" selected="0">
            <x v="38"/>
          </reference>
          <reference field="6" count="1" selected="0">
            <x v="1"/>
          </reference>
          <reference field="10" count="1" selected="0">
            <x v="27"/>
          </reference>
        </references>
      </pivotArea>
    </format>
    <format dxfId="137">
      <pivotArea dataOnly="0" labelOnly="1" outline="0" fieldPosition="0">
        <references count="5">
          <reference field="0" count="1">
            <x v="49"/>
          </reference>
          <reference field="2" count="1" selected="0">
            <x v="10"/>
          </reference>
          <reference field="3" count="1" selected="0">
            <x v="28"/>
          </reference>
          <reference field="6" count="1" selected="0">
            <x v="1"/>
          </reference>
          <reference field="10" count="1" selected="0">
            <x v="28"/>
          </reference>
        </references>
      </pivotArea>
    </format>
    <format dxfId="136">
      <pivotArea dataOnly="0" labelOnly="1" outline="0" fieldPosition="0">
        <references count="5">
          <reference field="0" count="1">
            <x v="50"/>
          </reference>
          <reference field="2" count="1" selected="0">
            <x v="10"/>
          </reference>
          <reference field="3" count="1" selected="0">
            <x v="35"/>
          </reference>
          <reference field="6" count="1" selected="0">
            <x v="1"/>
          </reference>
          <reference field="10" count="1" selected="0">
            <x v="28"/>
          </reference>
        </references>
      </pivotArea>
    </format>
    <format dxfId="135">
      <pivotArea dataOnly="0" labelOnly="1" outline="0" fieldPosition="0">
        <references count="5">
          <reference field="0" count="1">
            <x v="50"/>
          </reference>
          <reference field="2" count="1" selected="0">
            <x v="10"/>
          </reference>
          <reference field="3" count="1" selected="0">
            <x v="38"/>
          </reference>
          <reference field="6" count="1" selected="0">
            <x v="1"/>
          </reference>
          <reference field="10" count="1" selected="0">
            <x v="28"/>
          </reference>
        </references>
      </pivotArea>
    </format>
    <format dxfId="134">
      <pivotArea dataOnly="0" labelOnly="1" outline="0" fieldPosition="0">
        <references count="5">
          <reference field="0" count="1">
            <x v="126"/>
          </reference>
          <reference field="2" count="1" selected="0">
            <x v="10"/>
          </reference>
          <reference field="3" count="1" selected="0">
            <x v="27"/>
          </reference>
          <reference field="6" count="1" selected="0">
            <x v="1"/>
          </reference>
          <reference field="10" count="1" selected="0">
            <x v="31"/>
          </reference>
        </references>
      </pivotArea>
    </format>
    <format dxfId="133">
      <pivotArea dataOnly="0" labelOnly="1" outline="0" fieldPosition="0">
        <references count="5">
          <reference field="0" count="1">
            <x v="126"/>
          </reference>
          <reference field="2" count="1" selected="0">
            <x v="10"/>
          </reference>
          <reference field="3" count="1" selected="0">
            <x v="34"/>
          </reference>
          <reference field="6" count="1" selected="0">
            <x v="1"/>
          </reference>
          <reference field="10" count="1" selected="0">
            <x v="31"/>
          </reference>
        </references>
      </pivotArea>
    </format>
    <format dxfId="132">
      <pivotArea dataOnly="0" labelOnly="1" outline="0" fieldPosition="0">
        <references count="5">
          <reference field="0" count="1">
            <x v="126"/>
          </reference>
          <reference field="2" count="1" selected="0">
            <x v="10"/>
          </reference>
          <reference field="3" count="1" selected="0">
            <x v="37"/>
          </reference>
          <reference field="6" count="1" selected="0">
            <x v="1"/>
          </reference>
          <reference field="10" count="1" selected="0">
            <x v="31"/>
          </reference>
        </references>
      </pivotArea>
    </format>
    <format dxfId="131">
      <pivotArea dataOnly="0" labelOnly="1" outline="0" fieldPosition="0">
        <references count="5">
          <reference field="0" count="1">
            <x v="22"/>
          </reference>
          <reference field="2" count="1" selected="0">
            <x v="11"/>
          </reference>
          <reference field="3" count="1" selected="0">
            <x v="55"/>
          </reference>
          <reference field="6" count="1" selected="0">
            <x v="1"/>
          </reference>
          <reference field="10" count="1" selected="0">
            <x v="0"/>
          </reference>
        </references>
      </pivotArea>
    </format>
    <format dxfId="130">
      <pivotArea dataOnly="0" labelOnly="1" outline="0" fieldPosition="0">
        <references count="5">
          <reference field="0" count="8">
            <x v="1"/>
            <x v="24"/>
            <x v="36"/>
            <x v="45"/>
            <x v="46"/>
            <x v="80"/>
            <x v="85"/>
            <x v="97"/>
          </reference>
          <reference field="2" count="1" selected="0">
            <x v="11"/>
          </reference>
          <reference field="3" count="1" selected="0">
            <x v="48"/>
          </reference>
          <reference field="6" count="1" selected="0">
            <x v="1"/>
          </reference>
          <reference field="10" count="1" selected="0">
            <x v="1"/>
          </reference>
        </references>
      </pivotArea>
    </format>
    <format dxfId="129">
      <pivotArea dataOnly="0" labelOnly="1" outline="0" fieldPosition="0">
        <references count="5">
          <reference field="0" count="1">
            <x v="152"/>
          </reference>
          <reference field="2" count="1" selected="0">
            <x v="11"/>
          </reference>
          <reference field="3" count="1" selected="0">
            <x v="65"/>
          </reference>
          <reference field="6" count="1" selected="0">
            <x v="1"/>
          </reference>
          <reference field="10" count="1" selected="0">
            <x v="1"/>
          </reference>
        </references>
      </pivotArea>
    </format>
    <format dxfId="128">
      <pivotArea dataOnly="0" labelOnly="1" outline="0" fieldPosition="0">
        <references count="5">
          <reference field="0" count="1">
            <x v="22"/>
          </reference>
          <reference field="2" count="1" selected="0">
            <x v="11"/>
          </reference>
          <reference field="3" count="1" selected="0">
            <x v="54"/>
          </reference>
          <reference field="6" count="1" selected="0">
            <x v="1"/>
          </reference>
          <reference field="10" count="1" selected="0">
            <x v="2"/>
          </reference>
        </references>
      </pivotArea>
    </format>
    <format dxfId="127">
      <pivotArea dataOnly="0" labelOnly="1" outline="0" fieldPosition="0">
        <references count="5">
          <reference field="0" count="3">
            <x v="0"/>
            <x v="22"/>
            <x v="70"/>
          </reference>
          <reference field="2" count="1" selected="0">
            <x v="11"/>
          </reference>
          <reference field="3" count="1" selected="0">
            <x v="68"/>
          </reference>
          <reference field="6" count="1" selected="0">
            <x v="1"/>
          </reference>
          <reference field="10" count="1" selected="0">
            <x v="2"/>
          </reference>
        </references>
      </pivotArea>
    </format>
    <format dxfId="126">
      <pivotArea dataOnly="0" labelOnly="1" outline="0" fieldPosition="0">
        <references count="5">
          <reference field="0" count="3">
            <x v="22"/>
            <x v="116"/>
            <x v="131"/>
          </reference>
          <reference field="2" count="1" selected="0">
            <x v="11"/>
          </reference>
          <reference field="3" count="1" selected="0">
            <x v="72"/>
          </reference>
          <reference field="6" count="1" selected="0">
            <x v="1"/>
          </reference>
          <reference field="10" count="1" selected="0">
            <x v="2"/>
          </reference>
        </references>
      </pivotArea>
    </format>
    <format dxfId="125">
      <pivotArea dataOnly="0" labelOnly="1" outline="0" fieldPosition="0">
        <references count="5">
          <reference field="0" count="2">
            <x v="22"/>
            <x v="23"/>
          </reference>
          <reference field="2" count="1" selected="0">
            <x v="11"/>
          </reference>
          <reference field="3" count="1" selected="0">
            <x v="74"/>
          </reference>
          <reference field="6" count="1" selected="0">
            <x v="1"/>
          </reference>
          <reference field="10" count="1" selected="0">
            <x v="2"/>
          </reference>
        </references>
      </pivotArea>
    </format>
    <format dxfId="124">
      <pivotArea dataOnly="0" labelOnly="1" outline="0" fieldPosition="0">
        <references count="5">
          <reference field="0" count="1">
            <x v="22"/>
          </reference>
          <reference field="2" count="1" selected="0">
            <x v="11"/>
          </reference>
          <reference field="3" count="1" selected="0">
            <x v="75"/>
          </reference>
          <reference field="6" count="1" selected="0">
            <x v="1"/>
          </reference>
          <reference field="10" count="1" selected="0">
            <x v="2"/>
          </reference>
        </references>
      </pivotArea>
    </format>
    <format dxfId="123">
      <pivotArea dataOnly="0" labelOnly="1" outline="0" fieldPosition="0">
        <references count="5">
          <reference field="0" count="1">
            <x v="16"/>
          </reference>
          <reference field="2" count="1" selected="0">
            <x v="11"/>
          </reference>
          <reference field="3" count="1" selected="0">
            <x v="56"/>
          </reference>
          <reference field="6" count="1" selected="0">
            <x v="1"/>
          </reference>
          <reference field="10" count="1" selected="0">
            <x v="3"/>
          </reference>
        </references>
      </pivotArea>
    </format>
    <format dxfId="122">
      <pivotArea dataOnly="0" labelOnly="1" outline="0" fieldPosition="0">
        <references count="5">
          <reference field="0" count="1">
            <x v="24"/>
          </reference>
          <reference field="2" count="1" selected="0">
            <x v="11"/>
          </reference>
          <reference field="3" count="1" selected="0">
            <x v="47"/>
          </reference>
          <reference field="6" count="1" selected="0">
            <x v="1"/>
          </reference>
          <reference field="10" count="1" selected="0">
            <x v="6"/>
          </reference>
        </references>
      </pivotArea>
    </format>
    <format dxfId="121">
      <pivotArea dataOnly="0" labelOnly="1" outline="0" fieldPosition="0">
        <references count="5">
          <reference field="0" count="1">
            <x v="22"/>
          </reference>
          <reference field="2" count="1" selected="0">
            <x v="11"/>
          </reference>
          <reference field="3" count="1" selected="0">
            <x v="40"/>
          </reference>
          <reference field="6" count="1" selected="0">
            <x v="1"/>
          </reference>
          <reference field="10" count="1" selected="0">
            <x v="7"/>
          </reference>
        </references>
      </pivotArea>
    </format>
    <format dxfId="120">
      <pivotArea dataOnly="0" labelOnly="1" outline="0" fieldPosition="0">
        <references count="5">
          <reference field="0" count="1">
            <x v="22"/>
          </reference>
          <reference field="2" count="1" selected="0">
            <x v="11"/>
          </reference>
          <reference field="3" count="1" selected="0">
            <x v="43"/>
          </reference>
          <reference field="6" count="1" selected="0">
            <x v="1"/>
          </reference>
          <reference field="10" count="1" selected="0">
            <x v="7"/>
          </reference>
        </references>
      </pivotArea>
    </format>
    <format dxfId="119">
      <pivotArea dataOnly="0" labelOnly="1" outline="0" fieldPosition="0">
        <references count="5">
          <reference field="0" count="1">
            <x v="22"/>
          </reference>
          <reference field="2" count="1" selected="0">
            <x v="11"/>
          </reference>
          <reference field="3" count="1" selected="0">
            <x v="44"/>
          </reference>
          <reference field="6" count="1" selected="0">
            <x v="1"/>
          </reference>
          <reference field="10" count="1" selected="0">
            <x v="7"/>
          </reference>
        </references>
      </pivotArea>
    </format>
    <format dxfId="118">
      <pivotArea dataOnly="0" labelOnly="1" outline="0" fieldPosition="0">
        <references count="5">
          <reference field="0" count="1">
            <x v="22"/>
          </reference>
          <reference field="2" count="1" selected="0">
            <x v="11"/>
          </reference>
          <reference field="3" count="1" selected="0">
            <x v="52"/>
          </reference>
          <reference field="6" count="1" selected="0">
            <x v="1"/>
          </reference>
          <reference field="10" count="1" selected="0">
            <x v="7"/>
          </reference>
        </references>
      </pivotArea>
    </format>
    <format dxfId="117">
      <pivotArea dataOnly="0" labelOnly="1" outline="0" fieldPosition="0">
        <references count="5">
          <reference field="0" count="1">
            <x v="22"/>
          </reference>
          <reference field="2" count="1" selected="0">
            <x v="11"/>
          </reference>
          <reference field="3" count="1" selected="0">
            <x v="59"/>
          </reference>
          <reference field="6" count="1" selected="0">
            <x v="1"/>
          </reference>
          <reference field="10" count="1" selected="0">
            <x v="7"/>
          </reference>
        </references>
      </pivotArea>
    </format>
    <format dxfId="116">
      <pivotArea dataOnly="0" labelOnly="1" outline="0" fieldPosition="0">
        <references count="5">
          <reference field="0" count="1">
            <x v="22"/>
          </reference>
          <reference field="2" count="1" selected="0">
            <x v="11"/>
          </reference>
          <reference field="3" count="1" selected="0">
            <x v="64"/>
          </reference>
          <reference field="6" count="1" selected="0">
            <x v="1"/>
          </reference>
          <reference field="10" count="1" selected="0">
            <x v="7"/>
          </reference>
        </references>
      </pivotArea>
    </format>
    <format dxfId="115">
      <pivotArea dataOnly="0" labelOnly="1" outline="0" fieldPosition="0">
        <references count="5">
          <reference field="0" count="1">
            <x v="22"/>
          </reference>
          <reference field="2" count="1" selected="0">
            <x v="11"/>
          </reference>
          <reference field="3" count="1" selected="0">
            <x v="78"/>
          </reference>
          <reference field="6" count="1" selected="0">
            <x v="1"/>
          </reference>
          <reference field="10" count="1" selected="0">
            <x v="7"/>
          </reference>
        </references>
      </pivotArea>
    </format>
    <format dxfId="114">
      <pivotArea dataOnly="0" labelOnly="1" outline="0" fieldPosition="0">
        <references count="5">
          <reference field="0" count="2">
            <x v="32"/>
            <x v="51"/>
          </reference>
          <reference field="2" count="1" selected="0">
            <x v="11"/>
          </reference>
          <reference field="3" count="1" selected="0">
            <x v="73"/>
          </reference>
          <reference field="6" count="1" selected="0">
            <x v="1"/>
          </reference>
          <reference field="10" count="1" selected="0">
            <x v="9"/>
          </reference>
        </references>
      </pivotArea>
    </format>
    <format dxfId="113">
      <pivotArea dataOnly="0" labelOnly="1" outline="0" fieldPosition="0">
        <references count="5">
          <reference field="0" count="4">
            <x v="26"/>
            <x v="27"/>
            <x v="145"/>
            <x v="146"/>
          </reference>
          <reference field="2" count="1" selected="0">
            <x v="11"/>
          </reference>
          <reference field="3" count="1" selected="0">
            <x v="73"/>
          </reference>
          <reference field="6" count="1" selected="0">
            <x v="1"/>
          </reference>
          <reference field="10" count="1" selected="0">
            <x v="10"/>
          </reference>
        </references>
      </pivotArea>
    </format>
    <format dxfId="112">
      <pivotArea dataOnly="0" labelOnly="1" outline="0" fieldPosition="0">
        <references count="5">
          <reference field="0" count="1">
            <x v="8"/>
          </reference>
          <reference field="2" count="1" selected="0">
            <x v="11"/>
          </reference>
          <reference field="3" count="1" selected="0">
            <x v="39"/>
          </reference>
          <reference field="6" count="1" selected="0">
            <x v="1"/>
          </reference>
          <reference field="10" count="1" selected="0">
            <x v="11"/>
          </reference>
        </references>
      </pivotArea>
    </format>
    <format dxfId="111">
      <pivotArea dataOnly="0" labelOnly="1" outline="0" fieldPosition="0">
        <references count="5">
          <reference field="0" count="1">
            <x v="22"/>
          </reference>
          <reference field="2" count="1" selected="0">
            <x v="11"/>
          </reference>
          <reference field="3" count="1" selected="0">
            <x v="53"/>
          </reference>
          <reference field="6" count="1" selected="0">
            <x v="1"/>
          </reference>
          <reference field="10" count="1" selected="0">
            <x v="11"/>
          </reference>
        </references>
      </pivotArea>
    </format>
    <format dxfId="110">
      <pivotArea dataOnly="0" labelOnly="1" outline="0" fieldPosition="0">
        <references count="5">
          <reference field="0" count="1">
            <x v="22"/>
          </reference>
          <reference field="2" count="1" selected="0">
            <x v="11"/>
          </reference>
          <reference field="3" count="1" selected="0">
            <x v="63"/>
          </reference>
          <reference field="6" count="1" selected="0">
            <x v="1"/>
          </reference>
          <reference field="10" count="1" selected="0">
            <x v="11"/>
          </reference>
        </references>
      </pivotArea>
    </format>
    <format dxfId="109">
      <pivotArea dataOnly="0" labelOnly="1" outline="0" fieldPosition="0">
        <references count="5">
          <reference field="0" count="6">
            <x v="5"/>
            <x v="22"/>
            <x v="114"/>
            <x v="129"/>
            <x v="132"/>
            <x v="153"/>
          </reference>
          <reference field="2" count="1" selected="0">
            <x v="11"/>
          </reference>
          <reference field="3" count="1" selected="0">
            <x v="76"/>
          </reference>
          <reference field="6" count="1" selected="0">
            <x v="1"/>
          </reference>
          <reference field="10" count="1" selected="0">
            <x v="11"/>
          </reference>
        </references>
      </pivotArea>
    </format>
    <format dxfId="108">
      <pivotArea dataOnly="0" labelOnly="1" outline="0" fieldPosition="0">
        <references count="5">
          <reference field="0" count="1">
            <x v="22"/>
          </reference>
          <reference field="2" count="1" selected="0">
            <x v="11"/>
          </reference>
          <reference field="3" count="1" selected="0">
            <x v="77"/>
          </reference>
          <reference field="6" count="1" selected="0">
            <x v="1"/>
          </reference>
          <reference field="10" count="1" selected="0">
            <x v="11"/>
          </reference>
        </references>
      </pivotArea>
    </format>
    <format dxfId="107">
      <pivotArea dataOnly="0" labelOnly="1" outline="0" fieldPosition="0">
        <references count="5">
          <reference field="0" count="1">
            <x v="18"/>
          </reference>
          <reference field="2" count="1" selected="0">
            <x v="11"/>
          </reference>
          <reference field="3" count="1" selected="0">
            <x v="56"/>
          </reference>
          <reference field="6" count="1" selected="0">
            <x v="1"/>
          </reference>
          <reference field="10" count="1" selected="0">
            <x v="12"/>
          </reference>
        </references>
      </pivotArea>
    </format>
    <format dxfId="106">
      <pivotArea dataOnly="0" labelOnly="1" outline="0" fieldPosition="0">
        <references count="5">
          <reference field="0" count="1">
            <x v="124"/>
          </reference>
          <reference field="2" count="1" selected="0">
            <x v="11"/>
          </reference>
          <reference field="3" count="1" selected="0">
            <x v="73"/>
          </reference>
          <reference field="6" count="1" selected="0">
            <x v="1"/>
          </reference>
          <reference field="10" count="1" selected="0">
            <x v="12"/>
          </reference>
        </references>
      </pivotArea>
    </format>
    <format dxfId="105">
      <pivotArea dataOnly="0" labelOnly="1" outline="0" fieldPosition="0">
        <references count="5">
          <reference field="0" count="1">
            <x v="38"/>
          </reference>
          <reference field="2" count="1" selected="0">
            <x v="11"/>
          </reference>
          <reference field="3" count="1" selected="0">
            <x v="70"/>
          </reference>
          <reference field="6" count="1" selected="0">
            <x v="1"/>
          </reference>
          <reference field="10" count="1" selected="0">
            <x v="13"/>
          </reference>
        </references>
      </pivotArea>
    </format>
    <format dxfId="104">
      <pivotArea dataOnly="0" labelOnly="1" outline="0" fieldPosition="0">
        <references count="5">
          <reference field="0" count="1">
            <x v="54"/>
          </reference>
          <reference field="2" count="1" selected="0">
            <x v="11"/>
          </reference>
          <reference field="3" count="1" selected="0">
            <x v="73"/>
          </reference>
          <reference field="6" count="1" selected="0">
            <x v="1"/>
          </reference>
          <reference field="10" count="1" selected="0">
            <x v="13"/>
          </reference>
        </references>
      </pivotArea>
    </format>
    <format dxfId="103">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4"/>
          </reference>
        </references>
      </pivotArea>
    </format>
    <format dxfId="102">
      <pivotArea dataOnly="0" labelOnly="1" outline="0" fieldPosition="0">
        <references count="5">
          <reference field="0" count="1">
            <x v="109"/>
          </reference>
          <reference field="2" count="1" selected="0">
            <x v="11"/>
          </reference>
          <reference field="3" count="1" selected="0">
            <x v="69"/>
          </reference>
          <reference field="6" count="1" selected="0">
            <x v="1"/>
          </reference>
          <reference field="10" count="1" selected="0">
            <x v="14"/>
          </reference>
        </references>
      </pivotArea>
    </format>
    <format dxfId="101">
      <pivotArea dataOnly="0" labelOnly="1" outline="0" fieldPosition="0">
        <references count="5">
          <reference field="0" count="4">
            <x v="61"/>
            <x v="62"/>
            <x v="63"/>
            <x v="64"/>
          </reference>
          <reference field="2" count="1" selected="0">
            <x v="11"/>
          </reference>
          <reference field="3" count="1" selected="0">
            <x v="71"/>
          </reference>
          <reference field="6" count="1" selected="0">
            <x v="1"/>
          </reference>
          <reference field="10" count="1" selected="0">
            <x v="14"/>
          </reference>
        </references>
      </pivotArea>
    </format>
    <format dxfId="100">
      <pivotArea dataOnly="0" labelOnly="1" outline="0" fieldPosition="0">
        <references count="5">
          <reference field="0" count="1">
            <x v="78"/>
          </reference>
          <reference field="2" count="1" selected="0">
            <x v="11"/>
          </reference>
          <reference field="3" count="1" selected="0">
            <x v="73"/>
          </reference>
          <reference field="6" count="1" selected="0">
            <x v="1"/>
          </reference>
          <reference field="10" count="1" selected="0">
            <x v="14"/>
          </reference>
        </references>
      </pivotArea>
    </format>
    <format dxfId="99">
      <pivotArea dataOnly="0" labelOnly="1" outline="0" fieldPosition="0">
        <references count="5">
          <reference field="0" count="1">
            <x v="13"/>
          </reference>
          <reference field="2" count="1" selected="0">
            <x v="11"/>
          </reference>
          <reference field="3" count="1" selected="0">
            <x v="56"/>
          </reference>
          <reference field="6" count="1" selected="0">
            <x v="1"/>
          </reference>
          <reference field="10" count="1" selected="0">
            <x v="15"/>
          </reference>
        </references>
      </pivotArea>
    </format>
    <format dxfId="98">
      <pivotArea dataOnly="0" labelOnly="1" outline="0" fieldPosition="0">
        <references count="5">
          <reference field="0" count="1">
            <x v="33"/>
          </reference>
          <reference field="2" count="1" selected="0">
            <x v="11"/>
          </reference>
          <reference field="3" count="1" selected="0">
            <x v="73"/>
          </reference>
          <reference field="6" count="1" selected="0">
            <x v="1"/>
          </reference>
          <reference field="10" count="1" selected="0">
            <x v="15"/>
          </reference>
        </references>
      </pivotArea>
    </format>
    <format dxfId="97">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16"/>
          </reference>
        </references>
      </pivotArea>
    </format>
    <format dxfId="96">
      <pivotArea dataOnly="0" labelOnly="1" outline="0" fieldPosition="0">
        <references count="5">
          <reference field="0" count="3">
            <x v="48"/>
            <x v="108"/>
            <x v="111"/>
          </reference>
          <reference field="2" count="1" selected="0">
            <x v="11"/>
          </reference>
          <reference field="3" count="1" selected="0">
            <x v="73"/>
          </reference>
          <reference field="6" count="1" selected="0">
            <x v="1"/>
          </reference>
          <reference field="10" count="1" selected="0">
            <x v="16"/>
          </reference>
        </references>
      </pivotArea>
    </format>
    <format dxfId="95">
      <pivotArea dataOnly="0" labelOnly="1" outline="0" fieldPosition="0">
        <references count="5">
          <reference field="0" count="1">
            <x v="107"/>
          </reference>
          <reference field="2" count="1" selected="0">
            <x v="11"/>
          </reference>
          <reference field="3" count="1" selected="0">
            <x v="60"/>
          </reference>
          <reference field="6" count="1" selected="0">
            <x v="1"/>
          </reference>
          <reference field="10" count="1" selected="0">
            <x v="17"/>
          </reference>
        </references>
      </pivotArea>
    </format>
    <format dxfId="94">
      <pivotArea dataOnly="0" labelOnly="1" outline="0" fieldPosition="0">
        <references count="5">
          <reference field="0" count="1">
            <x v="41"/>
          </reference>
          <reference field="2" count="1" selected="0">
            <x v="11"/>
          </reference>
          <reference field="3" count="1" selected="0">
            <x v="61"/>
          </reference>
          <reference field="6" count="1" selected="0">
            <x v="1"/>
          </reference>
          <reference field="10" count="1" selected="0">
            <x v="17"/>
          </reference>
        </references>
      </pivotArea>
    </format>
    <format dxfId="93">
      <pivotArea dataOnly="0" labelOnly="1" outline="0" fieldPosition="0">
        <references count="5">
          <reference field="0" count="1">
            <x v="86"/>
          </reference>
          <reference field="2" count="1" selected="0">
            <x v="11"/>
          </reference>
          <reference field="3" count="1" selected="0">
            <x v="62"/>
          </reference>
          <reference field="6" count="1" selected="0">
            <x v="1"/>
          </reference>
          <reference field="10" count="1" selected="0">
            <x v="17"/>
          </reference>
        </references>
      </pivotArea>
    </format>
    <format dxfId="92">
      <pivotArea dataOnly="0" labelOnly="1" outline="0" fieldPosition="0">
        <references count="5">
          <reference field="0" count="1">
            <x v="99"/>
          </reference>
          <reference field="2" count="1" selected="0">
            <x v="11"/>
          </reference>
          <reference field="3" count="1" selected="0">
            <x v="65"/>
          </reference>
          <reference field="6" count="1" selected="0">
            <x v="1"/>
          </reference>
          <reference field="10" count="1" selected="0">
            <x v="17"/>
          </reference>
        </references>
      </pivotArea>
    </format>
    <format dxfId="91">
      <pivotArea dataOnly="0" labelOnly="1" outline="0" fieldPosition="0">
        <references count="5">
          <reference field="0" count="1">
            <x v="121"/>
          </reference>
          <reference field="2" count="1" selected="0">
            <x v="11"/>
          </reference>
          <reference field="3" count="1" selected="0">
            <x v="66"/>
          </reference>
          <reference field="6" count="1" selected="0">
            <x v="1"/>
          </reference>
          <reference field="10" count="1" selected="0">
            <x v="17"/>
          </reference>
        </references>
      </pivotArea>
    </format>
    <format dxfId="90">
      <pivotArea dataOnly="0" labelOnly="1" outline="0" fieldPosition="0">
        <references count="5">
          <reference field="0" count="1">
            <x v="69"/>
          </reference>
          <reference field="2" count="1" selected="0">
            <x v="11"/>
          </reference>
          <reference field="3" count="1" selected="0">
            <x v="69"/>
          </reference>
          <reference field="6" count="1" selected="0">
            <x v="1"/>
          </reference>
          <reference field="10" count="1" selected="0">
            <x v="17"/>
          </reference>
        </references>
      </pivotArea>
    </format>
    <format dxfId="89">
      <pivotArea dataOnly="0" labelOnly="1" outline="0" fieldPosition="0">
        <references count="5">
          <reference field="0" count="1">
            <x v="15"/>
          </reference>
          <reference field="2" count="1" selected="0">
            <x v="11"/>
          </reference>
          <reference field="3" count="1" selected="0">
            <x v="56"/>
          </reference>
          <reference field="6" count="1" selected="0">
            <x v="1"/>
          </reference>
          <reference field="10" count="1" selected="0">
            <x v="18"/>
          </reference>
        </references>
      </pivotArea>
    </format>
    <format dxfId="88">
      <pivotArea dataOnly="0" labelOnly="1" outline="0" fieldPosition="0">
        <references count="5">
          <reference field="0" count="1">
            <x v="73"/>
          </reference>
          <reference field="2" count="1" selected="0">
            <x v="11"/>
          </reference>
          <reference field="3" count="1" selected="0">
            <x v="42"/>
          </reference>
          <reference field="6" count="1" selected="0">
            <x v="1"/>
          </reference>
          <reference field="10" count="1" selected="0">
            <x v="19"/>
          </reference>
        </references>
      </pivotArea>
    </format>
    <format dxfId="87">
      <pivotArea dataOnly="0" labelOnly="1" outline="0" fieldPosition="0">
        <references count="5">
          <reference field="0" count="1">
            <x v="68"/>
          </reference>
          <reference field="2" count="1" selected="0">
            <x v="11"/>
          </reference>
          <reference field="3" count="1" selected="0">
            <x v="69"/>
          </reference>
          <reference field="6" count="1" selected="0">
            <x v="1"/>
          </reference>
          <reference field="10" count="1" selected="0">
            <x v="19"/>
          </reference>
        </references>
      </pivotArea>
    </format>
    <format dxfId="86">
      <pivotArea dataOnly="0" labelOnly="1" outline="0" fieldPosition="0">
        <references count="5">
          <reference field="0" count="1">
            <x v="89"/>
          </reference>
          <reference field="2" count="1" selected="0">
            <x v="11"/>
          </reference>
          <reference field="3" count="1" selected="0">
            <x v="41"/>
          </reference>
          <reference field="6" count="1" selected="0">
            <x v="1"/>
          </reference>
          <reference field="10" count="1" selected="0">
            <x v="20"/>
          </reference>
        </references>
      </pivotArea>
    </format>
    <format dxfId="85">
      <pivotArea dataOnly="0" labelOnly="1" outline="0" fieldPosition="0">
        <references count="5">
          <reference field="0" count="1">
            <x v="90"/>
          </reference>
          <reference field="2" count="1" selected="0">
            <x v="11"/>
          </reference>
          <reference field="3" count="1" selected="0">
            <x v="57"/>
          </reference>
          <reference field="6" count="1" selected="0">
            <x v="1"/>
          </reference>
          <reference field="10" count="1" selected="0">
            <x v="20"/>
          </reference>
        </references>
      </pivotArea>
    </format>
    <format dxfId="84">
      <pivotArea dataOnly="0" labelOnly="1" outline="0" fieldPosition="0">
        <references count="5">
          <reference field="0" count="1">
            <x v="122"/>
          </reference>
          <reference field="2" count="1" selected="0">
            <x v="11"/>
          </reference>
          <reference field="3" count="1" selected="0">
            <x v="69"/>
          </reference>
          <reference field="6" count="1" selected="0">
            <x v="1"/>
          </reference>
          <reference field="10" count="1" selected="0">
            <x v="20"/>
          </reference>
        </references>
      </pivotArea>
    </format>
    <format dxfId="83">
      <pivotArea dataOnly="0" labelOnly="1" outline="0" fieldPosition="0">
        <references count="5">
          <reference field="0" count="1">
            <x v="17"/>
          </reference>
          <reference field="2" count="1" selected="0">
            <x v="11"/>
          </reference>
          <reference field="3" count="1" selected="0">
            <x v="56"/>
          </reference>
          <reference field="6" count="1" selected="0">
            <x v="1"/>
          </reference>
          <reference field="10" count="1" selected="0">
            <x v="21"/>
          </reference>
        </references>
      </pivotArea>
    </format>
    <format dxfId="82">
      <pivotArea dataOnly="0" labelOnly="1" outline="0" fieldPosition="0">
        <references count="5">
          <reference field="0" count="1">
            <x v="123"/>
          </reference>
          <reference field="2" count="1" selected="0">
            <x v="11"/>
          </reference>
          <reference field="3" count="1" selected="0">
            <x v="69"/>
          </reference>
          <reference field="6" count="1" selected="0">
            <x v="1"/>
          </reference>
          <reference field="10" count="1" selected="0">
            <x v="21"/>
          </reference>
        </references>
      </pivotArea>
    </format>
    <format dxfId="81">
      <pivotArea dataOnly="0" labelOnly="1" outline="0" fieldPosition="0">
        <references count="5">
          <reference field="0" count="4">
            <x v="28"/>
            <x v="120"/>
            <x v="133"/>
            <x v="136"/>
          </reference>
          <reference field="2" count="1" selected="0">
            <x v="11"/>
          </reference>
          <reference field="3" count="1" selected="0">
            <x v="49"/>
          </reference>
          <reference field="6" count="1" selected="0">
            <x v="1"/>
          </reference>
          <reference field="10" count="1" selected="0">
            <x v="22"/>
          </reference>
        </references>
      </pivotArea>
    </format>
    <format dxfId="80">
      <pivotArea dataOnly="0" labelOnly="1" outline="0" fieldPosition="0">
        <references count="5">
          <reference field="0" count="2">
            <x v="14"/>
            <x v="21"/>
          </reference>
          <reference field="2" count="1" selected="0">
            <x v="11"/>
          </reference>
          <reference field="3" count="1" selected="0">
            <x v="56"/>
          </reference>
          <reference field="6" count="1" selected="0">
            <x v="1"/>
          </reference>
          <reference field="10" count="1" selected="0">
            <x v="23"/>
          </reference>
        </references>
      </pivotArea>
    </format>
    <format dxfId="79">
      <pivotArea dataOnly="0" labelOnly="1" outline="0" fieldPosition="0">
        <references count="5">
          <reference field="0" count="1">
            <x v="102"/>
          </reference>
          <reference field="2" count="1" selected="0">
            <x v="11"/>
          </reference>
          <reference field="3" count="1" selected="0">
            <x v="67"/>
          </reference>
          <reference field="6" count="1" selected="0">
            <x v="1"/>
          </reference>
          <reference field="10" count="1" selected="0">
            <x v="23"/>
          </reference>
        </references>
      </pivotArea>
    </format>
    <format dxfId="78">
      <pivotArea dataOnly="0" labelOnly="1" outline="0" fieldPosition="0">
        <references count="5">
          <reference field="0" count="5">
            <x v="82"/>
            <x v="83"/>
            <x v="96"/>
            <x v="147"/>
            <x v="148"/>
          </reference>
          <reference field="2" count="1" selected="0">
            <x v="11"/>
          </reference>
          <reference field="3" count="1" selected="0">
            <x v="70"/>
          </reference>
          <reference field="6" count="1" selected="0">
            <x v="1"/>
          </reference>
          <reference field="10" count="1" selected="0">
            <x v="23"/>
          </reference>
        </references>
      </pivotArea>
    </format>
    <format dxfId="77">
      <pivotArea dataOnly="0" labelOnly="1" outline="0" fieldPosition="0">
        <references count="5">
          <reference field="0" count="3">
            <x v="42"/>
            <x v="81"/>
            <x v="144"/>
          </reference>
          <reference field="2" count="1" selected="0">
            <x v="11"/>
          </reference>
          <reference field="3" count="1" selected="0">
            <x v="73"/>
          </reference>
          <reference field="6" count="1" selected="0">
            <x v="1"/>
          </reference>
          <reference field="10" count="1" selected="0">
            <x v="23"/>
          </reference>
        </references>
      </pivotArea>
    </format>
    <format dxfId="76">
      <pivotArea dataOnly="0" labelOnly="1" outline="0" fieldPosition="0">
        <references count="5">
          <reference field="0" count="1">
            <x v="84"/>
          </reference>
          <reference field="2" count="1" selected="0">
            <x v="11"/>
          </reference>
          <reference field="3" count="1" selected="0">
            <x v="78"/>
          </reference>
          <reference field="6" count="1" selected="0">
            <x v="1"/>
          </reference>
          <reference field="10" count="1" selected="0">
            <x v="23"/>
          </reference>
        </references>
      </pivotArea>
    </format>
    <format dxfId="75">
      <pivotArea dataOnly="0" labelOnly="1" outline="0" fieldPosition="0">
        <references count="5">
          <reference field="0" count="1">
            <x v="101"/>
          </reference>
          <reference field="2" count="1" selected="0">
            <x v="11"/>
          </reference>
          <reference field="3" count="1" selected="0">
            <x v="69"/>
          </reference>
          <reference field="6" count="1" selected="0">
            <x v="1"/>
          </reference>
          <reference field="10" count="1" selected="0">
            <x v="25"/>
          </reference>
        </references>
      </pivotArea>
    </format>
    <format dxfId="74">
      <pivotArea dataOnly="0" labelOnly="1" outline="0" fieldPosition="0">
        <references count="5">
          <reference field="0" count="3">
            <x v="57"/>
            <x v="58"/>
            <x v="60"/>
          </reference>
          <reference field="2" count="1" selected="0">
            <x v="11"/>
          </reference>
          <reference field="3" count="1" selected="0">
            <x v="73"/>
          </reference>
          <reference field="6" count="1" selected="0">
            <x v="1"/>
          </reference>
          <reference field="10" count="1" selected="0">
            <x v="25"/>
          </reference>
        </references>
      </pivotArea>
    </format>
    <format dxfId="73">
      <pivotArea dataOnly="0" labelOnly="1" outline="0" fieldPosition="0">
        <references count="5">
          <reference field="0" count="1">
            <x v="65"/>
          </reference>
          <reference field="2" count="1" selected="0">
            <x v="11"/>
          </reference>
          <reference field="3" count="1" selected="0">
            <x v="73"/>
          </reference>
          <reference field="6" count="1" selected="0">
            <x v="1"/>
          </reference>
          <reference field="10" count="1" selected="0">
            <x v="26"/>
          </reference>
        </references>
      </pivotArea>
    </format>
    <format dxfId="72">
      <pivotArea dataOnly="0" labelOnly="1" outline="0" fieldPosition="0">
        <references count="5">
          <reference field="0" count="2">
            <x v="19"/>
            <x v="20"/>
          </reference>
          <reference field="2" count="1" selected="0">
            <x v="11"/>
          </reference>
          <reference field="3" count="1" selected="0">
            <x v="56"/>
          </reference>
          <reference field="6" count="1" selected="0">
            <x v="1"/>
          </reference>
          <reference field="10" count="1" selected="0">
            <x v="27"/>
          </reference>
        </references>
      </pivotArea>
    </format>
    <format dxfId="71">
      <pivotArea dataOnly="0" labelOnly="1" outline="0" fieldPosition="0">
        <references count="5">
          <reference field="0" count="2">
            <x v="10"/>
            <x v="50"/>
          </reference>
          <reference field="2" count="1" selected="0">
            <x v="11"/>
          </reference>
          <reference field="3" count="1" selected="0">
            <x v="45"/>
          </reference>
          <reference field="6" count="1" selected="0">
            <x v="1"/>
          </reference>
          <reference field="10" count="1" selected="0">
            <x v="28"/>
          </reference>
        </references>
      </pivotArea>
    </format>
    <format dxfId="70">
      <pivotArea dataOnly="0" labelOnly="1" outline="0" fieldPosition="0">
        <references count="5">
          <reference field="0" count="1">
            <x v="50"/>
          </reference>
          <reference field="2" count="1" selected="0">
            <x v="11"/>
          </reference>
          <reference field="3" count="1" selected="0">
            <x v="46"/>
          </reference>
          <reference field="6" count="1" selected="0">
            <x v="1"/>
          </reference>
          <reference field="10" count="1" selected="0">
            <x v="28"/>
          </reference>
        </references>
      </pivotArea>
    </format>
    <format dxfId="69">
      <pivotArea dataOnly="0" labelOnly="1" outline="0" fieldPosition="0">
        <references count="5">
          <reference field="0" count="2">
            <x v="94"/>
            <x v="98"/>
          </reference>
          <reference field="2" count="1" selected="0">
            <x v="11"/>
          </reference>
          <reference field="3" count="1" selected="0">
            <x v="56"/>
          </reference>
          <reference field="6" count="1" selected="0">
            <x v="1"/>
          </reference>
          <reference field="10" count="1" selected="0">
            <x v="28"/>
          </reference>
        </references>
      </pivotArea>
    </format>
    <format dxfId="68">
      <pivotArea dataOnly="0" labelOnly="1" outline="0" fieldPosition="0">
        <references count="5">
          <reference field="0" count="1">
            <x v="20"/>
          </reference>
          <reference field="2" count="1" selected="0">
            <x v="11"/>
          </reference>
          <reference field="3" count="1" selected="0">
            <x v="58"/>
          </reference>
          <reference field="6" count="1" selected="0">
            <x v="1"/>
          </reference>
          <reference field="10" count="1" selected="0">
            <x v="28"/>
          </reference>
        </references>
      </pivotArea>
    </format>
    <format dxfId="67">
      <pivotArea dataOnly="0" labelOnly="1" outline="0" fieldPosition="0">
        <references count="5">
          <reference field="0" count="1">
            <x v="11"/>
          </reference>
          <reference field="2" count="1" selected="0">
            <x v="11"/>
          </reference>
          <reference field="3" count="1" selected="0">
            <x v="60"/>
          </reference>
          <reference field="6" count="1" selected="0">
            <x v="1"/>
          </reference>
          <reference field="10" count="1" selected="0">
            <x v="28"/>
          </reference>
        </references>
      </pivotArea>
    </format>
    <format dxfId="66">
      <pivotArea dataOnly="0" labelOnly="1" outline="0" fieldPosition="0">
        <references count="5">
          <reference field="0" count="1">
            <x v="50"/>
          </reference>
          <reference field="2" count="1" selected="0">
            <x v="11"/>
          </reference>
          <reference field="3" count="1" selected="0">
            <x v="70"/>
          </reference>
          <reference field="6" count="1" selected="0">
            <x v="1"/>
          </reference>
          <reference field="10" count="1" selected="0">
            <x v="28"/>
          </reference>
        </references>
      </pivotArea>
    </format>
    <format dxfId="65">
      <pivotArea dataOnly="0" labelOnly="1" outline="0" fieldPosition="0">
        <references count="5">
          <reference field="0" count="1">
            <x v="117"/>
          </reference>
          <reference field="2" count="1" selected="0">
            <x v="11"/>
          </reference>
          <reference field="3" count="1" selected="0">
            <x v="49"/>
          </reference>
          <reference field="6" count="1" selected="0">
            <x v="1"/>
          </reference>
          <reference field="10" count="1" selected="0">
            <x v="29"/>
          </reference>
        </references>
      </pivotArea>
    </format>
    <format dxfId="64">
      <pivotArea dataOnly="0" labelOnly="1" outline="0" fieldPosition="0">
        <references count="5">
          <reference field="0" count="1">
            <x v="117"/>
          </reference>
          <reference field="2" count="1" selected="0">
            <x v="11"/>
          </reference>
          <reference field="3" count="1" selected="0">
            <x v="50"/>
          </reference>
          <reference field="6" count="1" selected="0">
            <x v="1"/>
          </reference>
          <reference field="10" count="1" selected="0">
            <x v="29"/>
          </reference>
        </references>
      </pivotArea>
    </format>
    <format dxfId="63">
      <pivotArea dataOnly="0" labelOnly="1" outline="0" fieldPosition="0">
        <references count="5">
          <reference field="0" count="1">
            <x v="117"/>
          </reference>
          <reference field="2" count="1" selected="0">
            <x v="11"/>
          </reference>
          <reference field="3" count="1" selected="0">
            <x v="51"/>
          </reference>
          <reference field="6" count="1" selected="0">
            <x v="1"/>
          </reference>
          <reference field="10" count="1" selected="0">
            <x v="29"/>
          </reference>
        </references>
      </pivotArea>
    </format>
    <format dxfId="62">
      <pivotArea dataOnly="0" labelOnly="1" outline="0" fieldPosition="0">
        <references count="5">
          <reference field="0" count="1">
            <x v="117"/>
          </reference>
          <reference field="2" count="1" selected="0">
            <x v="11"/>
          </reference>
          <reference field="3" count="1" selected="0">
            <x v="62"/>
          </reference>
          <reference field="6" count="1" selected="0">
            <x v="1"/>
          </reference>
          <reference field="10" count="1" selected="0">
            <x v="29"/>
          </reference>
        </references>
      </pivotArea>
    </format>
    <format dxfId="61">
      <pivotArea dataOnly="0" labelOnly="1" outline="0" fieldPosition="0">
        <references count="5">
          <reference field="0" count="2">
            <x v="43"/>
            <x v="125"/>
          </reference>
          <reference field="2" count="1" selected="0">
            <x v="11"/>
          </reference>
          <reference field="3" count="1" selected="0">
            <x v="73"/>
          </reference>
          <reference field="6" count="1" selected="0">
            <x v="1"/>
          </reference>
          <reference field="10" count="1" selected="0">
            <x v="29"/>
          </reference>
        </references>
      </pivotArea>
    </format>
    <format dxfId="60">
      <pivotArea dataOnly="0" labelOnly="1" outline="0" fieldPosition="0">
        <references count="5">
          <reference field="0" count="1">
            <x v="53"/>
          </reference>
          <reference field="2" count="1" selected="0">
            <x v="11"/>
          </reference>
          <reference field="3" count="1" selected="0">
            <x v="73"/>
          </reference>
          <reference field="6" count="1" selected="0">
            <x v="1"/>
          </reference>
          <reference field="10" count="1" selected="0">
            <x v="30"/>
          </reference>
        </references>
      </pivotArea>
    </format>
    <format dxfId="59">
      <pivotArea dataOnly="0" labelOnly="1" outline="0" fieldPosition="0">
        <references count="5">
          <reference field="0" count="2">
            <x v="2"/>
            <x v="3"/>
          </reference>
          <reference field="2" count="1" selected="0">
            <x v="12"/>
          </reference>
          <reference field="3" count="1" selected="0">
            <x v="79"/>
          </reference>
          <reference field="6" count="1" selected="0">
            <x v="1"/>
          </reference>
          <reference field="10" count="1" selected="0">
            <x v="24"/>
          </reference>
        </references>
      </pivotArea>
    </format>
    <format dxfId="58">
      <pivotArea dataOnly="0" labelOnly="1" outline="0" fieldPosition="0">
        <references count="5">
          <reference field="0" count="1">
            <x v="12"/>
          </reference>
          <reference field="2" count="1" selected="0">
            <x v="1"/>
          </reference>
          <reference field="3" count="1" selected="0">
            <x v="1"/>
          </reference>
          <reference field="6" count="1" selected="0">
            <x v="2"/>
          </reference>
          <reference field="10" count="1" selected="0">
            <x v="1"/>
          </reference>
        </references>
      </pivotArea>
    </format>
    <format dxfId="57">
      <pivotArea dataOnly="0" labelOnly="1" outline="0" fieldPosition="0">
        <references count="5">
          <reference field="0" count="2">
            <x v="9"/>
            <x v="115"/>
          </reference>
          <reference field="2" count="1" selected="0">
            <x v="1"/>
          </reference>
          <reference field="3" count="1" selected="0">
            <x v="2"/>
          </reference>
          <reference field="6" count="1" selected="0">
            <x v="2"/>
          </reference>
          <reference field="10" count="1" selected="0">
            <x v="1"/>
          </reference>
        </references>
      </pivotArea>
    </format>
    <format dxfId="56">
      <pivotArea dataOnly="0" labelOnly="1" outline="0" fieldPosition="0">
        <references count="5">
          <reference field="0" count="1">
            <x v="35"/>
          </reference>
          <reference field="2" count="1" selected="0">
            <x v="1"/>
          </reference>
          <reference field="3" count="1" selected="0">
            <x v="2"/>
          </reference>
          <reference field="6" count="1" selected="0">
            <x v="2"/>
          </reference>
          <reference field="10" count="1" selected="0">
            <x v="6"/>
          </reference>
        </references>
      </pivotArea>
    </format>
    <format dxfId="55">
      <pivotArea dataOnly="0" labelOnly="1" outline="0" fieldPosition="0">
        <references count="5">
          <reference field="0" count="1">
            <x v="118"/>
          </reference>
          <reference field="2" count="1" selected="0">
            <x v="1"/>
          </reference>
          <reference field="3" count="1" selected="0">
            <x v="2"/>
          </reference>
          <reference field="6" count="1" selected="0">
            <x v="2"/>
          </reference>
          <reference field="10" count="1" selected="0">
            <x v="29"/>
          </reference>
        </references>
      </pivotArea>
    </format>
    <format dxfId="54">
      <pivotArea dataOnly="0" labelOnly="1" outline="0" fieldPosition="0">
        <references count="5">
          <reference field="0" count="1">
            <x v="25"/>
          </reference>
          <reference field="2" count="1" selected="0">
            <x v="9"/>
          </reference>
          <reference field="3" count="1" selected="0">
            <x v="23"/>
          </reference>
          <reference field="6" count="1" selected="0">
            <x v="2"/>
          </reference>
          <reference field="10" count="1" selected="0">
            <x v="1"/>
          </reference>
        </references>
      </pivotArea>
    </format>
    <format dxfId="53">
      <pivotArea dataOnly="0" labelOnly="1" outline="0" fieldPosition="0">
        <references count="5">
          <reference field="0" count="1">
            <x v="40"/>
          </reference>
          <reference field="2" count="1" selected="0">
            <x v="13"/>
          </reference>
          <reference field="3" count="1" selected="0">
            <x v="80"/>
          </reference>
          <reference field="6" count="1" selected="0">
            <x v="2"/>
          </reference>
          <reference field="10" count="1" selected="0">
            <x v="8"/>
          </reference>
        </references>
      </pivotArea>
    </format>
    <format dxfId="52">
      <pivotArea dataOnly="0" labelOnly="1" outline="0" fieldPosition="0">
        <references count="5">
          <reference field="0" count="1">
            <x v="151"/>
          </reference>
          <reference field="2" count="1" selected="0">
            <x v="3"/>
          </reference>
          <reference field="3" count="1" selected="0">
            <x v="4"/>
          </reference>
          <reference field="6" count="1" selected="0">
            <x v="3"/>
          </reference>
          <reference field="10" count="1" selected="0">
            <x v="8"/>
          </reference>
        </references>
      </pivotArea>
    </format>
    <format dxfId="51">
      <pivotArea dataOnly="0" labelOnly="1" outline="0" fieldPosition="0">
        <references count="5">
          <reference field="0" count="1">
            <x v="79"/>
          </reference>
          <reference field="2" count="1" selected="0">
            <x v="0"/>
          </reference>
          <reference field="3" count="1" selected="0">
            <x v="0"/>
          </reference>
          <reference field="6" count="1" selected="0">
            <x v="4"/>
          </reference>
          <reference field="10" count="1" selected="0">
            <x v="8"/>
          </reference>
        </references>
      </pivotArea>
    </format>
    <format dxfId="50">
      <pivotArea dataOnly="0" labelOnly="1" outline="0" fieldPosition="0">
        <references count="5">
          <reference field="0" count="1">
            <x v="150"/>
          </reference>
          <reference field="2" count="1" selected="0">
            <x v="2"/>
          </reference>
          <reference field="3" count="1" selected="0">
            <x v="3"/>
          </reference>
          <reference field="6" count="1" selected="0">
            <x v="5"/>
          </reference>
          <reference field="10" count="1" selected="0">
            <x v="8"/>
          </reference>
        </references>
      </pivotArea>
    </format>
    <format dxfId="49">
      <pivotArea dataOnly="0" labelOnly="1" outline="0" fieldPosition="0">
        <references count="1">
          <reference field="16" count="0"/>
        </references>
      </pivotArea>
    </format>
    <format dxfId="48">
      <pivotArea dataOnly="0" labelOnly="1" grandCol="1" outline="0" fieldPosition="0"/>
    </format>
    <format dxfId="47">
      <pivotArea outline="0" collapsedLevelsAreSubtotals="1" fieldPosition="0">
        <references count="6">
          <reference field="0" count="10" selected="0">
            <x v="1"/>
            <x v="22"/>
            <x v="24"/>
            <x v="36"/>
            <x v="45"/>
            <x v="46"/>
            <x v="80"/>
            <x v="85"/>
            <x v="97"/>
            <x v="152"/>
          </reference>
          <reference field="2" count="1" selected="0">
            <x v="11"/>
          </reference>
          <reference field="3" count="3" selected="0">
            <x v="48"/>
            <x v="55"/>
            <x v="65"/>
          </reference>
          <reference field="6" count="1" selected="0">
            <x v="1"/>
          </reference>
          <reference field="10" count="2" selected="0">
            <x v="0"/>
            <x v="1"/>
          </reference>
          <reference field="16" count="1" selected="0">
            <x v="1"/>
          </reference>
        </references>
      </pivotArea>
    </format>
    <format dxfId="46">
      <pivotArea outline="0" collapsedLevelsAreSubtotals="1" fieldPosition="0">
        <references count="6">
          <reference field="0" count="3" selected="0">
            <x v="22"/>
            <x v="70"/>
            <x v="193"/>
          </reference>
          <reference field="2" count="1" selected="0">
            <x v="11"/>
          </reference>
          <reference field="3" count="2" selected="0">
            <x v="54"/>
            <x v="68"/>
          </reference>
          <reference field="6" count="1" selected="0">
            <x v="1"/>
          </reference>
          <reference field="10" count="1" selected="0">
            <x v="2"/>
          </reference>
          <reference field="16" count="1" selected="0">
            <x v="1"/>
          </reference>
        </references>
      </pivotArea>
    </format>
    <format dxfId="45">
      <pivotArea outline="0" collapsedLevelsAreSubtotals="1" fieldPosition="0">
        <references count="6">
          <reference field="0" count="1" selected="0">
            <x v="22"/>
          </reference>
          <reference field="2" count="1" selected="0">
            <x v="11"/>
          </reference>
          <reference field="3" count="1" selected="0">
            <x v="72"/>
          </reference>
          <reference field="6" count="1" selected="0">
            <x v="1"/>
          </reference>
          <reference field="10" count="1" selected="0">
            <x v="2"/>
          </reference>
          <reference field="16" count="1" selected="0">
            <x v="1"/>
          </reference>
        </references>
      </pivotArea>
    </format>
    <format dxfId="44">
      <pivotArea outline="0" collapsedLevelsAreSubtotals="1" fieldPosition="0">
        <references count="6">
          <reference field="0" count="2" selected="0">
            <x v="22"/>
            <x v="23"/>
          </reference>
          <reference field="2" count="1" selected="0">
            <x v="11"/>
          </reference>
          <reference field="3" count="2" selected="0">
            <x v="74"/>
            <x v="75"/>
          </reference>
          <reference field="6" count="1" selected="0">
            <x v="1"/>
          </reference>
          <reference field="10" count="1" selected="0">
            <x v="2"/>
          </reference>
          <reference field="16" count="1" selected="0">
            <x v="1"/>
          </reference>
        </references>
      </pivotArea>
    </format>
    <format dxfId="43">
      <pivotArea outline="0" collapsedLevelsAreSubtotals="1" fieldPosition="0">
        <references count="6">
          <reference field="0" count="3" selected="0">
            <x v="22"/>
            <x v="24"/>
            <x v="161"/>
          </reference>
          <reference field="2" count="1" selected="0">
            <x v="11"/>
          </reference>
          <reference field="3" count="9" selected="0">
            <x v="40"/>
            <x v="43"/>
            <x v="44"/>
            <x v="47"/>
            <x v="52"/>
            <x v="56"/>
            <x v="59"/>
            <x v="64"/>
            <x v="78"/>
          </reference>
          <reference field="6" count="1" selected="0">
            <x v="1"/>
          </reference>
          <reference field="10" count="3" selected="0">
            <x v="3"/>
            <x v="6"/>
            <x v="7"/>
          </reference>
          <reference field="16" count="1" selected="0">
            <x v="1"/>
          </reference>
        </references>
      </pivotArea>
    </format>
    <format dxfId="42">
      <pivotArea outline="0" collapsedLevelsAreSubtotals="1" fieldPosition="0">
        <references count="6">
          <reference field="0" count="1" selected="0">
            <x v="22"/>
          </reference>
          <reference field="2" count="1" selected="0">
            <x v="11"/>
          </reference>
          <reference field="3" count="2" selected="0">
            <x v="53"/>
            <x v="63"/>
          </reference>
          <reference field="6" count="1" selected="0">
            <x v="1"/>
          </reference>
          <reference field="10" count="1" selected="0">
            <x v="11"/>
          </reference>
          <reference field="16" count="1" selected="0">
            <x v="1"/>
          </reference>
        </references>
      </pivotArea>
    </format>
    <format dxfId="41">
      <pivotArea outline="0" collapsedLevelsAreSubtotals="1" fieldPosition="0">
        <references count="6">
          <reference field="0" count="2" selected="0">
            <x v="22"/>
            <x v="114"/>
          </reference>
          <reference field="2" count="1" selected="0">
            <x v="11"/>
          </reference>
          <reference field="3" count="1" selected="0">
            <x v="76"/>
          </reference>
          <reference field="6" count="1" selected="0">
            <x v="1"/>
          </reference>
          <reference field="10" count="1" selected="0">
            <x v="11"/>
          </reference>
          <reference field="16" count="1" selected="0">
            <x v="1"/>
          </reference>
        </references>
      </pivotArea>
    </format>
    <format dxfId="40">
      <pivotArea outline="0" collapsedLevelsAreSubtotals="1" fieldPosition="0">
        <references count="6">
          <reference field="0" count="1" selected="0">
            <x v="22"/>
          </reference>
          <reference field="2" count="1" selected="0">
            <x v="11"/>
          </reference>
          <reference field="3" count="1" selected="0">
            <x v="77"/>
          </reference>
          <reference field="6" count="1" selected="0">
            <x v="1"/>
          </reference>
          <reference field="10" count="1" selected="0">
            <x v="11"/>
          </reference>
          <reference field="16" count="1" selected="0">
            <x v="1"/>
          </reference>
        </references>
      </pivotArea>
    </format>
    <format dxfId="39">
      <pivotArea outline="0" collapsedLevelsAreSubtotals="1" fieldPosition="0">
        <references count="6">
          <reference field="0" count="1" selected="0">
            <x v="158"/>
          </reference>
          <reference field="2" count="1" selected="0">
            <x v="11"/>
          </reference>
          <reference field="3" count="1" selected="0">
            <x v="56"/>
          </reference>
          <reference field="6" count="1" selected="0">
            <x v="1"/>
          </reference>
          <reference field="10" count="1" selected="0">
            <x v="12"/>
          </reference>
          <reference field="16" count="1" selected="0">
            <x v="1"/>
          </reference>
        </references>
      </pivotArea>
    </format>
    <format dxfId="38">
      <pivotArea outline="0" collapsedLevelsAreSubtotals="1" fieldPosition="0">
        <references count="6">
          <reference field="0" count="2" selected="0">
            <x v="159"/>
            <x v="160"/>
          </reference>
          <reference field="2" count="1" selected="0">
            <x v="11"/>
          </reference>
          <reference field="3" count="1" selected="0">
            <x v="56"/>
          </reference>
          <reference field="6" count="1" selected="0">
            <x v="1"/>
          </reference>
          <reference field="10" count="1" selected="0">
            <x v="14"/>
          </reference>
          <reference field="16" count="1" selected="0">
            <x v="1"/>
          </reference>
        </references>
      </pivotArea>
    </format>
    <format dxfId="37">
      <pivotArea outline="0" collapsedLevelsAreSubtotals="1" fieldPosition="0">
        <references count="6">
          <reference field="0" count="1" selected="0">
            <x v="157"/>
          </reference>
          <reference field="2" count="1" selected="0">
            <x v="11"/>
          </reference>
          <reference field="3" count="1" selected="0">
            <x v="56"/>
          </reference>
          <reference field="6" count="1" selected="0">
            <x v="1"/>
          </reference>
          <reference field="10" count="1" selected="0">
            <x v="15"/>
          </reference>
          <reference field="16" count="1" selected="0">
            <x v="1"/>
          </reference>
        </references>
      </pivotArea>
    </format>
    <format dxfId="36">
      <pivotArea outline="0" collapsedLevelsAreSubtotals="1" fieldPosition="0">
        <references count="6">
          <reference field="0" count="1" selected="0">
            <x v="159"/>
          </reference>
          <reference field="2" count="1" selected="0">
            <x v="11"/>
          </reference>
          <reference field="3" count="1" selected="0">
            <x v="56"/>
          </reference>
          <reference field="6" count="1" selected="0">
            <x v="1"/>
          </reference>
          <reference field="10" count="1" selected="0">
            <x v="16"/>
          </reference>
          <reference field="16" count="1" selected="0">
            <x v="1"/>
          </reference>
        </references>
      </pivotArea>
    </format>
    <format dxfId="35">
      <pivotArea outline="0" collapsedLevelsAreSubtotals="1" fieldPosition="0">
        <references count="6">
          <reference field="0" count="1" selected="0">
            <x v="160"/>
          </reference>
          <reference field="2" count="1" selected="0">
            <x v="11"/>
          </reference>
          <reference field="3" count="1" selected="0">
            <x v="56"/>
          </reference>
          <reference field="6" count="1" selected="0">
            <x v="1"/>
          </reference>
          <reference field="10" count="1" selected="0">
            <x v="16"/>
          </reference>
          <reference field="16" count="1" selected="0">
            <x v="1"/>
          </reference>
        </references>
      </pivotArea>
    </format>
    <format dxfId="34">
      <pivotArea outline="0" collapsedLevelsAreSubtotals="1" fieldPosition="0">
        <references count="6">
          <reference field="0" count="1" selected="0">
            <x v="15"/>
          </reference>
          <reference field="2" count="1" selected="0">
            <x v="11"/>
          </reference>
          <reference field="3" count="1" selected="0">
            <x v="56"/>
          </reference>
          <reference field="6" count="1" selected="0">
            <x v="1"/>
          </reference>
          <reference field="10" count="1" selected="0">
            <x v="18"/>
          </reference>
          <reference field="16" count="1" selected="0">
            <x v="1"/>
          </reference>
        </references>
      </pivotArea>
    </format>
    <format dxfId="33">
      <pivotArea outline="0" collapsedLevelsAreSubtotals="1" fieldPosition="0">
        <references count="6">
          <reference field="0" count="1" selected="0">
            <x v="155"/>
          </reference>
          <reference field="2" count="1" selected="0">
            <x v="11"/>
          </reference>
          <reference field="3" count="1" selected="0">
            <x v="56"/>
          </reference>
          <reference field="6" count="1" selected="0">
            <x v="1"/>
          </reference>
          <reference field="10" count="1" selected="0">
            <x v="21"/>
          </reference>
          <reference field="16" count="1" selected="0">
            <x v="1"/>
          </reference>
        </references>
      </pivotArea>
    </format>
    <format dxfId="32">
      <pivotArea outline="0" collapsedLevelsAreSubtotals="1" fieldPosition="0">
        <references count="6">
          <reference field="0" count="1" selected="0">
            <x v="170"/>
          </reference>
          <reference field="2" count="1" selected="0">
            <x v="11"/>
          </reference>
          <reference field="3" count="1" selected="0">
            <x v="56"/>
          </reference>
          <reference field="6" count="1" selected="0">
            <x v="1"/>
          </reference>
          <reference field="10" count="1" selected="0">
            <x v="23"/>
          </reference>
          <reference field="16" count="1" selected="0">
            <x v="1"/>
          </reference>
        </references>
      </pivotArea>
    </format>
    <format dxfId="31">
      <pivotArea outline="0" collapsedLevelsAreSubtotals="1" fieldPosition="0">
        <references count="6">
          <reference field="0" count="1" selected="0">
            <x v="171"/>
          </reference>
          <reference field="2" count="1" selected="0">
            <x v="11"/>
          </reference>
          <reference field="3" count="1" selected="0">
            <x v="56"/>
          </reference>
          <reference field="6" count="1" selected="0">
            <x v="1"/>
          </reference>
          <reference field="10" count="1" selected="0">
            <x v="23"/>
          </reference>
          <reference field="16" count="1" selected="0">
            <x v="1"/>
          </reference>
        </references>
      </pivotArea>
    </format>
    <format dxfId="30">
      <pivotArea outline="0" collapsedLevelsAreSubtotals="1" fieldPosition="0">
        <references count="6">
          <reference field="0" count="1" selected="0">
            <x v="159"/>
          </reference>
          <reference field="2" count="1" selected="0">
            <x v="11"/>
          </reference>
          <reference field="3" count="1" selected="0">
            <x v="56"/>
          </reference>
          <reference field="6" count="1" selected="0">
            <x v="1"/>
          </reference>
          <reference field="10" count="1" selected="0">
            <x v="27"/>
          </reference>
          <reference field="16" count="1" selected="0">
            <x v="1"/>
          </reference>
        </references>
      </pivotArea>
    </format>
    <format dxfId="29">
      <pivotArea outline="0" collapsedLevelsAreSubtotals="1" fieldPosition="0">
        <references count="6">
          <reference field="0" count="1" selected="0">
            <x v="160"/>
          </reference>
          <reference field="2" count="1" selected="0">
            <x v="11"/>
          </reference>
          <reference field="3" count="1" selected="0">
            <x v="56"/>
          </reference>
          <reference field="6" count="1" selected="0">
            <x v="1"/>
          </reference>
          <reference field="10" count="1" selected="0">
            <x v="27"/>
          </reference>
          <reference field="16" count="1" selected="0">
            <x v="1"/>
          </reference>
        </references>
      </pivotArea>
    </format>
    <format dxfId="28">
      <pivotArea outline="0" collapsedLevelsAreSubtotals="1" fieldPosition="0">
        <references count="6">
          <reference field="0" count="1" selected="0">
            <x v="159"/>
          </reference>
          <reference field="2" count="1" selected="0">
            <x v="11"/>
          </reference>
          <reference field="3" count="1" selected="0">
            <x v="58"/>
          </reference>
          <reference field="6" count="1" selected="0">
            <x v="1"/>
          </reference>
          <reference field="10" count="1" selected="0">
            <x v="28"/>
          </reference>
          <reference field="16" count="1" selected="0">
            <x v="1"/>
          </reference>
        </references>
      </pivotArea>
    </format>
    <format dxfId="27">
      <pivotArea outline="0" collapsedLevelsAreSubtotals="1" fieldPosition="0">
        <references count="6">
          <reference field="0" count="1" selected="0">
            <x v="80"/>
          </reference>
          <reference field="2" count="1" selected="0">
            <x v="11"/>
          </reference>
          <reference field="3" count="1" selected="0">
            <x v="48"/>
          </reference>
          <reference field="6" count="1" selected="0">
            <x v="1"/>
          </reference>
          <reference field="10" count="1" selected="0">
            <x v="1"/>
          </reference>
          <reference field="16" count="1" selected="0">
            <x v="1"/>
          </reference>
        </references>
      </pivotArea>
    </format>
    <format dxfId="26">
      <pivotArea outline="0" collapsedLevelsAreSubtotals="1" fieldPosition="0">
        <references count="6">
          <reference field="0" count="87" selected="0">
            <x v="1"/>
            <x v="6"/>
            <x v="10"/>
            <x v="11"/>
            <x v="15"/>
            <x v="22"/>
            <x v="23"/>
            <x v="24"/>
            <x v="28"/>
            <x v="36"/>
            <x v="38"/>
            <x v="41"/>
            <x v="42"/>
            <x v="43"/>
            <x v="45"/>
            <x v="46"/>
            <x v="48"/>
            <x v="50"/>
            <x v="60"/>
            <x v="61"/>
            <x v="62"/>
            <x v="63"/>
            <x v="64"/>
            <x v="65"/>
            <x v="69"/>
            <x v="70"/>
            <x v="73"/>
            <x v="78"/>
            <x v="80"/>
            <x v="81"/>
            <x v="82"/>
            <x v="84"/>
            <x v="85"/>
            <x v="86"/>
            <x v="89"/>
            <x v="90"/>
            <x v="96"/>
            <x v="97"/>
            <x v="99"/>
            <x v="101"/>
            <x v="102"/>
            <x v="107"/>
            <x v="108"/>
            <x v="114"/>
            <x v="116"/>
            <x v="117"/>
            <x v="121"/>
            <x v="122"/>
            <x v="124"/>
            <x v="136"/>
            <x v="144"/>
            <x v="145"/>
            <x v="146"/>
            <x v="147"/>
            <x v="148"/>
            <x v="152"/>
            <x v="153"/>
            <x v="155"/>
            <x v="157"/>
            <x v="158"/>
            <x v="159"/>
            <x v="160"/>
            <x v="161"/>
            <x v="168"/>
            <x v="169"/>
            <x v="170"/>
            <x v="171"/>
            <x v="172"/>
            <x v="173"/>
            <x v="174"/>
            <x v="175"/>
            <x v="176"/>
            <x v="177"/>
            <x v="178"/>
            <x v="179"/>
            <x v="180"/>
            <x v="181"/>
            <x v="182"/>
            <x v="183"/>
            <x v="184"/>
            <x v="185"/>
            <x v="188"/>
            <x v="189"/>
            <x v="191"/>
            <x v="192"/>
            <x v="193"/>
            <x v="196"/>
          </reference>
          <reference field="2" count="1" selected="0">
            <x v="11"/>
          </reference>
          <reference field="3" count="40" selected="0">
            <x v="39"/>
            <x v="40"/>
            <x v="41"/>
            <x v="42"/>
            <x v="43"/>
            <x v="44"/>
            <x v="45"/>
            <x v="46"/>
            <x v="47"/>
            <x v="48"/>
            <x v="49"/>
            <x v="50"/>
            <x v="51"/>
            <x v="52"/>
            <x v="53"/>
            <x v="54"/>
            <x v="55"/>
            <x v="56"/>
            <x v="57"/>
            <x v="58"/>
            <x v="59"/>
            <x v="60"/>
            <x v="61"/>
            <x v="62"/>
            <x v="63"/>
            <x v="64"/>
            <x v="65"/>
            <x v="66"/>
            <x v="67"/>
            <x v="68"/>
            <x v="69"/>
            <x v="70"/>
            <x v="71"/>
            <x v="72"/>
            <x v="73"/>
            <x v="74"/>
            <x v="75"/>
            <x v="76"/>
            <x v="77"/>
            <x v="78"/>
          </reference>
          <reference field="6" count="1" selected="0">
            <x v="1"/>
          </reference>
          <reference field="10" count="26" selected="0">
            <x v="0"/>
            <x v="1"/>
            <x v="2"/>
            <x v="3"/>
            <x v="6"/>
            <x v="7"/>
            <x v="9"/>
            <x v="10"/>
            <x v="11"/>
            <x v="12"/>
            <x v="13"/>
            <x v="14"/>
            <x v="15"/>
            <x v="16"/>
            <x v="17"/>
            <x v="18"/>
            <x v="19"/>
            <x v="20"/>
            <x v="21"/>
            <x v="22"/>
            <x v="23"/>
            <x v="25"/>
            <x v="26"/>
            <x v="27"/>
            <x v="28"/>
            <x v="29"/>
          </reference>
          <reference field="16" count="1" selected="0">
            <x v="1"/>
          </reference>
        </references>
      </pivotArea>
    </format>
    <format dxfId="25">
      <pivotArea field="6" type="button" dataOnly="0" labelOnly="1" outline="0" axis="axisRow" fieldPosition="0"/>
    </format>
    <format dxfId="24">
      <pivotArea field="2" type="button" dataOnly="0" labelOnly="1" outline="0" axis="axisRow" fieldPosition="1"/>
    </format>
    <format dxfId="23">
      <pivotArea field="10" type="button" dataOnly="0" labelOnly="1" outline="0" axis="axisRow" fieldPosition="2"/>
    </format>
    <format dxfId="22">
      <pivotArea field="3" type="button" dataOnly="0" labelOnly="1" outline="0" axis="axisRow" fieldPosition="3"/>
    </format>
    <format dxfId="21">
      <pivotArea field="0" type="button" dataOnly="0" labelOnly="1" outline="0" axis="axisRow" fieldPosition="4"/>
    </format>
    <format dxfId="20">
      <pivotArea dataOnly="0" labelOnly="1" outline="0" fieldPosition="0">
        <references count="1">
          <reference field="16" count="0"/>
        </references>
      </pivotArea>
    </format>
    <format dxfId="19">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pivotTables/pivotTable2.xml><?xml version="1.0" encoding="utf-8"?>
<pivotTableDefinition xmlns="http://schemas.openxmlformats.org/spreadsheetml/2006/main" name="PivotTable-liigendtabel1" cacheId="0" applyNumberFormats="0" applyBorderFormats="0" applyFontFormats="0" applyPatternFormats="0" applyAlignmentFormats="0" applyWidthHeightFormats="1" dataCaption="Väärtused" grandTotalCaption="I lisaeelarve kokku" updatedVersion="6" minRefreshableVersion="3" rowGrandTotals="0" itemPrintTitles="1" createdVersion="6" indent="0" compact="0" compactData="0" multipleFieldFilters="0">
  <location ref="A3:F25" firstHeaderRow="1" firstDataRow="2" firstDataCol="2"/>
  <pivotFields count="17">
    <pivotField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axis="axisRow" compact="0" outline="0" showAll="0">
      <items count="15">
        <item n="10 - likviidsed vahendid" x="6"/>
        <item n="15 - põhivara soetamine" x="0"/>
        <item n="20 - nõuded ja kohustised" x="7"/>
        <item n="25 - finantseerimistegevus" x="10"/>
        <item n="30 - maksutulud" x="8"/>
        <item n="32 - tulud kaupade ja teenuste müügist" x="3"/>
        <item n="35 - saadud toetused" x="12"/>
        <item n="38 - muud tulud" x="9"/>
        <item n="41 - toetused füüs. Isikutele" x="2"/>
        <item n="45 - toetused jur. Isikutele" x="5"/>
        <item n="50 - tööjõukulud" x="4"/>
        <item n="55 - majandamiskulud" x="1"/>
        <item n="60 - muud tegevuskulud" x="13"/>
        <item n="65 - finantstulud- ja kulud" x="11"/>
        <item t="default"/>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7">
        <item x="2"/>
        <item x="1"/>
        <item x="0"/>
        <item x="5"/>
        <item x="3"/>
        <item x="4"/>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Col" compact="0" outline="0" showAll="0">
      <items count="5">
        <item x="2"/>
        <item x="0"/>
        <item x="1"/>
        <item m="1" x="3"/>
        <item t="default"/>
      </items>
      <extLst>
        <ext xmlns:x14="http://schemas.microsoft.com/office/spreadsheetml/2009/9/main" uri="{2946ED86-A175-432a-8AC1-64E0C546D7DE}">
          <x14:pivotField fillDownLabels="1"/>
        </ext>
      </extLst>
    </pivotField>
  </pivotFields>
  <rowFields count="2">
    <field x="6"/>
    <field x="2"/>
  </rowFields>
  <rowItems count="21">
    <i>
      <x/>
      <x v="4"/>
    </i>
    <i r="1">
      <x v="5"/>
    </i>
    <i r="1">
      <x v="6"/>
    </i>
    <i r="1">
      <x v="7"/>
    </i>
    <i t="default">
      <x/>
    </i>
    <i>
      <x v="1"/>
      <x v="8"/>
    </i>
    <i r="1">
      <x v="9"/>
    </i>
    <i r="1">
      <x v="10"/>
    </i>
    <i r="1">
      <x v="11"/>
    </i>
    <i r="1">
      <x v="12"/>
    </i>
    <i t="default">
      <x v="1"/>
    </i>
    <i>
      <x v="2"/>
      <x v="1"/>
    </i>
    <i r="1">
      <x v="9"/>
    </i>
    <i r="1">
      <x v="13"/>
    </i>
    <i t="default">
      <x v="2"/>
    </i>
    <i>
      <x v="3"/>
      <x v="3"/>
    </i>
    <i t="default">
      <x v="3"/>
    </i>
    <i>
      <x v="4"/>
      <x/>
    </i>
    <i t="default">
      <x v="4"/>
    </i>
    <i>
      <x v="5"/>
      <x v="2"/>
    </i>
    <i t="default">
      <x v="5"/>
    </i>
  </rowItems>
  <colFields count="1">
    <field x="16"/>
  </colFields>
  <colItems count="4">
    <i>
      <x/>
    </i>
    <i>
      <x v="1"/>
    </i>
    <i>
      <x v="2"/>
    </i>
    <i t="grand">
      <x/>
    </i>
  </colItems>
  <dataFields count="1">
    <dataField name="Summa kogusummast Summa" fld="1" baseField="0" baseItem="0" numFmtId="3"/>
  </dataFields>
  <formats count="19">
    <format dxfId="18">
      <pivotArea outline="0" collapsedLevelsAreSubtotals="1" fieldPosition="0"/>
    </format>
    <format dxfId="17">
      <pivotArea outline="0" collapsedLevelsAreSubtotals="1" fieldPosition="0"/>
    </format>
    <format dxfId="16">
      <pivotArea outline="0" collapsedLevelsAreSubtotals="1" fieldPosition="0"/>
    </format>
    <format dxfId="15">
      <pivotArea outline="0" collapsedLevelsAreSubtotals="1" fieldPosition="0"/>
    </format>
    <format dxfId="14">
      <pivotArea outline="0" collapsedLevelsAreSubtotals="1" fieldPosition="0"/>
    </format>
    <format dxfId="13">
      <pivotArea dataOnly="0" labelOnly="1" outline="0" fieldPosition="0">
        <references count="1">
          <reference field="16" count="0"/>
        </references>
      </pivotArea>
    </format>
    <format dxfId="12">
      <pivotArea dataOnly="0" labelOnly="1" outline="0" fieldPosition="0">
        <references count="2">
          <reference field="2" count="1">
            <x v="7"/>
          </reference>
          <reference field="6" count="1" selected="0">
            <x v="0"/>
          </reference>
        </references>
      </pivotArea>
    </format>
    <format dxfId="11">
      <pivotArea dataOnly="0" labelOnly="1" outline="0" fieldPosition="0">
        <references count="2">
          <reference field="2" count="1">
            <x v="7"/>
          </reference>
          <reference field="6" count="1" selected="0">
            <x v="0"/>
          </reference>
        </references>
      </pivotArea>
    </format>
    <format dxfId="10">
      <pivotArea field="6" type="button" dataOnly="0" labelOnly="1" outline="0" axis="axisRow" fieldPosition="0"/>
    </format>
    <format dxfId="9">
      <pivotArea field="2" type="button" dataOnly="0" labelOnly="1" outline="0" axis="axisRow" fieldPosition="1"/>
    </format>
    <format dxfId="8">
      <pivotArea dataOnly="0" labelOnly="1" outline="0" fieldPosition="0">
        <references count="1">
          <reference field="16" count="0"/>
        </references>
      </pivotArea>
    </format>
    <format dxfId="7">
      <pivotArea dataOnly="0" labelOnly="1" grandCol="1" outline="0" fieldPosition="0"/>
    </format>
    <format dxfId="6">
      <pivotArea field="6" type="button" dataOnly="0" labelOnly="1" outline="0" axis="axisRow" fieldPosition="0"/>
    </format>
    <format dxfId="5">
      <pivotArea field="2" type="button" dataOnly="0" labelOnly="1" outline="0" axis="axisRow" fieldPosition="1"/>
    </format>
    <format dxfId="4">
      <pivotArea dataOnly="0" labelOnly="1" outline="0" fieldPosition="0">
        <references count="1">
          <reference field="16" count="0"/>
        </references>
      </pivotArea>
    </format>
    <format dxfId="3">
      <pivotArea dataOnly="0" labelOnly="1" grandCol="1" outline="0" fieldPosition="0"/>
    </format>
    <format dxfId="2">
      <pivotArea dataOnly="0" labelOnly="1" outline="0" fieldPosition="0">
        <references count="1">
          <reference field="16" count="0"/>
        </references>
      </pivotArea>
    </format>
    <format dxfId="1">
      <pivotArea dataOnly="0" labelOnly="1" grandCol="1" outline="0" fieldPosition="0"/>
    </format>
    <format dxfId="0">
      <pivotArea grandCol="1" outline="0" collapsedLevelsAreSubtotals="1"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Osakonna_nimetus" sourceName="Osakonna nimetus">
  <pivotTables>
    <pivotTable tabId="6" name="PivotTable-liigendtabel1"/>
  </pivotTables>
  <data>
    <tabular pivotCacheId="1">
      <items count="32">
        <i x="17" s="1"/>
        <i x="1" s="1"/>
        <i x="2" s="1"/>
        <i x="15" s="1"/>
        <i x="30" s="1"/>
        <i x="16" s="1"/>
        <i x="18" s="1"/>
        <i x="14" s="1"/>
        <i x="19" s="1"/>
        <i x="27" s="1"/>
        <i x="3" s="1"/>
        <i x="20" s="1"/>
        <i x="11" s="1"/>
        <i x="9" s="1"/>
        <i x="12" s="1"/>
        <i x="7" s="1"/>
        <i x="13" s="1"/>
        <i x="6" s="1"/>
        <i x="8" s="1"/>
        <i x="24" s="1"/>
        <i x="4" s="1"/>
        <i x="5" s="1"/>
        <i x="21" s="1"/>
        <i x="22" s="1"/>
        <i x="31" s="1"/>
        <i x="25" s="1"/>
        <i x="26" s="1"/>
        <i x="23" s="1"/>
        <i x="10" s="1"/>
        <i x="0" s="1"/>
        <i x="28" s="1"/>
        <i x="2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Osakonna nimetus" cache="Slicer_Osakonna_nimetus" caption="Osakonna nimetus" rowHeight="233363"/>
</slicer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T43"/>
  <sheetViews>
    <sheetView tabSelected="1" zoomScale="90" zoomScaleNormal="90" workbookViewId="0">
      <selection activeCell="U19" sqref="U19"/>
    </sheetView>
  </sheetViews>
  <sheetFormatPr defaultRowHeight="14.15" outlineLevelCol="1" x14ac:dyDescent="0.35"/>
  <cols>
    <col min="2" max="2" width="27.42578125" customWidth="1"/>
    <col min="3" max="3" width="0" hidden="1" customWidth="1"/>
    <col min="5" max="5" width="9.140625" hidden="1" customWidth="1" outlineLevel="1"/>
    <col min="6" max="6" width="11.640625" hidden="1" customWidth="1" outlineLevel="1"/>
    <col min="7" max="7" width="10" hidden="1" customWidth="1" outlineLevel="1"/>
    <col min="8" max="8" width="9.140625" style="25" customWidth="1" outlineLevel="1" collapsed="1"/>
    <col min="9" max="9" width="8.85546875" style="26" customWidth="1" outlineLevel="1"/>
    <col min="10" max="10" width="10.42578125" customWidth="1" outlineLevel="1"/>
    <col min="11" max="11" width="9.35546875" customWidth="1" outlineLevel="1"/>
    <col min="12" max="12" width="10.0703125" customWidth="1" outlineLevel="1"/>
    <col min="13" max="13" width="10.0703125" customWidth="1"/>
    <col min="14" max="19" width="10.0703125" hidden="1" customWidth="1" outlineLevel="1"/>
    <col min="20" max="20" width="9" collapsed="1"/>
    <col min="22" max="22" width="22.78515625" customWidth="1"/>
    <col min="23" max="23" width="32" customWidth="1"/>
  </cols>
  <sheetData>
    <row r="1" spans="1:19" x14ac:dyDescent="0.35">
      <c r="A1" s="24" t="s">
        <v>713</v>
      </c>
    </row>
    <row r="2" spans="1:19" ht="14.6" thickBot="1" x14ac:dyDescent="0.4"/>
    <row r="3" spans="1:19" ht="58" customHeight="1" thickBot="1" x14ac:dyDescent="0.4">
      <c r="A3" s="27"/>
      <c r="B3" s="28" t="s">
        <v>714</v>
      </c>
      <c r="C3" s="29" t="s">
        <v>715</v>
      </c>
      <c r="D3" s="29" t="s">
        <v>716</v>
      </c>
      <c r="E3" s="30" t="s">
        <v>717</v>
      </c>
      <c r="F3" s="31" t="s">
        <v>718</v>
      </c>
      <c r="G3" s="31" t="s">
        <v>719</v>
      </c>
      <c r="H3" s="29" t="s">
        <v>765</v>
      </c>
      <c r="I3" s="32" t="s">
        <v>720</v>
      </c>
      <c r="J3" s="30" t="s">
        <v>721</v>
      </c>
      <c r="K3" s="30" t="s">
        <v>722</v>
      </c>
      <c r="L3" s="30" t="s">
        <v>723</v>
      </c>
      <c r="M3" s="32" t="s">
        <v>814</v>
      </c>
      <c r="N3" s="32" t="s">
        <v>724</v>
      </c>
      <c r="O3" s="32" t="s">
        <v>725</v>
      </c>
      <c r="P3" s="32" t="s">
        <v>726</v>
      </c>
      <c r="Q3" s="32" t="s">
        <v>727</v>
      </c>
      <c r="R3" s="32" t="s">
        <v>728</v>
      </c>
      <c r="S3" s="32" t="s">
        <v>729</v>
      </c>
    </row>
    <row r="4" spans="1:19" ht="14.6" thickBot="1" x14ac:dyDescent="0.4">
      <c r="A4" s="85" t="s">
        <v>730</v>
      </c>
      <c r="B4" s="86"/>
      <c r="C4" s="33">
        <f>SUM(C5:C8)</f>
        <v>27635147</v>
      </c>
      <c r="D4" s="33">
        <f t="shared" ref="D4:K4" si="0">SUM(D5:D8)</f>
        <v>28278572.019999996</v>
      </c>
      <c r="E4" s="34">
        <f t="shared" si="0"/>
        <v>28715065</v>
      </c>
      <c r="F4" s="35">
        <f t="shared" si="0"/>
        <v>754950</v>
      </c>
      <c r="G4" s="35">
        <f t="shared" si="0"/>
        <v>-102492</v>
      </c>
      <c r="H4" s="33">
        <f t="shared" si="0"/>
        <v>29367523</v>
      </c>
      <c r="I4" s="36">
        <f t="shared" si="0"/>
        <v>0</v>
      </c>
      <c r="J4" s="34">
        <f t="shared" si="0"/>
        <v>-208021</v>
      </c>
      <c r="K4" s="34">
        <f t="shared" si="0"/>
        <v>521128</v>
      </c>
      <c r="L4" s="34">
        <f>K4+J4</f>
        <v>313107</v>
      </c>
      <c r="M4" s="36">
        <f>+H4+L4</f>
        <v>29680630</v>
      </c>
      <c r="N4" s="36">
        <f t="shared" ref="N4:S4" si="1">SUM(N5:N8)</f>
        <v>30223741.239999998</v>
      </c>
      <c r="O4" s="36">
        <f t="shared" si="1"/>
        <v>31736991.694800001</v>
      </c>
      <c r="P4" s="36">
        <f t="shared" si="1"/>
        <v>33190554.892196</v>
      </c>
      <c r="Q4" s="36">
        <f t="shared" si="1"/>
        <v>34856775.70880992</v>
      </c>
      <c r="R4" s="36">
        <f t="shared" si="1"/>
        <v>36799147.885856748</v>
      </c>
      <c r="S4" s="36">
        <f t="shared" si="1"/>
        <v>38877071.009390384</v>
      </c>
    </row>
    <row r="5" spans="1:19" ht="14.6" thickBot="1" x14ac:dyDescent="0.4">
      <c r="A5" s="37">
        <v>30</v>
      </c>
      <c r="B5" s="38" t="s">
        <v>731</v>
      </c>
      <c r="C5" s="39">
        <v>14269343</v>
      </c>
      <c r="D5" s="39">
        <v>15139910.15</v>
      </c>
      <c r="E5" s="40">
        <v>15801062</v>
      </c>
      <c r="F5" s="41">
        <v>400000</v>
      </c>
      <c r="G5" s="41">
        <v>0</v>
      </c>
      <c r="H5" s="39">
        <f t="shared" ref="H5:H40" si="2">+E5+F5+G5</f>
        <v>16201062</v>
      </c>
      <c r="I5" s="42">
        <v>0</v>
      </c>
      <c r="J5" s="40">
        <v>-247678</v>
      </c>
      <c r="K5" s="40">
        <v>0</v>
      </c>
      <c r="L5" s="40">
        <f>K5+J5</f>
        <v>-247678</v>
      </c>
      <c r="M5" s="42">
        <f t="shared" ref="M5:M43" si="3">+H5+L5</f>
        <v>15953384</v>
      </c>
      <c r="N5" s="42">
        <v>16979500</v>
      </c>
      <c r="O5" s="42">
        <v>18156500</v>
      </c>
      <c r="P5" s="42">
        <v>19416500</v>
      </c>
      <c r="Q5" s="42">
        <v>20764500</v>
      </c>
      <c r="R5" s="42">
        <v>22206500</v>
      </c>
      <c r="S5" s="42">
        <v>23749500</v>
      </c>
    </row>
    <row r="6" spans="1:19" ht="14.6" thickBot="1" x14ac:dyDescent="0.4">
      <c r="A6" s="37">
        <v>32</v>
      </c>
      <c r="B6" s="38" t="s">
        <v>732</v>
      </c>
      <c r="C6" s="39">
        <v>3479127</v>
      </c>
      <c r="D6" s="39">
        <v>4050481.71</v>
      </c>
      <c r="E6" s="40">
        <v>4034038</v>
      </c>
      <c r="F6" s="41">
        <v>506720</v>
      </c>
      <c r="G6" s="41">
        <v>0</v>
      </c>
      <c r="H6" s="39">
        <f t="shared" si="2"/>
        <v>4540758</v>
      </c>
      <c r="I6" s="42">
        <v>0</v>
      </c>
      <c r="J6" s="40">
        <v>13589</v>
      </c>
      <c r="K6" s="40">
        <v>0</v>
      </c>
      <c r="L6" s="40">
        <f t="shared" ref="L6:L43" si="4">K6+J6</f>
        <v>13589</v>
      </c>
      <c r="M6" s="42">
        <f t="shared" si="3"/>
        <v>4554347</v>
      </c>
      <c r="N6" s="42">
        <v>4660550.2399999993</v>
      </c>
      <c r="O6" s="42">
        <v>4856602.6948000006</v>
      </c>
      <c r="P6" s="42">
        <v>4887756.8921959996</v>
      </c>
      <c r="Q6" s="42">
        <v>4910835.7088099206</v>
      </c>
      <c r="R6" s="42">
        <v>5100185.8858567439</v>
      </c>
      <c r="S6" s="42">
        <v>5284715.0093903868</v>
      </c>
    </row>
    <row r="7" spans="1:19" ht="14.6" thickBot="1" x14ac:dyDescent="0.4">
      <c r="A7" s="37" t="s">
        <v>733</v>
      </c>
      <c r="B7" s="38" t="s">
        <v>734</v>
      </c>
      <c r="C7" s="39">
        <v>9854594</v>
      </c>
      <c r="D7" s="39">
        <v>9061181.8699999992</v>
      </c>
      <c r="E7" s="40">
        <v>8868395</v>
      </c>
      <c r="F7" s="41">
        <v>-151770</v>
      </c>
      <c r="G7" s="41">
        <v>-102492</v>
      </c>
      <c r="H7" s="39">
        <f t="shared" si="2"/>
        <v>8614133</v>
      </c>
      <c r="I7" s="42">
        <v>0</v>
      </c>
      <c r="J7" s="40">
        <v>24068</v>
      </c>
      <c r="K7" s="40">
        <f>13752+507376</f>
        <v>521128</v>
      </c>
      <c r="L7" s="40">
        <f t="shared" si="4"/>
        <v>545196</v>
      </c>
      <c r="M7" s="42">
        <f t="shared" si="3"/>
        <v>9159329</v>
      </c>
      <c r="N7" s="42">
        <v>8572121</v>
      </c>
      <c r="O7" s="42">
        <v>8712319</v>
      </c>
      <c r="P7" s="42">
        <v>8874728</v>
      </c>
      <c r="Q7" s="42">
        <v>9169870</v>
      </c>
      <c r="R7" s="42">
        <v>9480892</v>
      </c>
      <c r="S7" s="42">
        <v>9831286</v>
      </c>
    </row>
    <row r="8" spans="1:19" ht="14.6" thickBot="1" x14ac:dyDescent="0.4">
      <c r="A8" s="37" t="s">
        <v>735</v>
      </c>
      <c r="B8" s="38" t="s">
        <v>736</v>
      </c>
      <c r="C8" s="39">
        <v>32083</v>
      </c>
      <c r="D8" s="39">
        <v>26998.29</v>
      </c>
      <c r="E8" s="40">
        <v>11570</v>
      </c>
      <c r="F8" s="41">
        <v>0</v>
      </c>
      <c r="G8" s="41">
        <v>0</v>
      </c>
      <c r="H8" s="39">
        <f t="shared" si="2"/>
        <v>11570</v>
      </c>
      <c r="I8" s="42">
        <v>0</v>
      </c>
      <c r="J8" s="40">
        <v>2000</v>
      </c>
      <c r="K8" s="40">
        <v>0</v>
      </c>
      <c r="L8" s="40">
        <f t="shared" si="4"/>
        <v>2000</v>
      </c>
      <c r="M8" s="42">
        <f t="shared" si="3"/>
        <v>13570</v>
      </c>
      <c r="N8" s="42">
        <v>11570</v>
      </c>
      <c r="O8" s="42">
        <v>11570</v>
      </c>
      <c r="P8" s="42">
        <v>11570</v>
      </c>
      <c r="Q8" s="42">
        <v>11570</v>
      </c>
      <c r="R8" s="42">
        <v>11570</v>
      </c>
      <c r="S8" s="42">
        <v>11570</v>
      </c>
    </row>
    <row r="9" spans="1:19" ht="14.6" thickBot="1" x14ac:dyDescent="0.4">
      <c r="A9" s="43"/>
      <c r="B9" s="38"/>
      <c r="C9" s="44"/>
      <c r="D9" s="44"/>
      <c r="E9" s="45"/>
      <c r="F9" s="46"/>
      <c r="G9" s="46"/>
      <c r="H9" s="44"/>
      <c r="I9" s="47"/>
      <c r="J9" s="45"/>
      <c r="K9" s="45"/>
      <c r="L9" s="45"/>
      <c r="M9" s="47"/>
      <c r="N9" s="47"/>
      <c r="O9" s="47"/>
      <c r="P9" s="47"/>
      <c r="Q9" s="47"/>
      <c r="R9" s="47"/>
      <c r="S9" s="47"/>
    </row>
    <row r="10" spans="1:19" ht="14.6" thickBot="1" x14ac:dyDescent="0.4">
      <c r="A10" s="85" t="s">
        <v>737</v>
      </c>
      <c r="B10" s="86"/>
      <c r="C10" s="33">
        <f>SUM(C11:C12)</f>
        <v>23962994</v>
      </c>
      <c r="D10" s="33">
        <f t="shared" ref="D10:K10" si="5">SUM(D11:D12)</f>
        <v>25785206.620000005</v>
      </c>
      <c r="E10" s="34">
        <f t="shared" si="5"/>
        <v>28629359</v>
      </c>
      <c r="F10" s="35">
        <f t="shared" si="5"/>
        <v>700326</v>
      </c>
      <c r="G10" s="35">
        <f t="shared" si="5"/>
        <v>-102492</v>
      </c>
      <c r="H10" s="33">
        <f t="shared" si="5"/>
        <v>29227193</v>
      </c>
      <c r="I10" s="36">
        <f t="shared" si="5"/>
        <v>0</v>
      </c>
      <c r="J10" s="34">
        <f t="shared" si="5"/>
        <v>-220099</v>
      </c>
      <c r="K10" s="34">
        <f t="shared" si="5"/>
        <v>521128</v>
      </c>
      <c r="L10" s="34">
        <f>K10+J10</f>
        <v>301029</v>
      </c>
      <c r="M10" s="36">
        <f>+H10+L10</f>
        <v>29528222</v>
      </c>
      <c r="N10" s="36">
        <f t="shared" ref="N10:S10" si="6">SUM(N11:N12)</f>
        <v>28878022</v>
      </c>
      <c r="O10" s="36">
        <f t="shared" si="6"/>
        <v>29524197</v>
      </c>
      <c r="P10" s="36">
        <f t="shared" si="6"/>
        <v>30682779</v>
      </c>
      <c r="Q10" s="36">
        <f t="shared" si="6"/>
        <v>31784414</v>
      </c>
      <c r="R10" s="36">
        <f t="shared" si="6"/>
        <v>32983587</v>
      </c>
      <c r="S10" s="36">
        <f t="shared" si="6"/>
        <v>34263925</v>
      </c>
    </row>
    <row r="11" spans="1:19" ht="14.6" thickBot="1" x14ac:dyDescent="0.4">
      <c r="A11" s="43"/>
      <c r="B11" s="48" t="s">
        <v>738</v>
      </c>
      <c r="C11" s="49">
        <f>+C14+C17+C20</f>
        <v>1515564</v>
      </c>
      <c r="D11" s="49">
        <f t="shared" ref="D11:G12" si="7">+D14+D17+D20</f>
        <v>1375980.35</v>
      </c>
      <c r="E11" s="50">
        <f t="shared" si="7"/>
        <v>1584193</v>
      </c>
      <c r="F11" s="51">
        <f t="shared" si="7"/>
        <v>-59136</v>
      </c>
      <c r="G11" s="51">
        <f t="shared" si="7"/>
        <v>-3007</v>
      </c>
      <c r="H11" s="49">
        <f t="shared" si="2"/>
        <v>1522050</v>
      </c>
      <c r="I11" s="52">
        <f t="shared" ref="I11:S12" si="8">+I14+I17+I20</f>
        <v>33280</v>
      </c>
      <c r="J11" s="50">
        <f t="shared" si="8"/>
        <v>20560</v>
      </c>
      <c r="K11" s="50">
        <f t="shared" si="8"/>
        <v>246632</v>
      </c>
      <c r="L11" s="50">
        <f t="shared" si="4"/>
        <v>267192</v>
      </c>
      <c r="M11" s="52">
        <f>+H11+L11+I11</f>
        <v>1822522</v>
      </c>
      <c r="N11" s="52">
        <f t="shared" si="8"/>
        <v>1556500</v>
      </c>
      <c r="O11" s="52">
        <f t="shared" si="8"/>
        <v>1634300</v>
      </c>
      <c r="P11" s="52">
        <f t="shared" si="8"/>
        <v>1635499</v>
      </c>
      <c r="Q11" s="52">
        <f t="shared" si="8"/>
        <v>1646000</v>
      </c>
      <c r="R11" s="52">
        <f t="shared" si="8"/>
        <v>1693801</v>
      </c>
      <c r="S11" s="52">
        <f t="shared" si="8"/>
        <v>1732600</v>
      </c>
    </row>
    <row r="12" spans="1:19" ht="14.6" thickBot="1" x14ac:dyDescent="0.4">
      <c r="A12" s="43"/>
      <c r="B12" s="48" t="s">
        <v>739</v>
      </c>
      <c r="C12" s="49">
        <f>+C15+C18+C21</f>
        <v>22447430</v>
      </c>
      <c r="D12" s="49">
        <f t="shared" si="7"/>
        <v>24409226.270000003</v>
      </c>
      <c r="E12" s="50">
        <f t="shared" si="7"/>
        <v>27045166</v>
      </c>
      <c r="F12" s="51">
        <f t="shared" si="7"/>
        <v>759462</v>
      </c>
      <c r="G12" s="51">
        <f t="shared" si="7"/>
        <v>-99485</v>
      </c>
      <c r="H12" s="49">
        <f t="shared" si="2"/>
        <v>27705143</v>
      </c>
      <c r="I12" s="52">
        <f t="shared" si="8"/>
        <v>-33280</v>
      </c>
      <c r="J12" s="50">
        <f t="shared" si="8"/>
        <v>-240659</v>
      </c>
      <c r="K12" s="50">
        <f t="shared" si="8"/>
        <v>274496</v>
      </c>
      <c r="L12" s="50">
        <f t="shared" si="4"/>
        <v>33837</v>
      </c>
      <c r="M12" s="52">
        <f>+H12+L12+I12</f>
        <v>27705700</v>
      </c>
      <c r="N12" s="52">
        <f t="shared" si="8"/>
        <v>27321522</v>
      </c>
      <c r="O12" s="52">
        <f t="shared" si="8"/>
        <v>27889897</v>
      </c>
      <c r="P12" s="52">
        <f t="shared" si="8"/>
        <v>29047280</v>
      </c>
      <c r="Q12" s="52">
        <f t="shared" si="8"/>
        <v>30138414</v>
      </c>
      <c r="R12" s="52">
        <f t="shared" si="8"/>
        <v>31289786</v>
      </c>
      <c r="S12" s="52">
        <f t="shared" si="8"/>
        <v>32531325</v>
      </c>
    </row>
    <row r="13" spans="1:19" ht="14.6" thickBot="1" x14ac:dyDescent="0.4">
      <c r="A13" s="53" t="s">
        <v>740</v>
      </c>
      <c r="B13" s="54" t="s">
        <v>741</v>
      </c>
      <c r="C13" s="33">
        <f>SUM(C14:C15)</f>
        <v>2427846</v>
      </c>
      <c r="D13" s="33">
        <f t="shared" ref="D13:K13" si="9">SUM(D14:D15)</f>
        <v>2399826.9900000002</v>
      </c>
      <c r="E13" s="34">
        <f t="shared" si="9"/>
        <v>2804957</v>
      </c>
      <c r="F13" s="35">
        <f t="shared" si="9"/>
        <v>-907470</v>
      </c>
      <c r="G13" s="35">
        <f t="shared" si="9"/>
        <v>3040</v>
      </c>
      <c r="H13" s="33">
        <f t="shared" si="9"/>
        <v>1900527</v>
      </c>
      <c r="I13" s="36">
        <f t="shared" si="9"/>
        <v>0</v>
      </c>
      <c r="J13" s="34">
        <f t="shared" si="9"/>
        <v>-9789</v>
      </c>
      <c r="K13" s="34">
        <f t="shared" si="9"/>
        <v>1311</v>
      </c>
      <c r="L13" s="34">
        <f t="shared" si="4"/>
        <v>-8478</v>
      </c>
      <c r="M13" s="36">
        <f t="shared" si="3"/>
        <v>1892049</v>
      </c>
      <c r="N13" s="36">
        <f t="shared" ref="N13:S13" si="10">SUM(N14:N15)</f>
        <v>1959036</v>
      </c>
      <c r="O13" s="36">
        <f t="shared" si="10"/>
        <v>2008617</v>
      </c>
      <c r="P13" s="36">
        <f t="shared" si="10"/>
        <v>2095449</v>
      </c>
      <c r="Q13" s="36">
        <f t="shared" si="10"/>
        <v>2154947</v>
      </c>
      <c r="R13" s="36">
        <f t="shared" si="10"/>
        <v>2242625</v>
      </c>
      <c r="S13" s="36">
        <f t="shared" si="10"/>
        <v>2373244</v>
      </c>
    </row>
    <row r="14" spans="1:19" ht="14.6" thickBot="1" x14ac:dyDescent="0.4">
      <c r="A14" s="55" t="s">
        <v>742</v>
      </c>
      <c r="B14" s="38" t="s">
        <v>743</v>
      </c>
      <c r="C14" s="39">
        <v>70419</v>
      </c>
      <c r="D14" s="39">
        <v>66127</v>
      </c>
      <c r="E14" s="40">
        <v>70910</v>
      </c>
      <c r="F14" s="41">
        <v>2589</v>
      </c>
      <c r="G14" s="41">
        <v>0</v>
      </c>
      <c r="H14" s="39">
        <f t="shared" si="2"/>
        <v>73499</v>
      </c>
      <c r="I14" s="42">
        <v>33280</v>
      </c>
      <c r="J14" s="40">
        <v>0</v>
      </c>
      <c r="K14" s="40">
        <v>0</v>
      </c>
      <c r="L14" s="40">
        <f t="shared" si="4"/>
        <v>0</v>
      </c>
      <c r="M14" s="42">
        <f>+H14+L14+I14</f>
        <v>106779</v>
      </c>
      <c r="N14" s="42">
        <v>73499</v>
      </c>
      <c r="O14" s="42">
        <v>73959</v>
      </c>
      <c r="P14" s="42">
        <v>75734</v>
      </c>
      <c r="Q14" s="42">
        <v>76234</v>
      </c>
      <c r="R14" s="42">
        <v>78135</v>
      </c>
      <c r="S14" s="42">
        <v>78735</v>
      </c>
    </row>
    <row r="15" spans="1:19" ht="14.6" thickBot="1" x14ac:dyDescent="0.4">
      <c r="A15" s="55" t="s">
        <v>744</v>
      </c>
      <c r="B15" s="38" t="s">
        <v>745</v>
      </c>
      <c r="C15" s="39">
        <v>2357427</v>
      </c>
      <c r="D15" s="39">
        <v>2333699.9900000002</v>
      </c>
      <c r="E15" s="40">
        <v>2734047</v>
      </c>
      <c r="F15" s="41">
        <v>-910059</v>
      </c>
      <c r="G15" s="41">
        <v>3040</v>
      </c>
      <c r="H15" s="39">
        <f t="shared" si="2"/>
        <v>1827028</v>
      </c>
      <c r="I15" s="42">
        <v>-33280</v>
      </c>
      <c r="J15" s="40">
        <v>-9789</v>
      </c>
      <c r="K15" s="40">
        <v>1311</v>
      </c>
      <c r="L15" s="40">
        <f t="shared" si="4"/>
        <v>-8478</v>
      </c>
      <c r="M15" s="42">
        <f>+H15+L15+I15</f>
        <v>1785270</v>
      </c>
      <c r="N15" s="42">
        <v>1885537</v>
      </c>
      <c r="O15" s="42">
        <v>1934658</v>
      </c>
      <c r="P15" s="42">
        <v>2019715</v>
      </c>
      <c r="Q15" s="42">
        <v>2078713</v>
      </c>
      <c r="R15" s="42">
        <v>2164490</v>
      </c>
      <c r="S15" s="42">
        <v>2294509</v>
      </c>
    </row>
    <row r="16" spans="1:19" ht="14.6" thickBot="1" x14ac:dyDescent="0.4">
      <c r="A16" s="53" t="s">
        <v>746</v>
      </c>
      <c r="B16" s="54" t="s">
        <v>747</v>
      </c>
      <c r="C16" s="33">
        <f>SUM(C17:C18)</f>
        <v>2473559</v>
      </c>
      <c r="D16" s="33">
        <f t="shared" ref="D16:K16" si="11">SUM(D17:D18)</f>
        <v>2535403.23</v>
      </c>
      <c r="E16" s="34">
        <f t="shared" si="11"/>
        <v>3269744</v>
      </c>
      <c r="F16" s="35">
        <f t="shared" si="11"/>
        <v>573727</v>
      </c>
      <c r="G16" s="35">
        <f t="shared" si="11"/>
        <v>-100</v>
      </c>
      <c r="H16" s="33">
        <f t="shared" si="11"/>
        <v>3843371</v>
      </c>
      <c r="I16" s="36">
        <f t="shared" si="11"/>
        <v>0</v>
      </c>
      <c r="J16" s="34">
        <f t="shared" si="11"/>
        <v>-209467</v>
      </c>
      <c r="K16" s="34">
        <f t="shared" si="11"/>
        <v>-1646</v>
      </c>
      <c r="L16" s="34">
        <f t="shared" si="4"/>
        <v>-211113</v>
      </c>
      <c r="M16" s="36">
        <f t="shared" si="3"/>
        <v>3632258</v>
      </c>
      <c r="N16" s="36">
        <f t="shared" ref="N16:S16" si="12">SUM(N17:N18)</f>
        <v>3884093</v>
      </c>
      <c r="O16" s="36">
        <f t="shared" si="12"/>
        <v>3897400</v>
      </c>
      <c r="P16" s="36">
        <f t="shared" si="12"/>
        <v>4032222</v>
      </c>
      <c r="Q16" s="36">
        <f t="shared" si="12"/>
        <v>4123204</v>
      </c>
      <c r="R16" s="36">
        <f t="shared" si="12"/>
        <v>4218660</v>
      </c>
      <c r="S16" s="36">
        <f t="shared" si="12"/>
        <v>4333056</v>
      </c>
    </row>
    <row r="17" spans="1:19" ht="14.6" thickBot="1" x14ac:dyDescent="0.4">
      <c r="A17" s="55" t="s">
        <v>742</v>
      </c>
      <c r="B17" s="38" t="s">
        <v>743</v>
      </c>
      <c r="C17" s="39">
        <v>51470</v>
      </c>
      <c r="D17" s="39">
        <v>28472</v>
      </c>
      <c r="E17" s="40">
        <v>34560</v>
      </c>
      <c r="F17" s="41">
        <v>0</v>
      </c>
      <c r="G17" s="41">
        <v>0</v>
      </c>
      <c r="H17" s="39">
        <f t="shared" si="2"/>
        <v>34560</v>
      </c>
      <c r="I17" s="42">
        <v>0</v>
      </c>
      <c r="J17" s="40">
        <v>0</v>
      </c>
      <c r="K17" s="40">
        <v>0</v>
      </c>
      <c r="L17" s="40">
        <f t="shared" si="4"/>
        <v>0</v>
      </c>
      <c r="M17" s="42">
        <f t="shared" si="3"/>
        <v>34560</v>
      </c>
      <c r="N17" s="42">
        <v>26560</v>
      </c>
      <c r="O17" s="42">
        <v>34560</v>
      </c>
      <c r="P17" s="42">
        <v>44739</v>
      </c>
      <c r="Q17" s="42">
        <v>44739</v>
      </c>
      <c r="R17" s="42">
        <v>44922</v>
      </c>
      <c r="S17" s="42">
        <v>44922</v>
      </c>
    </row>
    <row r="18" spans="1:19" ht="14.6" thickBot="1" x14ac:dyDescent="0.4">
      <c r="A18" s="55" t="s">
        <v>744</v>
      </c>
      <c r="B18" s="38" t="s">
        <v>745</v>
      </c>
      <c r="C18" s="39">
        <v>2422089</v>
      </c>
      <c r="D18" s="39">
        <v>2506931.23</v>
      </c>
      <c r="E18" s="40">
        <v>3235184</v>
      </c>
      <c r="F18" s="41">
        <v>573727</v>
      </c>
      <c r="G18" s="41">
        <v>-100</v>
      </c>
      <c r="H18" s="39">
        <f t="shared" si="2"/>
        <v>3808811</v>
      </c>
      <c r="I18" s="42">
        <v>0</v>
      </c>
      <c r="J18" s="40">
        <v>-209467</v>
      </c>
      <c r="K18" s="40">
        <v>-1646</v>
      </c>
      <c r="L18" s="40">
        <f t="shared" si="4"/>
        <v>-211113</v>
      </c>
      <c r="M18" s="42">
        <f t="shared" si="3"/>
        <v>3597698</v>
      </c>
      <c r="N18" s="42">
        <v>3857533</v>
      </c>
      <c r="O18" s="42">
        <v>3862840</v>
      </c>
      <c r="P18" s="42">
        <v>3987483</v>
      </c>
      <c r="Q18" s="42">
        <v>4078465</v>
      </c>
      <c r="R18" s="42">
        <v>4173738</v>
      </c>
      <c r="S18" s="42">
        <v>4288134</v>
      </c>
    </row>
    <row r="19" spans="1:19" ht="14.6" thickBot="1" x14ac:dyDescent="0.4">
      <c r="A19" s="53" t="s">
        <v>748</v>
      </c>
      <c r="B19" s="54" t="s">
        <v>749</v>
      </c>
      <c r="C19" s="33">
        <f>SUM(C20:C21)</f>
        <v>19061589</v>
      </c>
      <c r="D19" s="33">
        <f t="shared" ref="D19:K19" si="13">SUM(D20:D21)</f>
        <v>20849976.400000002</v>
      </c>
      <c r="E19" s="34">
        <f t="shared" si="13"/>
        <v>22554658</v>
      </c>
      <c r="F19" s="35">
        <f t="shared" si="13"/>
        <v>1034069</v>
      </c>
      <c r="G19" s="35">
        <f t="shared" si="13"/>
        <v>-105432</v>
      </c>
      <c r="H19" s="33">
        <f t="shared" si="13"/>
        <v>23483295</v>
      </c>
      <c r="I19" s="36">
        <f t="shared" si="13"/>
        <v>0</v>
      </c>
      <c r="J19" s="34">
        <f t="shared" si="13"/>
        <v>-843</v>
      </c>
      <c r="K19" s="34">
        <f t="shared" si="13"/>
        <v>521463</v>
      </c>
      <c r="L19" s="34">
        <f t="shared" si="4"/>
        <v>520620</v>
      </c>
      <c r="M19" s="36">
        <f t="shared" si="3"/>
        <v>24003915</v>
      </c>
      <c r="N19" s="36">
        <f t="shared" ref="N19:S19" si="14">SUM(N20:N21)</f>
        <v>23034893</v>
      </c>
      <c r="O19" s="36">
        <f t="shared" si="14"/>
        <v>23618180</v>
      </c>
      <c r="P19" s="36">
        <f t="shared" si="14"/>
        <v>24555108</v>
      </c>
      <c r="Q19" s="36">
        <f t="shared" si="14"/>
        <v>25506263</v>
      </c>
      <c r="R19" s="36">
        <f t="shared" si="14"/>
        <v>26522302</v>
      </c>
      <c r="S19" s="36">
        <f t="shared" si="14"/>
        <v>27557625</v>
      </c>
    </row>
    <row r="20" spans="1:19" ht="14.6" thickBot="1" x14ac:dyDescent="0.4">
      <c r="A20" s="55" t="s">
        <v>742</v>
      </c>
      <c r="B20" s="38" t="s">
        <v>743</v>
      </c>
      <c r="C20" s="39">
        <v>1393675</v>
      </c>
      <c r="D20" s="39">
        <v>1281381.3500000001</v>
      </c>
      <c r="E20" s="40">
        <v>1478723</v>
      </c>
      <c r="F20" s="41">
        <v>-61725</v>
      </c>
      <c r="G20" s="41">
        <v>-3007</v>
      </c>
      <c r="H20" s="39">
        <f t="shared" si="2"/>
        <v>1413991</v>
      </c>
      <c r="I20" s="42">
        <v>0</v>
      </c>
      <c r="J20" s="40">
        <v>20560</v>
      </c>
      <c r="K20" s="40">
        <f>2050+244582</f>
        <v>246632</v>
      </c>
      <c r="L20" s="40">
        <f t="shared" si="4"/>
        <v>267192</v>
      </c>
      <c r="M20" s="42">
        <f t="shared" si="3"/>
        <v>1681183</v>
      </c>
      <c r="N20" s="42">
        <v>1456441</v>
      </c>
      <c r="O20" s="42">
        <v>1525781</v>
      </c>
      <c r="P20" s="42">
        <v>1515026</v>
      </c>
      <c r="Q20" s="42">
        <v>1525027</v>
      </c>
      <c r="R20" s="42">
        <v>1570744</v>
      </c>
      <c r="S20" s="42">
        <v>1608943</v>
      </c>
    </row>
    <row r="21" spans="1:19" ht="14.6" thickBot="1" x14ac:dyDescent="0.4">
      <c r="A21" s="55" t="s">
        <v>744</v>
      </c>
      <c r="B21" s="38" t="s">
        <v>745</v>
      </c>
      <c r="C21" s="39">
        <v>17667914</v>
      </c>
      <c r="D21" s="39">
        <v>19568595.050000001</v>
      </c>
      <c r="E21" s="40">
        <v>21075935</v>
      </c>
      <c r="F21" s="41">
        <v>1095794</v>
      </c>
      <c r="G21" s="41">
        <v>-102425</v>
      </c>
      <c r="H21" s="39">
        <f t="shared" si="2"/>
        <v>22069304</v>
      </c>
      <c r="I21" s="42">
        <v>0</v>
      </c>
      <c r="J21" s="40">
        <v>-21403</v>
      </c>
      <c r="K21" s="40">
        <f>7515+4187+263129</f>
        <v>274831</v>
      </c>
      <c r="L21" s="40">
        <f t="shared" si="4"/>
        <v>253428</v>
      </c>
      <c r="M21" s="42">
        <f t="shared" si="3"/>
        <v>22322732</v>
      </c>
      <c r="N21" s="42">
        <v>21578452</v>
      </c>
      <c r="O21" s="42">
        <v>22092399</v>
      </c>
      <c r="P21" s="42">
        <v>23040082</v>
      </c>
      <c r="Q21" s="42">
        <v>23981236</v>
      </c>
      <c r="R21" s="42">
        <v>24951558</v>
      </c>
      <c r="S21" s="42">
        <v>25948682</v>
      </c>
    </row>
    <row r="22" spans="1:19" ht="14.6" thickBot="1" x14ac:dyDescent="0.4">
      <c r="A22" s="56"/>
      <c r="B22" s="54" t="s">
        <v>750</v>
      </c>
      <c r="C22" s="33">
        <f>+C4-C10</f>
        <v>3672153</v>
      </c>
      <c r="D22" s="33">
        <f t="shared" ref="D22:K22" si="15">+D4-D10</f>
        <v>2493365.3999999911</v>
      </c>
      <c r="E22" s="34">
        <f t="shared" si="15"/>
        <v>85706</v>
      </c>
      <c r="F22" s="35">
        <f t="shared" si="15"/>
        <v>54624</v>
      </c>
      <c r="G22" s="35">
        <f t="shared" si="15"/>
        <v>0</v>
      </c>
      <c r="H22" s="33">
        <f t="shared" si="15"/>
        <v>140330</v>
      </c>
      <c r="I22" s="36">
        <f t="shared" si="15"/>
        <v>0</v>
      </c>
      <c r="J22" s="34">
        <f t="shared" si="15"/>
        <v>12078</v>
      </c>
      <c r="K22" s="34">
        <f t="shared" si="15"/>
        <v>0</v>
      </c>
      <c r="L22" s="34">
        <f t="shared" si="4"/>
        <v>12078</v>
      </c>
      <c r="M22" s="36">
        <f t="shared" si="3"/>
        <v>152408</v>
      </c>
      <c r="N22" s="36">
        <f t="shared" ref="N22:S22" si="16">+N4-N10</f>
        <v>1345719.2399999984</v>
      </c>
      <c r="O22" s="36">
        <f t="shared" si="16"/>
        <v>2212794.6948000006</v>
      </c>
      <c r="P22" s="36">
        <f t="shared" si="16"/>
        <v>2507775.8921959996</v>
      </c>
      <c r="Q22" s="36">
        <f t="shared" si="16"/>
        <v>3072361.7088099197</v>
      </c>
      <c r="R22" s="36">
        <f t="shared" si="16"/>
        <v>3815560.8858567476</v>
      </c>
      <c r="S22" s="36">
        <f t="shared" si="16"/>
        <v>4613146.009390384</v>
      </c>
    </row>
    <row r="23" spans="1:19" ht="14.6" thickBot="1" x14ac:dyDescent="0.4">
      <c r="A23" s="43"/>
      <c r="B23" s="38"/>
      <c r="C23" s="44"/>
      <c r="D23" s="44"/>
      <c r="E23" s="45"/>
      <c r="F23" s="46"/>
      <c r="G23" s="46"/>
      <c r="H23" s="44"/>
      <c r="I23" s="47"/>
      <c r="J23" s="45"/>
      <c r="K23" s="45"/>
      <c r="L23" s="45"/>
      <c r="M23" s="47"/>
      <c r="N23" s="47"/>
      <c r="O23" s="47"/>
      <c r="P23" s="47"/>
      <c r="Q23" s="47"/>
      <c r="R23" s="47"/>
      <c r="S23" s="47"/>
    </row>
    <row r="24" spans="1:19" ht="14.6" thickBot="1" x14ac:dyDescent="0.4">
      <c r="A24" s="87" t="s">
        <v>751</v>
      </c>
      <c r="B24" s="88"/>
      <c r="C24" s="33">
        <f>SUM(C25:C32)+0.6</f>
        <v>-3480693.4</v>
      </c>
      <c r="D24" s="33">
        <f t="shared" ref="D24:K24" si="17">SUM(D25:D32)</f>
        <v>-3137090.2799999989</v>
      </c>
      <c r="E24" s="34">
        <f t="shared" si="17"/>
        <v>-2785854</v>
      </c>
      <c r="F24" s="35">
        <f t="shared" si="17"/>
        <v>-308497</v>
      </c>
      <c r="G24" s="35">
        <f t="shared" si="17"/>
        <v>0</v>
      </c>
      <c r="H24" s="33">
        <f t="shared" si="17"/>
        <v>-3094351</v>
      </c>
      <c r="I24" s="36">
        <f t="shared" si="17"/>
        <v>0</v>
      </c>
      <c r="J24" s="34">
        <f t="shared" si="17"/>
        <v>-500485</v>
      </c>
      <c r="K24" s="34">
        <f t="shared" si="17"/>
        <v>0</v>
      </c>
      <c r="L24" s="34">
        <f t="shared" si="4"/>
        <v>-500485</v>
      </c>
      <c r="M24" s="36">
        <f t="shared" si="3"/>
        <v>-3594836</v>
      </c>
      <c r="N24" s="36">
        <f t="shared" ref="N24:S24" si="18">SUM(N25:N32)</f>
        <v>-4700982</v>
      </c>
      <c r="O24" s="36">
        <f t="shared" si="18"/>
        <v>-4691320</v>
      </c>
      <c r="P24" s="36">
        <f t="shared" si="18"/>
        <v>-4926330</v>
      </c>
      <c r="Q24" s="36">
        <f t="shared" si="18"/>
        <v>-4571000</v>
      </c>
      <c r="R24" s="36">
        <f t="shared" si="18"/>
        <v>-2603000</v>
      </c>
      <c r="S24" s="36">
        <f t="shared" si="18"/>
        <v>-1558000</v>
      </c>
    </row>
    <row r="25" spans="1:19" ht="14.6" thickBot="1" x14ac:dyDescent="0.4">
      <c r="A25" s="37">
        <v>381</v>
      </c>
      <c r="B25" s="38" t="s">
        <v>752</v>
      </c>
      <c r="C25" s="39">
        <v>191580</v>
      </c>
      <c r="D25" s="39">
        <v>81114.820000000007</v>
      </c>
      <c r="E25" s="40">
        <v>75000</v>
      </c>
      <c r="F25" s="41">
        <v>40000</v>
      </c>
      <c r="G25" s="41">
        <v>0</v>
      </c>
      <c r="H25" s="39">
        <f t="shared" si="2"/>
        <v>115000</v>
      </c>
      <c r="I25" s="42">
        <v>0</v>
      </c>
      <c r="J25" s="40">
        <v>0</v>
      </c>
      <c r="K25" s="40">
        <v>0</v>
      </c>
      <c r="L25" s="40">
        <f t="shared" si="4"/>
        <v>0</v>
      </c>
      <c r="M25" s="42">
        <f t="shared" si="3"/>
        <v>115000</v>
      </c>
      <c r="N25" s="42">
        <v>0</v>
      </c>
      <c r="O25" s="42">
        <v>0</v>
      </c>
      <c r="P25" s="42">
        <v>0</v>
      </c>
      <c r="Q25" s="42">
        <v>0</v>
      </c>
      <c r="R25" s="42">
        <v>0</v>
      </c>
      <c r="S25" s="42">
        <v>0</v>
      </c>
    </row>
    <row r="26" spans="1:19" ht="14.6" thickBot="1" x14ac:dyDescent="0.4">
      <c r="A26" s="37">
        <v>15</v>
      </c>
      <c r="B26" s="38" t="s">
        <v>753</v>
      </c>
      <c r="C26" s="39">
        <v>-7472260</v>
      </c>
      <c r="D26" s="39">
        <v>-7830370.3499999996</v>
      </c>
      <c r="E26" s="40">
        <v>-3556125</v>
      </c>
      <c r="F26" s="41">
        <v>-282497</v>
      </c>
      <c r="G26" s="41">
        <v>0</v>
      </c>
      <c r="H26" s="39">
        <f t="shared" si="2"/>
        <v>-3838622</v>
      </c>
      <c r="I26" s="42">
        <v>0</v>
      </c>
      <c r="J26" s="40">
        <v>-35000</v>
      </c>
      <c r="K26" s="40">
        <v>0</v>
      </c>
      <c r="L26" s="40">
        <f t="shared" si="4"/>
        <v>-35000</v>
      </c>
      <c r="M26" s="42">
        <f t="shared" si="3"/>
        <v>-3873622</v>
      </c>
      <c r="N26" s="42">
        <v>-6007266</v>
      </c>
      <c r="O26" s="42">
        <v>-4238320</v>
      </c>
      <c r="P26" s="42">
        <v>-4808330</v>
      </c>
      <c r="Q26" s="42">
        <v>-4168000</v>
      </c>
      <c r="R26" s="42">
        <v>-2420000</v>
      </c>
      <c r="S26" s="42">
        <v>-1640000</v>
      </c>
    </row>
    <row r="27" spans="1:19" ht="14.6" thickBot="1" x14ac:dyDescent="0.4">
      <c r="A27" s="37">
        <v>3502</v>
      </c>
      <c r="B27" s="38" t="s">
        <v>812</v>
      </c>
      <c r="C27" s="39">
        <v>4546535</v>
      </c>
      <c r="D27" s="39">
        <v>4752149.03</v>
      </c>
      <c r="E27" s="40">
        <v>996605</v>
      </c>
      <c r="F27" s="41">
        <v>0</v>
      </c>
      <c r="G27" s="41">
        <v>0</v>
      </c>
      <c r="H27" s="39">
        <f t="shared" si="2"/>
        <v>996605</v>
      </c>
      <c r="I27" s="42">
        <v>0</v>
      </c>
      <c r="J27" s="40">
        <v>0</v>
      </c>
      <c r="K27" s="40">
        <v>0</v>
      </c>
      <c r="L27" s="40">
        <f t="shared" si="4"/>
        <v>0</v>
      </c>
      <c r="M27" s="42">
        <f t="shared" si="3"/>
        <v>996605</v>
      </c>
      <c r="N27" s="42">
        <v>1717284</v>
      </c>
      <c r="O27" s="42">
        <v>0</v>
      </c>
      <c r="P27" s="42">
        <v>350000</v>
      </c>
      <c r="Q27" s="42">
        <v>25000</v>
      </c>
      <c r="R27" s="42">
        <v>250000</v>
      </c>
      <c r="S27" s="42">
        <v>500000</v>
      </c>
    </row>
    <row r="28" spans="1:19" ht="14.6" thickBot="1" x14ac:dyDescent="0.4">
      <c r="A28" s="37">
        <v>4502</v>
      </c>
      <c r="B28" s="38" t="s">
        <v>813</v>
      </c>
      <c r="C28" s="39">
        <v>-218223</v>
      </c>
      <c r="D28" s="39">
        <v>-84000</v>
      </c>
      <c r="E28" s="40">
        <v>-166000</v>
      </c>
      <c r="F28" s="41">
        <v>-66000</v>
      </c>
      <c r="G28" s="41">
        <v>0</v>
      </c>
      <c r="H28" s="39">
        <f t="shared" si="2"/>
        <v>-232000</v>
      </c>
      <c r="I28" s="42">
        <v>0</v>
      </c>
      <c r="J28" s="40">
        <v>20000</v>
      </c>
      <c r="K28" s="40">
        <v>0</v>
      </c>
      <c r="L28" s="40">
        <f t="shared" si="4"/>
        <v>20000</v>
      </c>
      <c r="M28" s="42">
        <f t="shared" si="3"/>
        <v>-212000</v>
      </c>
      <c r="N28" s="42">
        <v>-193000</v>
      </c>
      <c r="O28" s="42">
        <v>-210000</v>
      </c>
      <c r="P28" s="42">
        <v>-210000</v>
      </c>
      <c r="Q28" s="42">
        <v>-160000</v>
      </c>
      <c r="R28" s="42">
        <v>-160000</v>
      </c>
      <c r="S28" s="42">
        <v>-160000</v>
      </c>
    </row>
    <row r="29" spans="1:19" ht="14.6" thickBot="1" x14ac:dyDescent="0.4">
      <c r="A29" s="37">
        <v>1501</v>
      </c>
      <c r="B29" s="38" t="s">
        <v>754</v>
      </c>
      <c r="C29" s="39">
        <v>-646382</v>
      </c>
      <c r="D29" s="39">
        <v>0</v>
      </c>
      <c r="E29" s="40">
        <v>0</v>
      </c>
      <c r="F29" s="41">
        <v>0</v>
      </c>
      <c r="G29" s="41">
        <v>0</v>
      </c>
      <c r="H29" s="39">
        <f t="shared" si="2"/>
        <v>0</v>
      </c>
      <c r="I29" s="42">
        <v>0</v>
      </c>
      <c r="J29" s="40">
        <v>-473985</v>
      </c>
      <c r="K29" s="40">
        <v>0</v>
      </c>
      <c r="L29" s="40">
        <f t="shared" si="4"/>
        <v>-473985</v>
      </c>
      <c r="M29" s="42">
        <f t="shared" si="3"/>
        <v>-473985</v>
      </c>
      <c r="N29" s="42">
        <v>0</v>
      </c>
      <c r="O29" s="42">
        <v>0</v>
      </c>
      <c r="P29" s="42">
        <v>0</v>
      </c>
      <c r="Q29" s="42">
        <v>0</v>
      </c>
      <c r="R29" s="42">
        <v>0</v>
      </c>
      <c r="S29" s="42">
        <v>0</v>
      </c>
    </row>
    <row r="30" spans="1:19" ht="14.6" thickBot="1" x14ac:dyDescent="0.4">
      <c r="A30" s="37">
        <v>1502</v>
      </c>
      <c r="B30" s="38" t="s">
        <v>755</v>
      </c>
      <c r="C30" s="39">
        <v>249736</v>
      </c>
      <c r="D30" s="39">
        <v>61478.96</v>
      </c>
      <c r="E30" s="40">
        <v>0</v>
      </c>
      <c r="F30" s="41">
        <v>0</v>
      </c>
      <c r="G30" s="41">
        <v>0</v>
      </c>
      <c r="H30" s="39">
        <f t="shared" si="2"/>
        <v>0</v>
      </c>
      <c r="I30" s="42">
        <v>0</v>
      </c>
      <c r="J30" s="40">
        <v>0</v>
      </c>
      <c r="K30" s="40">
        <v>0</v>
      </c>
      <c r="L30" s="40">
        <f t="shared" si="4"/>
        <v>0</v>
      </c>
      <c r="M30" s="42">
        <f t="shared" si="3"/>
        <v>0</v>
      </c>
      <c r="N30" s="42">
        <v>0</v>
      </c>
      <c r="O30" s="42">
        <v>0</v>
      </c>
      <c r="P30" s="42">
        <v>0</v>
      </c>
      <c r="Q30" s="42">
        <v>0</v>
      </c>
      <c r="R30" s="42">
        <v>0</v>
      </c>
      <c r="S30" s="42">
        <v>0</v>
      </c>
    </row>
    <row r="31" spans="1:19" ht="14.6" thickBot="1" x14ac:dyDescent="0.4">
      <c r="A31" s="37">
        <v>655</v>
      </c>
      <c r="B31" s="38" t="s">
        <v>756</v>
      </c>
      <c r="C31" s="39">
        <v>479</v>
      </c>
      <c r="D31" s="39">
        <v>3883.43</v>
      </c>
      <c r="E31" s="40">
        <v>500</v>
      </c>
      <c r="F31" s="41">
        <v>0</v>
      </c>
      <c r="G31" s="41">
        <v>0</v>
      </c>
      <c r="H31" s="39">
        <f t="shared" si="2"/>
        <v>500</v>
      </c>
      <c r="I31" s="42">
        <v>0</v>
      </c>
      <c r="J31" s="40">
        <v>0</v>
      </c>
      <c r="K31" s="40">
        <v>0</v>
      </c>
      <c r="L31" s="40">
        <f t="shared" si="4"/>
        <v>0</v>
      </c>
      <c r="M31" s="42">
        <f t="shared" si="3"/>
        <v>500</v>
      </c>
      <c r="N31" s="42">
        <v>2000</v>
      </c>
      <c r="O31" s="42">
        <v>2000</v>
      </c>
      <c r="P31" s="42">
        <v>2000</v>
      </c>
      <c r="Q31" s="42">
        <v>2000</v>
      </c>
      <c r="R31" s="42">
        <v>2000</v>
      </c>
      <c r="S31" s="42">
        <v>2000</v>
      </c>
    </row>
    <row r="32" spans="1:19" ht="14.6" thickBot="1" x14ac:dyDescent="0.4">
      <c r="A32" s="37">
        <v>650</v>
      </c>
      <c r="B32" s="38" t="s">
        <v>757</v>
      </c>
      <c r="C32" s="39">
        <v>-132159</v>
      </c>
      <c r="D32" s="39">
        <v>-121346.17</v>
      </c>
      <c r="E32" s="40">
        <v>-135834</v>
      </c>
      <c r="F32" s="41">
        <v>0</v>
      </c>
      <c r="G32" s="41">
        <v>0</v>
      </c>
      <c r="H32" s="39">
        <f t="shared" si="2"/>
        <v>-135834</v>
      </c>
      <c r="I32" s="42">
        <v>0</v>
      </c>
      <c r="J32" s="40">
        <v>-11500</v>
      </c>
      <c r="K32" s="40">
        <v>0</v>
      </c>
      <c r="L32" s="40">
        <f t="shared" si="4"/>
        <v>-11500</v>
      </c>
      <c r="M32" s="42">
        <f t="shared" si="3"/>
        <v>-147334</v>
      </c>
      <c r="N32" s="42">
        <v>-220000</v>
      </c>
      <c r="O32" s="42">
        <v>-245000</v>
      </c>
      <c r="P32" s="42">
        <v>-260000</v>
      </c>
      <c r="Q32" s="42">
        <v>-270000</v>
      </c>
      <c r="R32" s="42">
        <v>-275000</v>
      </c>
      <c r="S32" s="42">
        <v>-260000</v>
      </c>
    </row>
    <row r="33" spans="1:19" ht="14.6" thickBot="1" x14ac:dyDescent="0.4">
      <c r="A33" s="57"/>
      <c r="B33" s="54" t="s">
        <v>758</v>
      </c>
      <c r="C33" s="33">
        <f>+C22+C24-2</f>
        <v>191457.60000000009</v>
      </c>
      <c r="D33" s="33">
        <f t="shared" ref="D33:K33" si="19">+D22+D24</f>
        <v>-643724.8800000078</v>
      </c>
      <c r="E33" s="34">
        <f t="shared" si="19"/>
        <v>-2700148</v>
      </c>
      <c r="F33" s="35">
        <f t="shared" si="19"/>
        <v>-253873</v>
      </c>
      <c r="G33" s="35">
        <f t="shared" si="19"/>
        <v>0</v>
      </c>
      <c r="H33" s="33">
        <f t="shared" si="19"/>
        <v>-2954021</v>
      </c>
      <c r="I33" s="36">
        <f t="shared" si="19"/>
        <v>0</v>
      </c>
      <c r="J33" s="34">
        <f t="shared" si="19"/>
        <v>-488407</v>
      </c>
      <c r="K33" s="34">
        <f t="shared" si="19"/>
        <v>0</v>
      </c>
      <c r="L33" s="34">
        <f t="shared" si="4"/>
        <v>-488407</v>
      </c>
      <c r="M33" s="36">
        <f t="shared" si="3"/>
        <v>-3442428</v>
      </c>
      <c r="N33" s="36">
        <f t="shared" ref="N33:S33" si="20">+N22+N24</f>
        <v>-3355262.7600000016</v>
      </c>
      <c r="O33" s="36">
        <f t="shared" si="20"/>
        <v>-2478525.3051999994</v>
      </c>
      <c r="P33" s="36">
        <f t="shared" si="20"/>
        <v>-2418554.1078040004</v>
      </c>
      <c r="Q33" s="36">
        <f t="shared" si="20"/>
        <v>-1498638.2911900803</v>
      </c>
      <c r="R33" s="36">
        <f t="shared" si="20"/>
        <v>1212560.8858567476</v>
      </c>
      <c r="S33" s="36">
        <f t="shared" si="20"/>
        <v>3055146.009390384</v>
      </c>
    </row>
    <row r="34" spans="1:19" ht="14.6" thickBot="1" x14ac:dyDescent="0.4">
      <c r="A34" s="43"/>
      <c r="B34" s="38"/>
      <c r="C34" s="44"/>
      <c r="D34" s="44"/>
      <c r="E34" s="45"/>
      <c r="F34" s="46"/>
      <c r="G34" s="46"/>
      <c r="H34" s="44"/>
      <c r="I34" s="47"/>
      <c r="J34" s="45"/>
      <c r="K34" s="45"/>
      <c r="L34" s="45"/>
      <c r="M34" s="47"/>
      <c r="N34" s="47"/>
      <c r="O34" s="47"/>
      <c r="P34" s="47"/>
      <c r="Q34" s="47"/>
      <c r="R34" s="47"/>
      <c r="S34" s="47"/>
    </row>
    <row r="35" spans="1:19" ht="14.6" thickBot="1" x14ac:dyDescent="0.4">
      <c r="A35" s="57"/>
      <c r="B35" s="54" t="s">
        <v>759</v>
      </c>
      <c r="C35" s="33">
        <f>SUM(C36:C37)</f>
        <v>-1247917</v>
      </c>
      <c r="D35" s="33">
        <f t="shared" ref="D35:K35" si="21">SUM(D36:D37)</f>
        <v>1955802.3399999999</v>
      </c>
      <c r="E35" s="34">
        <f t="shared" si="21"/>
        <v>1066120</v>
      </c>
      <c r="F35" s="35">
        <f t="shared" si="21"/>
        <v>-1058929</v>
      </c>
      <c r="G35" s="35">
        <f t="shared" si="21"/>
        <v>0</v>
      </c>
      <c r="H35" s="33">
        <f t="shared" si="21"/>
        <v>7191</v>
      </c>
      <c r="I35" s="36">
        <f t="shared" si="21"/>
        <v>0</v>
      </c>
      <c r="J35" s="34">
        <f t="shared" si="21"/>
        <v>700000</v>
      </c>
      <c r="K35" s="34">
        <f t="shared" si="21"/>
        <v>0</v>
      </c>
      <c r="L35" s="34">
        <f t="shared" si="4"/>
        <v>700000</v>
      </c>
      <c r="M35" s="36">
        <f t="shared" si="3"/>
        <v>707191</v>
      </c>
      <c r="N35" s="36">
        <f t="shared" ref="N35:S35" si="22">SUM(N36:N37)</f>
        <v>2793900</v>
      </c>
      <c r="O35" s="36">
        <f t="shared" si="22"/>
        <v>2203000</v>
      </c>
      <c r="P35" s="36">
        <f t="shared" si="22"/>
        <v>2470000</v>
      </c>
      <c r="Q35" s="36">
        <f t="shared" si="22"/>
        <v>1500000</v>
      </c>
      <c r="R35" s="36">
        <f t="shared" si="22"/>
        <v>-1100000</v>
      </c>
      <c r="S35" s="36">
        <f t="shared" si="22"/>
        <v>-3150000</v>
      </c>
    </row>
    <row r="36" spans="1:19" ht="14.6" thickBot="1" x14ac:dyDescent="0.4">
      <c r="A36" s="37">
        <v>2585</v>
      </c>
      <c r="B36" s="38" t="s">
        <v>760</v>
      </c>
      <c r="C36" s="39">
        <v>47190</v>
      </c>
      <c r="D36" s="39">
        <v>3000000</v>
      </c>
      <c r="E36" s="40">
        <v>2659845</v>
      </c>
      <c r="F36" s="41">
        <v>-1058929</v>
      </c>
      <c r="G36" s="41">
        <v>0</v>
      </c>
      <c r="H36" s="39">
        <f t="shared" si="2"/>
        <v>1600916</v>
      </c>
      <c r="I36" s="42">
        <v>0</v>
      </c>
      <c r="J36" s="40">
        <v>700000</v>
      </c>
      <c r="K36" s="40">
        <v>0</v>
      </c>
      <c r="L36" s="40">
        <f t="shared" si="4"/>
        <v>700000</v>
      </c>
      <c r="M36" s="42">
        <f t="shared" si="3"/>
        <v>2300916</v>
      </c>
      <c r="N36" s="42">
        <v>4480000</v>
      </c>
      <c r="O36" s="42">
        <v>4400000</v>
      </c>
      <c r="P36" s="42">
        <v>4460000</v>
      </c>
      <c r="Q36" s="42">
        <v>3850000</v>
      </c>
      <c r="R36" s="42">
        <v>1800000</v>
      </c>
      <c r="S36" s="42">
        <v>0</v>
      </c>
    </row>
    <row r="37" spans="1:19" ht="14.6" thickBot="1" x14ac:dyDescent="0.4">
      <c r="A37" s="37">
        <v>2586</v>
      </c>
      <c r="B37" s="38" t="s">
        <v>761</v>
      </c>
      <c r="C37" s="39">
        <v>-1295107</v>
      </c>
      <c r="D37" s="39">
        <v>-1044197.66</v>
      </c>
      <c r="E37" s="40">
        <v>-1593725</v>
      </c>
      <c r="F37" s="41">
        <v>0</v>
      </c>
      <c r="G37" s="41">
        <v>0</v>
      </c>
      <c r="H37" s="39">
        <f t="shared" si="2"/>
        <v>-1593725</v>
      </c>
      <c r="I37" s="42">
        <v>0</v>
      </c>
      <c r="J37" s="40">
        <v>0</v>
      </c>
      <c r="K37" s="40">
        <v>0</v>
      </c>
      <c r="L37" s="40">
        <f t="shared" si="4"/>
        <v>0</v>
      </c>
      <c r="M37" s="42">
        <f t="shared" si="3"/>
        <v>-1593725</v>
      </c>
      <c r="N37" s="42">
        <v>-1686100</v>
      </c>
      <c r="O37" s="42">
        <v>-2197000</v>
      </c>
      <c r="P37" s="42">
        <v>-1990000</v>
      </c>
      <c r="Q37" s="42">
        <v>-2350000</v>
      </c>
      <c r="R37" s="42">
        <v>-2900000</v>
      </c>
      <c r="S37" s="42">
        <v>-3150000</v>
      </c>
    </row>
    <row r="38" spans="1:19" ht="14.6" thickBot="1" x14ac:dyDescent="0.4">
      <c r="A38" s="43"/>
      <c r="B38" s="38"/>
      <c r="C38" s="44"/>
      <c r="D38" s="44"/>
      <c r="E38" s="45"/>
      <c r="F38" s="46"/>
      <c r="G38" s="46"/>
      <c r="H38" s="44"/>
      <c r="I38" s="47"/>
      <c r="J38" s="45"/>
      <c r="K38" s="45"/>
      <c r="L38" s="45"/>
      <c r="M38" s="47"/>
      <c r="N38" s="47"/>
      <c r="O38" s="47"/>
      <c r="P38" s="47"/>
      <c r="Q38" s="47"/>
      <c r="R38" s="47"/>
      <c r="S38" s="47"/>
    </row>
    <row r="39" spans="1:19" ht="14.6" thickBot="1" x14ac:dyDescent="0.4">
      <c r="A39" s="58">
        <v>1001</v>
      </c>
      <c r="B39" s="59" t="s">
        <v>762</v>
      </c>
      <c r="C39" s="33">
        <v>1727882</v>
      </c>
      <c r="D39" s="33">
        <v>-353203.20000000001</v>
      </c>
      <c r="E39" s="34">
        <v>-1634028</v>
      </c>
      <c r="F39" s="35">
        <v>-1312802</v>
      </c>
      <c r="G39" s="35">
        <v>0</v>
      </c>
      <c r="H39" s="33">
        <f>+E39+F39+G39</f>
        <v>-2946830</v>
      </c>
      <c r="I39" s="36">
        <v>0</v>
      </c>
      <c r="J39" s="34">
        <v>685578</v>
      </c>
      <c r="K39" s="34">
        <v>0</v>
      </c>
      <c r="L39" s="34">
        <f t="shared" si="4"/>
        <v>685578</v>
      </c>
      <c r="M39" s="36">
        <f t="shared" si="3"/>
        <v>-2261252</v>
      </c>
      <c r="N39" s="36">
        <v>-561362.56699999794</v>
      </c>
      <c r="O39" s="36">
        <v>-275525.24445899576</v>
      </c>
      <c r="P39" s="36">
        <v>51445.675961941481</v>
      </c>
      <c r="Q39" s="36">
        <v>1360.4359830133617</v>
      </c>
      <c r="R39" s="36">
        <v>112561.25418243185</v>
      </c>
      <c r="S39" s="36">
        <v>-94855.889032557607</v>
      </c>
    </row>
    <row r="40" spans="1:19" ht="14.6" thickBot="1" x14ac:dyDescent="0.4">
      <c r="A40" s="57"/>
      <c r="B40" s="59" t="s">
        <v>320</v>
      </c>
      <c r="C40" s="33">
        <v>2784342</v>
      </c>
      <c r="D40" s="33">
        <v>-1665280.6599999899</v>
      </c>
      <c r="E40" s="34">
        <v>0</v>
      </c>
      <c r="F40" s="35">
        <v>0</v>
      </c>
      <c r="G40" s="35">
        <v>0</v>
      </c>
      <c r="H40" s="33">
        <f t="shared" si="2"/>
        <v>0</v>
      </c>
      <c r="I40" s="36">
        <v>0</v>
      </c>
      <c r="J40" s="34">
        <v>473985</v>
      </c>
      <c r="K40" s="34">
        <v>0</v>
      </c>
      <c r="L40" s="34">
        <f t="shared" si="4"/>
        <v>473985</v>
      </c>
      <c r="M40" s="36">
        <f t="shared" si="3"/>
        <v>473985</v>
      </c>
      <c r="N40" s="36">
        <v>0</v>
      </c>
      <c r="O40" s="36">
        <v>0</v>
      </c>
      <c r="P40" s="36">
        <v>0</v>
      </c>
      <c r="Q40" s="36">
        <v>0</v>
      </c>
      <c r="R40" s="36">
        <v>0</v>
      </c>
      <c r="S40" s="36">
        <v>0</v>
      </c>
    </row>
    <row r="41" spans="1:19" ht="14.6" thickBot="1" x14ac:dyDescent="0.4">
      <c r="A41" s="43"/>
      <c r="B41" s="38"/>
      <c r="C41" s="38"/>
      <c r="D41" s="38"/>
      <c r="E41" s="60"/>
      <c r="F41" s="61"/>
      <c r="G41" s="61"/>
      <c r="H41" s="38"/>
      <c r="I41" s="62"/>
      <c r="J41" s="60"/>
      <c r="K41" s="60"/>
      <c r="L41" s="60"/>
      <c r="M41" s="62"/>
      <c r="N41" s="62"/>
      <c r="O41" s="62"/>
      <c r="P41" s="62"/>
      <c r="Q41" s="62"/>
      <c r="R41" s="62"/>
      <c r="S41" s="62"/>
    </row>
    <row r="42" spans="1:19" ht="14.6" thickBot="1" x14ac:dyDescent="0.4">
      <c r="A42" s="57"/>
      <c r="B42" s="54" t="s">
        <v>763</v>
      </c>
      <c r="C42" s="33">
        <f>+C4+C25+C27+C30+C31+C36+C40-0.6</f>
        <v>35455008.399999999</v>
      </c>
      <c r="D42" s="33">
        <f t="shared" ref="D42" si="23">+D4+D25+D27+D30+D31+D36+D40</f>
        <v>34511917.600000009</v>
      </c>
      <c r="E42" s="34">
        <f>+E4+E25+E27+E30+E31+E36+E40</f>
        <v>32447015</v>
      </c>
      <c r="F42" s="33">
        <f>+F4+F25+F27+F30+F31+F36+F40</f>
        <v>-263979</v>
      </c>
      <c r="G42" s="33">
        <f>+G4+G25+G27+G30+G31+G36+G40</f>
        <v>-102492</v>
      </c>
      <c r="H42" s="33">
        <f t="shared" ref="H42:K42" si="24">+H4+H25+H27+H30+H31+H36+H40</f>
        <v>32080544</v>
      </c>
      <c r="I42" s="36">
        <f>+I4+I25+I27+I30+I31+I36+I40</f>
        <v>0</v>
      </c>
      <c r="J42" s="34">
        <f t="shared" si="24"/>
        <v>965964</v>
      </c>
      <c r="K42" s="34">
        <f t="shared" si="24"/>
        <v>521128</v>
      </c>
      <c r="L42" s="34">
        <f t="shared" si="4"/>
        <v>1487092</v>
      </c>
      <c r="M42" s="36">
        <f t="shared" si="3"/>
        <v>33567636</v>
      </c>
      <c r="N42" s="36">
        <f t="shared" ref="N42:S42" si="25">+N4+N25+N27+N30+N31+N36+N40</f>
        <v>36423025.239999995</v>
      </c>
      <c r="O42" s="36">
        <f t="shared" si="25"/>
        <v>36138991.694800004</v>
      </c>
      <c r="P42" s="36">
        <f t="shared" si="25"/>
        <v>38002554.892196</v>
      </c>
      <c r="Q42" s="36">
        <f t="shared" si="25"/>
        <v>38733775.70880992</v>
      </c>
      <c r="R42" s="36">
        <f t="shared" si="25"/>
        <v>38851147.885856748</v>
      </c>
      <c r="S42" s="36">
        <f t="shared" si="25"/>
        <v>39379071.009390384</v>
      </c>
    </row>
    <row r="43" spans="1:19" ht="14.6" thickBot="1" x14ac:dyDescent="0.4">
      <c r="A43" s="57"/>
      <c r="B43" s="54" t="s">
        <v>764</v>
      </c>
      <c r="C43" s="33">
        <f>+C10-C26-C28-C29-C32-C37+C39+0.5</f>
        <v>35455007.5</v>
      </c>
      <c r="D43" s="33">
        <f t="shared" ref="D43:K43" si="26">+D10-D26-D28-D29-D32-D37+D39</f>
        <v>34511917.600000001</v>
      </c>
      <c r="E43" s="34">
        <f>+E10-E26-E28-E29-E32-E37+E39</f>
        <v>32447015</v>
      </c>
      <c r="F43" s="33">
        <f>+F10-F26-F28-F29-F32-F37+F39</f>
        <v>-263979</v>
      </c>
      <c r="G43" s="33">
        <f t="shared" si="26"/>
        <v>-102492</v>
      </c>
      <c r="H43" s="33">
        <f t="shared" si="26"/>
        <v>32080544</v>
      </c>
      <c r="I43" s="36">
        <f>+I10-I26-I28-I29-I32-I37+I39</f>
        <v>0</v>
      </c>
      <c r="J43" s="34">
        <f t="shared" si="26"/>
        <v>965964</v>
      </c>
      <c r="K43" s="34">
        <f t="shared" si="26"/>
        <v>521128</v>
      </c>
      <c r="L43" s="34">
        <f t="shared" si="4"/>
        <v>1487092</v>
      </c>
      <c r="M43" s="36">
        <f t="shared" si="3"/>
        <v>33567636</v>
      </c>
      <c r="N43" s="36">
        <f t="shared" ref="N43:S43" si="27">+N10-N26-N28-N29-N32-N37+N39</f>
        <v>36423025.432999998</v>
      </c>
      <c r="O43" s="36">
        <f t="shared" si="27"/>
        <v>36138991.755541004</v>
      </c>
      <c r="P43" s="36">
        <f t="shared" si="27"/>
        <v>38002554.675961941</v>
      </c>
      <c r="Q43" s="36">
        <f t="shared" si="27"/>
        <v>38733774.435983017</v>
      </c>
      <c r="R43" s="36">
        <f t="shared" si="27"/>
        <v>38851148.254182428</v>
      </c>
      <c r="S43" s="36">
        <f t="shared" si="27"/>
        <v>39379069.110967442</v>
      </c>
    </row>
  </sheetData>
  <mergeCells count="3">
    <mergeCell ref="A4:B4"/>
    <mergeCell ref="A10:B10"/>
    <mergeCell ref="A24:B24"/>
  </mergeCells>
  <pageMargins left="0.4" right="0.3"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45"/>
  <sheetViews>
    <sheetView zoomScale="90" zoomScaleNormal="90" workbookViewId="0">
      <selection activeCell="A9" sqref="A9"/>
    </sheetView>
  </sheetViews>
  <sheetFormatPr defaultRowHeight="14.15" outlineLevelCol="1" x14ac:dyDescent="0.35"/>
  <cols>
    <col min="1" max="1" width="67" customWidth="1"/>
    <col min="2" max="2" width="10" customWidth="1" outlineLevel="1"/>
    <col min="3" max="4" width="10" style="26" customWidth="1" outlineLevel="1"/>
    <col min="5" max="5" width="10" style="25" customWidth="1" outlineLevel="1"/>
    <col min="6" max="6" width="10" customWidth="1"/>
    <col min="7" max="8" width="10" style="26" customWidth="1"/>
  </cols>
  <sheetData>
    <row r="1" spans="1:8" ht="38.6" x14ac:dyDescent="0.35">
      <c r="A1" s="80" t="s">
        <v>815</v>
      </c>
      <c r="B1" s="75" t="s">
        <v>765</v>
      </c>
      <c r="C1" s="71" t="s">
        <v>766</v>
      </c>
      <c r="D1" s="63" t="s">
        <v>767</v>
      </c>
      <c r="E1" s="67" t="s">
        <v>768</v>
      </c>
      <c r="F1" s="75" t="s">
        <v>816</v>
      </c>
      <c r="G1" s="71" t="s">
        <v>766</v>
      </c>
      <c r="H1" s="63" t="s">
        <v>767</v>
      </c>
    </row>
    <row r="2" spans="1:8" x14ac:dyDescent="0.35">
      <c r="A2" s="81" t="s">
        <v>769</v>
      </c>
      <c r="B2" s="76">
        <f>+B3+B5+B16+B24+B31+B38</f>
        <v>3838622</v>
      </c>
      <c r="C2" s="72">
        <f>+C3+C5+C16+C24+C31+C38</f>
        <v>2842017</v>
      </c>
      <c r="D2" s="64">
        <f>+D3+D5+D16+D24+D31+D38</f>
        <v>996605</v>
      </c>
      <c r="E2" s="68">
        <f>+E3+E5+E16+E24+E31+E38</f>
        <v>508985</v>
      </c>
      <c r="F2" s="76">
        <f>+E2+B2</f>
        <v>4347607</v>
      </c>
      <c r="G2" s="72">
        <f>+C2+E2</f>
        <v>3351002</v>
      </c>
      <c r="H2" s="64">
        <f>+D2</f>
        <v>996605</v>
      </c>
    </row>
    <row r="3" spans="1:8" x14ac:dyDescent="0.35">
      <c r="A3" s="80" t="s">
        <v>770</v>
      </c>
      <c r="B3" s="77">
        <v>120000</v>
      </c>
      <c r="C3" s="73">
        <v>120000</v>
      </c>
      <c r="D3" s="65">
        <v>0</v>
      </c>
      <c r="E3" s="69">
        <f>+E4</f>
        <v>0</v>
      </c>
      <c r="F3" s="77">
        <f t="shared" ref="F3:F45" si="0">+E3+B3</f>
        <v>120000</v>
      </c>
      <c r="G3" s="73">
        <f t="shared" ref="G3:G45" si="1">+C3+E3</f>
        <v>120000</v>
      </c>
      <c r="H3" s="65">
        <f t="shared" ref="H3:H45" si="2">+D3</f>
        <v>0</v>
      </c>
    </row>
    <row r="4" spans="1:8" x14ac:dyDescent="0.35">
      <c r="A4" s="82" t="s">
        <v>771</v>
      </c>
      <c r="B4" s="83">
        <v>120000</v>
      </c>
      <c r="C4" s="74">
        <v>120000</v>
      </c>
      <c r="D4" s="66" t="s">
        <v>772</v>
      </c>
      <c r="E4" s="70"/>
      <c r="F4" s="78">
        <f t="shared" si="0"/>
        <v>120000</v>
      </c>
      <c r="G4" s="74">
        <f t="shared" si="1"/>
        <v>120000</v>
      </c>
      <c r="H4" s="66" t="str">
        <f t="shared" si="2"/>
        <v>0 </v>
      </c>
    </row>
    <row r="5" spans="1:8" x14ac:dyDescent="0.35">
      <c r="A5" s="80" t="s">
        <v>773</v>
      </c>
      <c r="B5" s="77">
        <v>907451</v>
      </c>
      <c r="C5" s="73">
        <v>645468</v>
      </c>
      <c r="D5" s="65">
        <f>SUM(D6:D15)</f>
        <v>261983</v>
      </c>
      <c r="E5" s="69">
        <f>SUM(E6:E15)</f>
        <v>-12450</v>
      </c>
      <c r="F5" s="77">
        <f t="shared" si="0"/>
        <v>895001</v>
      </c>
      <c r="G5" s="73">
        <f t="shared" si="1"/>
        <v>633018</v>
      </c>
      <c r="H5" s="65">
        <f t="shared" si="2"/>
        <v>261983</v>
      </c>
    </row>
    <row r="6" spans="1:8" x14ac:dyDescent="0.35">
      <c r="A6" s="82" t="s">
        <v>774</v>
      </c>
      <c r="B6" s="83">
        <v>40000</v>
      </c>
      <c r="C6" s="74">
        <v>40000</v>
      </c>
      <c r="D6" s="66" t="s">
        <v>772</v>
      </c>
      <c r="E6" s="70"/>
      <c r="F6" s="78">
        <f t="shared" si="0"/>
        <v>40000</v>
      </c>
      <c r="G6" s="74">
        <f t="shared" si="1"/>
        <v>40000</v>
      </c>
      <c r="H6" s="66" t="str">
        <f t="shared" si="2"/>
        <v>0 </v>
      </c>
    </row>
    <row r="7" spans="1:8" x14ac:dyDescent="0.35">
      <c r="A7" s="82" t="s">
        <v>38</v>
      </c>
      <c r="B7" s="83">
        <v>100000</v>
      </c>
      <c r="C7" s="74">
        <v>100000</v>
      </c>
      <c r="D7" s="66" t="s">
        <v>772</v>
      </c>
      <c r="E7" s="70">
        <v>-12450</v>
      </c>
      <c r="F7" s="78">
        <f t="shared" si="0"/>
        <v>87550</v>
      </c>
      <c r="G7" s="74">
        <f t="shared" si="1"/>
        <v>87550</v>
      </c>
      <c r="H7" s="66" t="str">
        <f t="shared" si="2"/>
        <v>0 </v>
      </c>
    </row>
    <row r="8" spans="1:8" x14ac:dyDescent="0.35">
      <c r="A8" s="82" t="s">
        <v>775</v>
      </c>
      <c r="B8" s="83">
        <v>75000</v>
      </c>
      <c r="C8" s="74">
        <v>75000</v>
      </c>
      <c r="D8" s="66" t="s">
        <v>772</v>
      </c>
      <c r="E8" s="70"/>
      <c r="F8" s="78">
        <f t="shared" si="0"/>
        <v>75000</v>
      </c>
      <c r="G8" s="74">
        <f t="shared" si="1"/>
        <v>75000</v>
      </c>
      <c r="H8" s="66" t="str">
        <f t="shared" si="2"/>
        <v>0 </v>
      </c>
    </row>
    <row r="9" spans="1:8" x14ac:dyDescent="0.35">
      <c r="A9" s="82" t="s">
        <v>776</v>
      </c>
      <c r="B9" s="83">
        <v>30000</v>
      </c>
      <c r="C9" s="74">
        <v>30000</v>
      </c>
      <c r="D9" s="66" t="s">
        <v>772</v>
      </c>
      <c r="E9" s="70"/>
      <c r="F9" s="78">
        <f t="shared" si="0"/>
        <v>30000</v>
      </c>
      <c r="G9" s="74">
        <f t="shared" si="1"/>
        <v>30000</v>
      </c>
      <c r="H9" s="66" t="str">
        <f t="shared" si="2"/>
        <v>0 </v>
      </c>
    </row>
    <row r="10" spans="1:8" x14ac:dyDescent="0.35">
      <c r="A10" s="82" t="s">
        <v>777</v>
      </c>
      <c r="B10" s="83">
        <v>100000</v>
      </c>
      <c r="C10" s="74">
        <v>100000</v>
      </c>
      <c r="D10" s="66" t="s">
        <v>772</v>
      </c>
      <c r="E10" s="70"/>
      <c r="F10" s="78">
        <f t="shared" si="0"/>
        <v>100000</v>
      </c>
      <c r="G10" s="74">
        <f t="shared" si="1"/>
        <v>100000</v>
      </c>
      <c r="H10" s="66" t="str">
        <f t="shared" si="2"/>
        <v>0 </v>
      </c>
    </row>
    <row r="11" spans="1:8" x14ac:dyDescent="0.35">
      <c r="A11" s="82" t="s">
        <v>778</v>
      </c>
      <c r="B11" s="83">
        <v>150000</v>
      </c>
      <c r="C11" s="74">
        <v>100000</v>
      </c>
      <c r="D11" s="66">
        <v>50000</v>
      </c>
      <c r="E11" s="70"/>
      <c r="F11" s="78">
        <f t="shared" si="0"/>
        <v>150000</v>
      </c>
      <c r="G11" s="74">
        <f t="shared" si="1"/>
        <v>100000</v>
      </c>
      <c r="H11" s="66">
        <f t="shared" si="2"/>
        <v>50000</v>
      </c>
    </row>
    <row r="12" spans="1:8" x14ac:dyDescent="0.35">
      <c r="A12" s="82" t="s">
        <v>779</v>
      </c>
      <c r="B12" s="83">
        <v>40000</v>
      </c>
      <c r="C12" s="74">
        <v>40000</v>
      </c>
      <c r="D12" s="66" t="s">
        <v>772</v>
      </c>
      <c r="E12" s="70"/>
      <c r="F12" s="78">
        <f t="shared" si="0"/>
        <v>40000</v>
      </c>
      <c r="G12" s="74">
        <f t="shared" si="1"/>
        <v>40000</v>
      </c>
      <c r="H12" s="66" t="str">
        <f t="shared" si="2"/>
        <v>0 </v>
      </c>
    </row>
    <row r="13" spans="1:8" x14ac:dyDescent="0.35">
      <c r="A13" s="82" t="s">
        <v>780</v>
      </c>
      <c r="B13" s="83">
        <v>38260</v>
      </c>
      <c r="C13" s="74">
        <v>38260</v>
      </c>
      <c r="D13" s="66" t="s">
        <v>772</v>
      </c>
      <c r="E13" s="70"/>
      <c r="F13" s="78">
        <f t="shared" si="0"/>
        <v>38260</v>
      </c>
      <c r="G13" s="74">
        <f t="shared" si="1"/>
        <v>38260</v>
      </c>
      <c r="H13" s="66" t="str">
        <f t="shared" si="2"/>
        <v>0 </v>
      </c>
    </row>
    <row r="14" spans="1:8" x14ac:dyDescent="0.35">
      <c r="A14" s="82" t="s">
        <v>781</v>
      </c>
      <c r="B14" s="83">
        <v>304191</v>
      </c>
      <c r="C14" s="74">
        <v>92208</v>
      </c>
      <c r="D14" s="66">
        <v>211983</v>
      </c>
      <c r="E14" s="70"/>
      <c r="F14" s="78">
        <f t="shared" si="0"/>
        <v>304191</v>
      </c>
      <c r="G14" s="74">
        <f t="shared" si="1"/>
        <v>92208</v>
      </c>
      <c r="H14" s="66">
        <f t="shared" si="2"/>
        <v>211983</v>
      </c>
    </row>
    <row r="15" spans="1:8" x14ac:dyDescent="0.35">
      <c r="A15" s="82" t="s">
        <v>782</v>
      </c>
      <c r="B15" s="83">
        <v>30000</v>
      </c>
      <c r="C15" s="74">
        <v>30000</v>
      </c>
      <c r="D15" s="66" t="s">
        <v>772</v>
      </c>
      <c r="E15" s="70"/>
      <c r="F15" s="78">
        <f t="shared" si="0"/>
        <v>30000</v>
      </c>
      <c r="G15" s="74">
        <f t="shared" si="1"/>
        <v>30000</v>
      </c>
      <c r="H15" s="66" t="str">
        <f t="shared" si="2"/>
        <v>0 </v>
      </c>
    </row>
    <row r="16" spans="1:8" x14ac:dyDescent="0.35">
      <c r="A16" s="80" t="s">
        <v>783</v>
      </c>
      <c r="B16" s="77">
        <v>162225</v>
      </c>
      <c r="C16" s="73">
        <v>142000</v>
      </c>
      <c r="D16" s="65">
        <f>SUM(D17:D23)</f>
        <v>20225</v>
      </c>
      <c r="E16" s="69">
        <f>SUM(E17:E23)</f>
        <v>473985</v>
      </c>
      <c r="F16" s="77">
        <f t="shared" si="0"/>
        <v>636210</v>
      </c>
      <c r="G16" s="73">
        <f t="shared" si="1"/>
        <v>615985</v>
      </c>
      <c r="H16" s="65">
        <f t="shared" si="2"/>
        <v>20225</v>
      </c>
    </row>
    <row r="17" spans="1:8" x14ac:dyDescent="0.35">
      <c r="A17" s="82" t="s">
        <v>784</v>
      </c>
      <c r="B17" s="83">
        <v>70225</v>
      </c>
      <c r="C17" s="74">
        <v>50000</v>
      </c>
      <c r="D17" s="66">
        <v>20225</v>
      </c>
      <c r="E17" s="70"/>
      <c r="F17" s="78">
        <f t="shared" si="0"/>
        <v>70225</v>
      </c>
      <c r="G17" s="74">
        <f t="shared" si="1"/>
        <v>50000</v>
      </c>
      <c r="H17" s="66">
        <f t="shared" si="2"/>
        <v>20225</v>
      </c>
    </row>
    <row r="18" spans="1:8" x14ac:dyDescent="0.35">
      <c r="A18" s="82" t="s">
        <v>262</v>
      </c>
      <c r="B18" s="83">
        <v>0</v>
      </c>
      <c r="C18" s="74">
        <v>0</v>
      </c>
      <c r="D18" s="66">
        <v>0</v>
      </c>
      <c r="E18" s="70">
        <v>473985</v>
      </c>
      <c r="F18" s="78">
        <f t="shared" si="0"/>
        <v>473985</v>
      </c>
      <c r="G18" s="74">
        <f t="shared" si="1"/>
        <v>473985</v>
      </c>
      <c r="H18" s="66">
        <f t="shared" si="2"/>
        <v>0</v>
      </c>
    </row>
    <row r="19" spans="1:8" x14ac:dyDescent="0.35">
      <c r="A19" s="82" t="s">
        <v>785</v>
      </c>
      <c r="B19" s="83">
        <v>27000</v>
      </c>
      <c r="C19" s="74">
        <v>27000</v>
      </c>
      <c r="D19" s="66">
        <v>0</v>
      </c>
      <c r="E19" s="70"/>
      <c r="F19" s="78">
        <f t="shared" si="0"/>
        <v>27000</v>
      </c>
      <c r="G19" s="74">
        <f t="shared" si="1"/>
        <v>27000</v>
      </c>
      <c r="H19" s="66">
        <f t="shared" si="2"/>
        <v>0</v>
      </c>
    </row>
    <row r="20" spans="1:8" x14ac:dyDescent="0.35">
      <c r="A20" s="82" t="s">
        <v>786</v>
      </c>
      <c r="B20" s="83">
        <v>16000</v>
      </c>
      <c r="C20" s="74">
        <v>16000</v>
      </c>
      <c r="D20" s="66">
        <v>0</v>
      </c>
      <c r="E20" s="70"/>
      <c r="F20" s="78">
        <f t="shared" si="0"/>
        <v>16000</v>
      </c>
      <c r="G20" s="74">
        <f t="shared" si="1"/>
        <v>16000</v>
      </c>
      <c r="H20" s="66">
        <f t="shared" si="2"/>
        <v>0</v>
      </c>
    </row>
    <row r="21" spans="1:8" x14ac:dyDescent="0.35">
      <c r="A21" s="82" t="s">
        <v>787</v>
      </c>
      <c r="B21" s="83">
        <v>16000</v>
      </c>
      <c r="C21" s="74">
        <v>16000</v>
      </c>
      <c r="D21" s="66">
        <v>0</v>
      </c>
      <c r="E21" s="70"/>
      <c r="F21" s="78">
        <f t="shared" si="0"/>
        <v>16000</v>
      </c>
      <c r="G21" s="74">
        <f t="shared" si="1"/>
        <v>16000</v>
      </c>
      <c r="H21" s="66">
        <f t="shared" si="2"/>
        <v>0</v>
      </c>
    </row>
    <row r="22" spans="1:8" x14ac:dyDescent="0.35">
      <c r="A22" s="82" t="s">
        <v>788</v>
      </c>
      <c r="B22" s="83">
        <v>25000</v>
      </c>
      <c r="C22" s="74">
        <v>25000</v>
      </c>
      <c r="D22" s="66">
        <v>0</v>
      </c>
      <c r="E22" s="70"/>
      <c r="F22" s="78">
        <f t="shared" si="0"/>
        <v>25000</v>
      </c>
      <c r="G22" s="74">
        <f t="shared" si="1"/>
        <v>25000</v>
      </c>
      <c r="H22" s="66">
        <f t="shared" si="2"/>
        <v>0</v>
      </c>
    </row>
    <row r="23" spans="1:8" x14ac:dyDescent="0.35">
      <c r="A23" s="82" t="s">
        <v>789</v>
      </c>
      <c r="B23" s="83">
        <v>8000</v>
      </c>
      <c r="C23" s="74">
        <v>8000</v>
      </c>
      <c r="D23" s="66">
        <v>0</v>
      </c>
      <c r="E23" s="70"/>
      <c r="F23" s="78">
        <f t="shared" si="0"/>
        <v>8000</v>
      </c>
      <c r="G23" s="74">
        <f t="shared" si="1"/>
        <v>8000</v>
      </c>
      <c r="H23" s="66">
        <f t="shared" si="2"/>
        <v>0</v>
      </c>
    </row>
    <row r="24" spans="1:8" x14ac:dyDescent="0.35">
      <c r="A24" s="80" t="s">
        <v>790</v>
      </c>
      <c r="B24" s="77">
        <v>618140</v>
      </c>
      <c r="C24" s="73">
        <v>192500</v>
      </c>
      <c r="D24" s="65">
        <f>SUM(D25:D30)</f>
        <v>425640</v>
      </c>
      <c r="E24" s="69">
        <f>SUM(E25:E30)</f>
        <v>47450</v>
      </c>
      <c r="F24" s="77">
        <f t="shared" si="0"/>
        <v>665590</v>
      </c>
      <c r="G24" s="73">
        <f t="shared" si="1"/>
        <v>239950</v>
      </c>
      <c r="H24" s="65">
        <f t="shared" si="2"/>
        <v>425640</v>
      </c>
    </row>
    <row r="25" spans="1:8" x14ac:dyDescent="0.35">
      <c r="A25" s="82" t="s">
        <v>791</v>
      </c>
      <c r="B25" s="83">
        <v>40000</v>
      </c>
      <c r="C25" s="74">
        <v>20000</v>
      </c>
      <c r="D25" s="66">
        <v>20000</v>
      </c>
      <c r="E25" s="70"/>
      <c r="F25" s="78">
        <f t="shared" si="0"/>
        <v>40000</v>
      </c>
      <c r="G25" s="74">
        <f t="shared" si="1"/>
        <v>20000</v>
      </c>
      <c r="H25" s="66">
        <f t="shared" si="2"/>
        <v>20000</v>
      </c>
    </row>
    <row r="26" spans="1:8" x14ac:dyDescent="0.35">
      <c r="A26" s="82" t="s">
        <v>792</v>
      </c>
      <c r="B26" s="83">
        <v>25000</v>
      </c>
      <c r="C26" s="74">
        <v>25000</v>
      </c>
      <c r="D26" s="66" t="s">
        <v>772</v>
      </c>
      <c r="E26" s="70"/>
      <c r="F26" s="78">
        <f t="shared" si="0"/>
        <v>25000</v>
      </c>
      <c r="G26" s="74">
        <f t="shared" si="1"/>
        <v>25000</v>
      </c>
      <c r="H26" s="66" t="str">
        <f t="shared" si="2"/>
        <v>0 </v>
      </c>
    </row>
    <row r="27" spans="1:8" x14ac:dyDescent="0.35">
      <c r="A27" s="82" t="s">
        <v>793</v>
      </c>
      <c r="B27" s="83">
        <v>159140</v>
      </c>
      <c r="C27" s="74">
        <v>40000</v>
      </c>
      <c r="D27" s="66">
        <v>119140</v>
      </c>
      <c r="E27" s="70"/>
      <c r="F27" s="78">
        <f t="shared" si="0"/>
        <v>159140</v>
      </c>
      <c r="G27" s="74">
        <f t="shared" si="1"/>
        <v>40000</v>
      </c>
      <c r="H27" s="66">
        <f t="shared" si="2"/>
        <v>119140</v>
      </c>
    </row>
    <row r="28" spans="1:8" ht="14.6" x14ac:dyDescent="0.35">
      <c r="A28" s="82" t="s">
        <v>794</v>
      </c>
      <c r="B28" s="83">
        <v>210000</v>
      </c>
      <c r="C28" s="74">
        <v>73500</v>
      </c>
      <c r="D28" s="66">
        <v>136500</v>
      </c>
      <c r="E28" s="70"/>
      <c r="F28" s="78">
        <f t="shared" si="0"/>
        <v>210000</v>
      </c>
      <c r="G28" s="74">
        <f t="shared" si="1"/>
        <v>73500</v>
      </c>
      <c r="H28" s="66">
        <f t="shared" si="2"/>
        <v>136500</v>
      </c>
    </row>
    <row r="29" spans="1:8" x14ac:dyDescent="0.35">
      <c r="A29" s="82" t="s">
        <v>795</v>
      </c>
      <c r="B29" s="83">
        <v>150000</v>
      </c>
      <c r="C29" s="74">
        <v>0</v>
      </c>
      <c r="D29" s="66">
        <v>150000</v>
      </c>
      <c r="E29" s="70"/>
      <c r="F29" s="78">
        <f t="shared" si="0"/>
        <v>150000</v>
      </c>
      <c r="G29" s="74">
        <f t="shared" si="1"/>
        <v>0</v>
      </c>
      <c r="H29" s="66">
        <f t="shared" si="2"/>
        <v>150000</v>
      </c>
    </row>
    <row r="30" spans="1:8" x14ac:dyDescent="0.35">
      <c r="A30" s="82" t="s">
        <v>796</v>
      </c>
      <c r="B30" s="83">
        <v>34000</v>
      </c>
      <c r="C30" s="74">
        <v>34000</v>
      </c>
      <c r="D30" s="66" t="s">
        <v>772</v>
      </c>
      <c r="E30" s="70">
        <v>47450</v>
      </c>
      <c r="F30" s="78">
        <f t="shared" si="0"/>
        <v>81450</v>
      </c>
      <c r="G30" s="74">
        <f t="shared" si="1"/>
        <v>81450</v>
      </c>
      <c r="H30" s="66" t="str">
        <f t="shared" si="2"/>
        <v>0 </v>
      </c>
    </row>
    <row r="31" spans="1:8" x14ac:dyDescent="0.35">
      <c r="A31" s="80" t="s">
        <v>797</v>
      </c>
      <c r="B31" s="77">
        <v>1954327</v>
      </c>
      <c r="C31" s="73">
        <v>1665570</v>
      </c>
      <c r="D31" s="65">
        <f>SUM(D32:D37)</f>
        <v>288757</v>
      </c>
      <c r="E31" s="69">
        <f>SUM(E32:E37)</f>
        <v>0</v>
      </c>
      <c r="F31" s="77">
        <f t="shared" si="0"/>
        <v>1954327</v>
      </c>
      <c r="G31" s="73">
        <f t="shared" si="1"/>
        <v>1665570</v>
      </c>
      <c r="H31" s="65">
        <f t="shared" si="2"/>
        <v>288757</v>
      </c>
    </row>
    <row r="32" spans="1:8" x14ac:dyDescent="0.35">
      <c r="A32" s="82" t="s">
        <v>798</v>
      </c>
      <c r="B32" s="83">
        <v>105007</v>
      </c>
      <c r="C32" s="74">
        <v>60000</v>
      </c>
      <c r="D32" s="66">
        <v>45007</v>
      </c>
      <c r="E32" s="70"/>
      <c r="F32" s="78">
        <f t="shared" si="0"/>
        <v>105007</v>
      </c>
      <c r="G32" s="74">
        <f t="shared" si="1"/>
        <v>60000</v>
      </c>
      <c r="H32" s="66">
        <f t="shared" si="2"/>
        <v>45007</v>
      </c>
    </row>
    <row r="33" spans="1:8" x14ac:dyDescent="0.35">
      <c r="A33" s="82" t="s">
        <v>799</v>
      </c>
      <c r="B33" s="83">
        <v>150000</v>
      </c>
      <c r="C33" s="74">
        <v>150000</v>
      </c>
      <c r="D33" s="66" t="s">
        <v>772</v>
      </c>
      <c r="E33" s="70"/>
      <c r="F33" s="78">
        <f t="shared" si="0"/>
        <v>150000</v>
      </c>
      <c r="G33" s="74">
        <f t="shared" si="1"/>
        <v>150000</v>
      </c>
      <c r="H33" s="66" t="str">
        <f t="shared" si="2"/>
        <v>0 </v>
      </c>
    </row>
    <row r="34" spans="1:8" x14ac:dyDescent="0.35">
      <c r="A34" s="82" t="s">
        <v>800</v>
      </c>
      <c r="B34" s="83">
        <v>100000</v>
      </c>
      <c r="C34" s="74">
        <v>100000</v>
      </c>
      <c r="D34" s="66" t="s">
        <v>772</v>
      </c>
      <c r="E34" s="70"/>
      <c r="F34" s="78">
        <f t="shared" si="0"/>
        <v>100000</v>
      </c>
      <c r="G34" s="74">
        <f t="shared" si="1"/>
        <v>100000</v>
      </c>
      <c r="H34" s="66" t="str">
        <f t="shared" si="2"/>
        <v>0 </v>
      </c>
    </row>
    <row r="35" spans="1:8" x14ac:dyDescent="0.35">
      <c r="A35" s="82" t="s">
        <v>801</v>
      </c>
      <c r="B35" s="83">
        <v>1545320</v>
      </c>
      <c r="C35" s="74">
        <v>1301570</v>
      </c>
      <c r="D35" s="66">
        <v>243750</v>
      </c>
      <c r="E35" s="70"/>
      <c r="F35" s="78">
        <f t="shared" si="0"/>
        <v>1545320</v>
      </c>
      <c r="G35" s="74">
        <f t="shared" si="1"/>
        <v>1301570</v>
      </c>
      <c r="H35" s="66">
        <f t="shared" si="2"/>
        <v>243750</v>
      </c>
    </row>
    <row r="36" spans="1:8" x14ac:dyDescent="0.35">
      <c r="A36" s="82" t="s">
        <v>802</v>
      </c>
      <c r="B36" s="83">
        <v>9000</v>
      </c>
      <c r="C36" s="74">
        <v>9000</v>
      </c>
      <c r="D36" s="66" t="s">
        <v>772</v>
      </c>
      <c r="E36" s="70"/>
      <c r="F36" s="78">
        <f t="shared" si="0"/>
        <v>9000</v>
      </c>
      <c r="G36" s="74">
        <f t="shared" si="1"/>
        <v>9000</v>
      </c>
      <c r="H36" s="66" t="str">
        <f t="shared" si="2"/>
        <v>0 </v>
      </c>
    </row>
    <row r="37" spans="1:8" x14ac:dyDescent="0.35">
      <c r="A37" s="82" t="s">
        <v>803</v>
      </c>
      <c r="B37" s="83">
        <v>45000</v>
      </c>
      <c r="C37" s="74">
        <v>45000</v>
      </c>
      <c r="D37" s="66" t="s">
        <v>772</v>
      </c>
      <c r="E37" s="70"/>
      <c r="F37" s="78">
        <f t="shared" si="0"/>
        <v>45000</v>
      </c>
      <c r="G37" s="74">
        <f t="shared" si="1"/>
        <v>45000</v>
      </c>
      <c r="H37" s="66" t="str">
        <f t="shared" si="2"/>
        <v>0 </v>
      </c>
    </row>
    <row r="38" spans="1:8" x14ac:dyDescent="0.35">
      <c r="A38" s="80" t="s">
        <v>804</v>
      </c>
      <c r="B38" s="77">
        <v>76479</v>
      </c>
      <c r="C38" s="73">
        <v>76479</v>
      </c>
      <c r="D38" s="65">
        <f>+D39+D40</f>
        <v>0</v>
      </c>
      <c r="E38" s="69">
        <f>+E39+E40</f>
        <v>0</v>
      </c>
      <c r="F38" s="77">
        <f t="shared" si="0"/>
        <v>76479</v>
      </c>
      <c r="G38" s="73">
        <f t="shared" si="1"/>
        <v>76479</v>
      </c>
      <c r="H38" s="65">
        <f t="shared" si="2"/>
        <v>0</v>
      </c>
    </row>
    <row r="39" spans="1:8" x14ac:dyDescent="0.35">
      <c r="A39" s="82" t="s">
        <v>805</v>
      </c>
      <c r="B39" s="83">
        <v>15000</v>
      </c>
      <c r="C39" s="74">
        <v>15000</v>
      </c>
      <c r="D39" s="66">
        <v>0</v>
      </c>
      <c r="E39" s="70"/>
      <c r="F39" s="78">
        <f t="shared" si="0"/>
        <v>15000</v>
      </c>
      <c r="G39" s="74">
        <f t="shared" si="1"/>
        <v>15000</v>
      </c>
      <c r="H39" s="66">
        <f t="shared" si="2"/>
        <v>0</v>
      </c>
    </row>
    <row r="40" spans="1:8" x14ac:dyDescent="0.35">
      <c r="A40" s="82" t="s">
        <v>806</v>
      </c>
      <c r="B40" s="83">
        <v>61479</v>
      </c>
      <c r="C40" s="74">
        <v>61479</v>
      </c>
      <c r="D40" s="66">
        <v>0</v>
      </c>
      <c r="E40" s="70"/>
      <c r="F40" s="78">
        <f t="shared" si="0"/>
        <v>61479</v>
      </c>
      <c r="G40" s="74">
        <f t="shared" si="1"/>
        <v>61479</v>
      </c>
      <c r="H40" s="66">
        <f t="shared" si="2"/>
        <v>0</v>
      </c>
    </row>
    <row r="41" spans="1:8" x14ac:dyDescent="0.35">
      <c r="A41" s="81" t="s">
        <v>807</v>
      </c>
      <c r="B41" s="76">
        <v>232000</v>
      </c>
      <c r="C41" s="72">
        <v>232000</v>
      </c>
      <c r="D41" s="64">
        <v>0</v>
      </c>
      <c r="E41" s="68">
        <f>+E42</f>
        <v>-20000</v>
      </c>
      <c r="F41" s="76">
        <f t="shared" si="0"/>
        <v>212000</v>
      </c>
      <c r="G41" s="72">
        <f t="shared" si="1"/>
        <v>212000</v>
      </c>
      <c r="H41" s="64">
        <f t="shared" si="2"/>
        <v>0</v>
      </c>
    </row>
    <row r="42" spans="1:8" x14ac:dyDescent="0.35">
      <c r="A42" s="80" t="s">
        <v>808</v>
      </c>
      <c r="B42" s="77">
        <v>232000</v>
      </c>
      <c r="C42" s="73">
        <v>232000</v>
      </c>
      <c r="D42" s="65">
        <v>0</v>
      </c>
      <c r="E42" s="69">
        <f>+E43+E44</f>
        <v>-20000</v>
      </c>
      <c r="F42" s="77">
        <f t="shared" si="0"/>
        <v>212000</v>
      </c>
      <c r="G42" s="73">
        <f t="shared" si="1"/>
        <v>212000</v>
      </c>
      <c r="H42" s="65">
        <f t="shared" si="2"/>
        <v>0</v>
      </c>
    </row>
    <row r="43" spans="1:8" x14ac:dyDescent="0.35">
      <c r="A43" s="82" t="s">
        <v>809</v>
      </c>
      <c r="B43" s="83">
        <v>202000</v>
      </c>
      <c r="C43" s="74">
        <v>202000</v>
      </c>
      <c r="D43" s="66" t="s">
        <v>772</v>
      </c>
      <c r="E43" s="70">
        <v>0</v>
      </c>
      <c r="F43" s="78">
        <f t="shared" si="0"/>
        <v>202000</v>
      </c>
      <c r="G43" s="74">
        <f t="shared" si="1"/>
        <v>202000</v>
      </c>
      <c r="H43" s="66" t="str">
        <f t="shared" si="2"/>
        <v>0 </v>
      </c>
    </row>
    <row r="44" spans="1:8" x14ac:dyDescent="0.35">
      <c r="A44" s="82" t="s">
        <v>810</v>
      </c>
      <c r="B44" s="83">
        <v>30000</v>
      </c>
      <c r="C44" s="74">
        <v>30000</v>
      </c>
      <c r="D44" s="66" t="s">
        <v>772</v>
      </c>
      <c r="E44" s="70">
        <v>-20000</v>
      </c>
      <c r="F44" s="78">
        <f t="shared" si="0"/>
        <v>10000</v>
      </c>
      <c r="G44" s="74">
        <f t="shared" si="1"/>
        <v>10000</v>
      </c>
      <c r="H44" s="66" t="str">
        <f t="shared" si="2"/>
        <v>0 </v>
      </c>
    </row>
    <row r="45" spans="1:8" ht="14.6" thickBot="1" x14ac:dyDescent="0.4">
      <c r="A45" s="81" t="s">
        <v>811</v>
      </c>
      <c r="B45" s="79">
        <f>+B2+B41</f>
        <v>4070622</v>
      </c>
      <c r="C45" s="72">
        <f>+C2+C41</f>
        <v>3074017</v>
      </c>
      <c r="D45" s="64">
        <f>+D2+D41</f>
        <v>996605</v>
      </c>
      <c r="E45" s="68">
        <f>+E2+E41</f>
        <v>488985</v>
      </c>
      <c r="F45" s="79">
        <f t="shared" si="0"/>
        <v>4559607</v>
      </c>
      <c r="G45" s="72">
        <f t="shared" si="1"/>
        <v>3563002</v>
      </c>
      <c r="H45" s="64">
        <f t="shared" si="2"/>
        <v>996605</v>
      </c>
    </row>
  </sheetData>
  <pageMargins left="0.7" right="0.7" top="0.48" bottom="0.41"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J289"/>
  <sheetViews>
    <sheetView zoomScale="80" zoomScaleNormal="80" workbookViewId="0">
      <pane ySplit="4" topLeftCell="A5" activePane="bottomLeft" state="frozen"/>
      <selection pane="bottomLeft" activeCell="E2" sqref="E2"/>
    </sheetView>
  </sheetViews>
  <sheetFormatPr defaultColWidth="9" defaultRowHeight="14.15" x14ac:dyDescent="0.35"/>
  <cols>
    <col min="1" max="1" width="20.640625" style="12" customWidth="1"/>
    <col min="2" max="2" width="21.85546875" style="12" customWidth="1"/>
    <col min="3" max="3" width="25.140625" style="12" customWidth="1"/>
    <col min="4" max="4" width="8.7109375" style="12" bestFit="1" customWidth="1"/>
    <col min="5" max="5" width="68.2109375" style="12" customWidth="1"/>
    <col min="6" max="8" width="9.92578125" style="12" customWidth="1"/>
    <col min="9" max="9" width="9.92578125" style="13" customWidth="1"/>
    <col min="10" max="16384" width="9" style="12"/>
  </cols>
  <sheetData>
    <row r="1" spans="1:10" x14ac:dyDescent="0.35">
      <c r="A1" s="19" t="s">
        <v>651</v>
      </c>
    </row>
    <row r="3" spans="1:10" x14ac:dyDescent="0.35">
      <c r="A3" s="14" t="s">
        <v>606</v>
      </c>
      <c r="F3" s="14" t="s">
        <v>603</v>
      </c>
      <c r="I3" s="12"/>
      <c r="J3"/>
    </row>
    <row r="4" spans="1:10" s="22" customFormat="1" ht="28.3" x14ac:dyDescent="0.35">
      <c r="A4" s="23" t="s">
        <v>601</v>
      </c>
      <c r="B4" s="23" t="s">
        <v>608</v>
      </c>
      <c r="C4" s="23" t="s">
        <v>599</v>
      </c>
      <c r="D4" s="23" t="s">
        <v>628</v>
      </c>
      <c r="E4" s="23" t="s">
        <v>0</v>
      </c>
      <c r="F4" s="7" t="s">
        <v>590</v>
      </c>
      <c r="G4" s="7" t="s">
        <v>817</v>
      </c>
      <c r="H4" s="7" t="s">
        <v>605</v>
      </c>
      <c r="I4" s="7" t="s">
        <v>627</v>
      </c>
      <c r="J4" s="21"/>
    </row>
    <row r="5" spans="1:10" x14ac:dyDescent="0.35">
      <c r="A5" s="12" t="s">
        <v>70</v>
      </c>
      <c r="B5" s="12" t="s">
        <v>609</v>
      </c>
      <c r="C5" s="12" t="s">
        <v>311</v>
      </c>
      <c r="D5" s="12" t="s">
        <v>86</v>
      </c>
      <c r="E5" s="12" t="s">
        <v>321</v>
      </c>
      <c r="F5" s="15"/>
      <c r="G5" s="15">
        <v>-247678</v>
      </c>
      <c r="H5" s="15"/>
      <c r="I5" s="16">
        <v>-247678</v>
      </c>
      <c r="J5"/>
    </row>
    <row r="6" spans="1:10" x14ac:dyDescent="0.35">
      <c r="A6" s="12" t="s">
        <v>70</v>
      </c>
      <c r="B6" s="12" t="s">
        <v>631</v>
      </c>
      <c r="F6" s="15"/>
      <c r="G6" s="15">
        <v>-247678</v>
      </c>
      <c r="H6" s="15"/>
      <c r="I6" s="16">
        <v>-247678</v>
      </c>
      <c r="J6"/>
    </row>
    <row r="7" spans="1:10" x14ac:dyDescent="0.35">
      <c r="A7" s="12" t="s">
        <v>70</v>
      </c>
      <c r="B7" s="12" t="s">
        <v>610</v>
      </c>
      <c r="C7" s="12" t="s">
        <v>232</v>
      </c>
      <c r="D7" s="12" t="s">
        <v>228</v>
      </c>
      <c r="E7" s="12" t="s">
        <v>687</v>
      </c>
      <c r="F7" s="15"/>
      <c r="G7" s="15">
        <v>3500</v>
      </c>
      <c r="H7" s="15"/>
      <c r="I7" s="16">
        <v>3500</v>
      </c>
      <c r="J7"/>
    </row>
    <row r="8" spans="1:10" x14ac:dyDescent="0.35">
      <c r="A8" s="12" t="s">
        <v>70</v>
      </c>
      <c r="B8" s="12" t="s">
        <v>610</v>
      </c>
      <c r="C8" s="12" t="s">
        <v>64</v>
      </c>
      <c r="D8" s="12" t="s">
        <v>67</v>
      </c>
      <c r="E8" s="12" t="s">
        <v>62</v>
      </c>
      <c r="F8" s="15"/>
      <c r="G8" s="15">
        <v>2000</v>
      </c>
      <c r="H8" s="15"/>
      <c r="I8" s="16">
        <v>2000</v>
      </c>
      <c r="J8"/>
    </row>
    <row r="9" spans="1:10" x14ac:dyDescent="0.35">
      <c r="A9" s="12" t="s">
        <v>70</v>
      </c>
      <c r="B9" s="12" t="s">
        <v>610</v>
      </c>
      <c r="C9" s="12" t="s">
        <v>64</v>
      </c>
      <c r="D9" s="12" t="s">
        <v>67</v>
      </c>
      <c r="E9" s="12" t="s">
        <v>71</v>
      </c>
      <c r="F9" s="15"/>
      <c r="G9" s="15">
        <v>1000</v>
      </c>
      <c r="H9" s="15"/>
      <c r="I9" s="16">
        <v>1000</v>
      </c>
      <c r="J9"/>
    </row>
    <row r="10" spans="1:10" x14ac:dyDescent="0.35">
      <c r="A10" s="12" t="s">
        <v>70</v>
      </c>
      <c r="B10" s="12" t="s">
        <v>610</v>
      </c>
      <c r="C10" s="12" t="s">
        <v>125</v>
      </c>
      <c r="D10" s="12" t="s">
        <v>78</v>
      </c>
      <c r="E10" s="12" t="s">
        <v>126</v>
      </c>
      <c r="F10" s="15"/>
      <c r="G10" s="15">
        <v>1500</v>
      </c>
      <c r="H10" s="15"/>
      <c r="I10" s="16">
        <v>1500</v>
      </c>
      <c r="J10"/>
    </row>
    <row r="11" spans="1:10" x14ac:dyDescent="0.35">
      <c r="A11" s="12" t="s">
        <v>70</v>
      </c>
      <c r="B11" s="12" t="s">
        <v>610</v>
      </c>
      <c r="C11" s="12" t="s">
        <v>113</v>
      </c>
      <c r="D11" s="12" t="s">
        <v>78</v>
      </c>
      <c r="E11" s="12" t="s">
        <v>662</v>
      </c>
      <c r="F11" s="15"/>
      <c r="G11" s="15">
        <v>184</v>
      </c>
      <c r="H11" s="15"/>
      <c r="I11" s="16">
        <v>184</v>
      </c>
      <c r="J11"/>
    </row>
    <row r="12" spans="1:10" x14ac:dyDescent="0.35">
      <c r="A12" s="12" t="s">
        <v>70</v>
      </c>
      <c r="B12" s="12" t="s">
        <v>610</v>
      </c>
      <c r="C12" s="12" t="s">
        <v>97</v>
      </c>
      <c r="D12" s="12" t="s">
        <v>78</v>
      </c>
      <c r="E12" s="12" t="s">
        <v>659</v>
      </c>
      <c r="F12" s="15"/>
      <c r="G12" s="15">
        <v>75</v>
      </c>
      <c r="H12" s="15"/>
      <c r="I12" s="16">
        <v>75</v>
      </c>
      <c r="J12"/>
    </row>
    <row r="13" spans="1:10" x14ac:dyDescent="0.35">
      <c r="A13" s="12" t="s">
        <v>70</v>
      </c>
      <c r="B13" s="12" t="s">
        <v>610</v>
      </c>
      <c r="C13" s="12" t="s">
        <v>436</v>
      </c>
      <c r="D13" s="12" t="s">
        <v>78</v>
      </c>
      <c r="E13" s="12" t="s">
        <v>437</v>
      </c>
      <c r="F13" s="15"/>
      <c r="G13" s="15">
        <v>560</v>
      </c>
      <c r="H13" s="15"/>
      <c r="I13" s="16">
        <v>560</v>
      </c>
      <c r="J13"/>
    </row>
    <row r="14" spans="1:10" x14ac:dyDescent="0.35">
      <c r="A14" s="12" t="s">
        <v>70</v>
      </c>
      <c r="B14" s="12" t="s">
        <v>610</v>
      </c>
      <c r="C14" s="12" t="s">
        <v>76</v>
      </c>
      <c r="D14" s="12" t="s">
        <v>78</v>
      </c>
      <c r="E14" s="12" t="s">
        <v>437</v>
      </c>
      <c r="F14" s="15"/>
      <c r="G14" s="15">
        <v>150</v>
      </c>
      <c r="H14" s="15"/>
      <c r="I14" s="16">
        <v>150</v>
      </c>
      <c r="J14"/>
    </row>
    <row r="15" spans="1:10" x14ac:dyDescent="0.35">
      <c r="A15" s="12" t="s">
        <v>70</v>
      </c>
      <c r="B15" s="12" t="s">
        <v>610</v>
      </c>
      <c r="C15" s="12" t="s">
        <v>417</v>
      </c>
      <c r="D15" s="12" t="s">
        <v>422</v>
      </c>
      <c r="E15" s="12" t="s">
        <v>425</v>
      </c>
      <c r="F15" s="15"/>
      <c r="G15" s="15">
        <v>1620</v>
      </c>
      <c r="H15" s="15"/>
      <c r="I15" s="16">
        <v>1620</v>
      </c>
      <c r="J15"/>
    </row>
    <row r="16" spans="1:10" x14ac:dyDescent="0.35">
      <c r="A16" s="12" t="s">
        <v>70</v>
      </c>
      <c r="B16" s="12" t="s">
        <v>610</v>
      </c>
      <c r="C16" s="12" t="s">
        <v>417</v>
      </c>
      <c r="D16" s="12" t="s">
        <v>422</v>
      </c>
      <c r="E16" s="12" t="s">
        <v>421</v>
      </c>
      <c r="F16" s="15"/>
      <c r="G16" s="15">
        <v>720</v>
      </c>
      <c r="H16" s="15"/>
      <c r="I16" s="16">
        <v>720</v>
      </c>
      <c r="J16"/>
    </row>
    <row r="17" spans="1:10" x14ac:dyDescent="0.35">
      <c r="A17" s="12" t="s">
        <v>70</v>
      </c>
      <c r="B17" s="12" t="s">
        <v>610</v>
      </c>
      <c r="C17" s="12" t="s">
        <v>417</v>
      </c>
      <c r="D17" s="12" t="s">
        <v>422</v>
      </c>
      <c r="E17" s="12" t="s">
        <v>427</v>
      </c>
      <c r="F17" s="15"/>
      <c r="G17" s="15">
        <v>400</v>
      </c>
      <c r="H17" s="15"/>
      <c r="I17" s="16">
        <v>400</v>
      </c>
      <c r="J17"/>
    </row>
    <row r="18" spans="1:10" x14ac:dyDescent="0.35">
      <c r="A18" s="12" t="s">
        <v>70</v>
      </c>
      <c r="B18" s="12" t="s">
        <v>610</v>
      </c>
      <c r="C18" s="12" t="s">
        <v>417</v>
      </c>
      <c r="D18" s="12" t="s">
        <v>422</v>
      </c>
      <c r="E18" s="12" t="s">
        <v>426</v>
      </c>
      <c r="F18" s="15"/>
      <c r="G18" s="15">
        <v>800</v>
      </c>
      <c r="H18" s="15"/>
      <c r="I18" s="16">
        <v>800</v>
      </c>
      <c r="J18"/>
    </row>
    <row r="19" spans="1:10" x14ac:dyDescent="0.35">
      <c r="A19" s="12" t="s">
        <v>70</v>
      </c>
      <c r="B19" s="12" t="s">
        <v>610</v>
      </c>
      <c r="C19" s="12" t="s">
        <v>417</v>
      </c>
      <c r="D19" s="12" t="s">
        <v>422</v>
      </c>
      <c r="E19" s="12" t="s">
        <v>663</v>
      </c>
      <c r="F19" s="15"/>
      <c r="G19" s="15">
        <v>1080</v>
      </c>
      <c r="H19" s="15"/>
      <c r="I19" s="16">
        <v>1080</v>
      </c>
      <c r="J19"/>
    </row>
    <row r="20" spans="1:10" x14ac:dyDescent="0.35">
      <c r="A20" s="12" t="s">
        <v>70</v>
      </c>
      <c r="B20" s="12" t="s">
        <v>632</v>
      </c>
      <c r="F20" s="15"/>
      <c r="G20" s="15">
        <v>13589</v>
      </c>
      <c r="H20" s="15"/>
      <c r="I20" s="16">
        <v>13589</v>
      </c>
      <c r="J20"/>
    </row>
    <row r="21" spans="1:10" x14ac:dyDescent="0.35">
      <c r="A21" s="12" t="s">
        <v>70</v>
      </c>
      <c r="B21" s="12" t="s">
        <v>611</v>
      </c>
      <c r="C21" s="12" t="s">
        <v>40</v>
      </c>
      <c r="D21" s="12" t="s">
        <v>451</v>
      </c>
      <c r="E21" s="12" t="s">
        <v>655</v>
      </c>
      <c r="F21" s="15"/>
      <c r="G21" s="15"/>
      <c r="H21" s="15">
        <v>7515</v>
      </c>
      <c r="I21" s="16">
        <v>7515</v>
      </c>
      <c r="J21"/>
    </row>
    <row r="22" spans="1:10" x14ac:dyDescent="0.35">
      <c r="A22" s="12" t="s">
        <v>70</v>
      </c>
      <c r="B22" s="12" t="s">
        <v>611</v>
      </c>
      <c r="C22" s="12" t="s">
        <v>40</v>
      </c>
      <c r="D22" s="12" t="s">
        <v>500</v>
      </c>
      <c r="E22" s="12" t="s">
        <v>669</v>
      </c>
      <c r="F22" s="15"/>
      <c r="G22" s="15"/>
      <c r="H22" s="15">
        <v>-1646</v>
      </c>
      <c r="I22" s="16">
        <v>-1646</v>
      </c>
      <c r="J22"/>
    </row>
    <row r="23" spans="1:10" x14ac:dyDescent="0.35">
      <c r="A23" s="12" t="s">
        <v>70</v>
      </c>
      <c r="B23" s="12" t="s">
        <v>611</v>
      </c>
      <c r="C23" s="12" t="s">
        <v>56</v>
      </c>
      <c r="D23" s="12" t="s">
        <v>451</v>
      </c>
      <c r="E23" s="12" t="s">
        <v>556</v>
      </c>
      <c r="F23" s="15"/>
      <c r="G23" s="15"/>
      <c r="H23" s="15">
        <v>67880</v>
      </c>
      <c r="I23" s="16">
        <v>67880</v>
      </c>
      <c r="J23"/>
    </row>
    <row r="24" spans="1:10" x14ac:dyDescent="0.35">
      <c r="A24" s="12" t="s">
        <v>70</v>
      </c>
      <c r="B24" s="12" t="s">
        <v>611</v>
      </c>
      <c r="C24" s="12" t="s">
        <v>56</v>
      </c>
      <c r="D24" s="12" t="s">
        <v>451</v>
      </c>
      <c r="E24" s="12" t="s">
        <v>541</v>
      </c>
      <c r="F24" s="15"/>
      <c r="G24" s="15"/>
      <c r="H24" s="15">
        <v>132737</v>
      </c>
      <c r="I24" s="16">
        <v>132737</v>
      </c>
      <c r="J24"/>
    </row>
    <row r="25" spans="1:10" x14ac:dyDescent="0.35">
      <c r="A25" s="12" t="s">
        <v>70</v>
      </c>
      <c r="B25" s="12" t="s">
        <v>611</v>
      </c>
      <c r="C25" s="12" t="s">
        <v>56</v>
      </c>
      <c r="D25" s="12" t="s">
        <v>500</v>
      </c>
      <c r="E25" s="12" t="s">
        <v>667</v>
      </c>
      <c r="F25" s="15"/>
      <c r="G25" s="15"/>
      <c r="H25" s="15">
        <v>25805</v>
      </c>
      <c r="I25" s="16">
        <v>25805</v>
      </c>
      <c r="J25"/>
    </row>
    <row r="26" spans="1:10" x14ac:dyDescent="0.35">
      <c r="A26" s="12" t="s">
        <v>70</v>
      </c>
      <c r="B26" s="12" t="s">
        <v>611</v>
      </c>
      <c r="C26" s="12" t="s">
        <v>232</v>
      </c>
      <c r="D26" s="12" t="s">
        <v>500</v>
      </c>
      <c r="E26" s="12" t="s">
        <v>712</v>
      </c>
      <c r="F26" s="15"/>
      <c r="G26" s="15"/>
      <c r="H26" s="15">
        <v>1311</v>
      </c>
      <c r="I26" s="16">
        <v>1311</v>
      </c>
      <c r="J26"/>
    </row>
    <row r="27" spans="1:10" x14ac:dyDescent="0.35">
      <c r="A27" s="12" t="s">
        <v>70</v>
      </c>
      <c r="B27" s="12" t="s">
        <v>611</v>
      </c>
      <c r="C27" s="12" t="s">
        <v>311</v>
      </c>
      <c r="D27" s="12" t="s">
        <v>345</v>
      </c>
      <c r="E27" s="12" t="s">
        <v>661</v>
      </c>
      <c r="F27" s="15"/>
      <c r="G27" s="15">
        <v>24068</v>
      </c>
      <c r="H27" s="15"/>
      <c r="I27" s="16">
        <v>24068</v>
      </c>
      <c r="J27"/>
    </row>
    <row r="28" spans="1:10" x14ac:dyDescent="0.35">
      <c r="A28" s="12" t="s">
        <v>70</v>
      </c>
      <c r="B28" s="12" t="s">
        <v>611</v>
      </c>
      <c r="C28" s="12" t="s">
        <v>486</v>
      </c>
      <c r="D28" s="12" t="s">
        <v>457</v>
      </c>
      <c r="E28" s="12" t="s">
        <v>692</v>
      </c>
      <c r="F28" s="15"/>
      <c r="G28" s="15"/>
      <c r="H28" s="15">
        <v>9000</v>
      </c>
      <c r="I28" s="16">
        <v>9000</v>
      </c>
      <c r="J28"/>
    </row>
    <row r="29" spans="1:10" x14ac:dyDescent="0.35">
      <c r="A29" s="12" t="s">
        <v>70</v>
      </c>
      <c r="B29" s="12" t="s">
        <v>611</v>
      </c>
      <c r="C29" s="12" t="s">
        <v>486</v>
      </c>
      <c r="D29" s="12" t="s">
        <v>489</v>
      </c>
      <c r="E29" s="12" t="s">
        <v>674</v>
      </c>
      <c r="F29" s="15"/>
      <c r="G29" s="15"/>
      <c r="H29" s="15">
        <v>2000</v>
      </c>
      <c r="I29" s="16">
        <v>2000</v>
      </c>
      <c r="J29"/>
    </row>
    <row r="30" spans="1:10" x14ac:dyDescent="0.35">
      <c r="A30" s="12" t="s">
        <v>70</v>
      </c>
      <c r="B30" s="12" t="s">
        <v>611</v>
      </c>
      <c r="C30" s="12" t="s">
        <v>64</v>
      </c>
      <c r="D30" s="12" t="s">
        <v>457</v>
      </c>
      <c r="E30" s="12" t="s">
        <v>671</v>
      </c>
      <c r="F30" s="15"/>
      <c r="G30" s="15"/>
      <c r="H30" s="15">
        <v>4045</v>
      </c>
      <c r="I30" s="16">
        <v>4045</v>
      </c>
      <c r="J30"/>
    </row>
    <row r="31" spans="1:10" x14ac:dyDescent="0.35">
      <c r="A31" s="12" t="s">
        <v>70</v>
      </c>
      <c r="B31" s="12" t="s">
        <v>611</v>
      </c>
      <c r="C31" s="12" t="s">
        <v>64</v>
      </c>
      <c r="D31" s="12" t="s">
        <v>537</v>
      </c>
      <c r="E31" s="12" t="s">
        <v>665</v>
      </c>
      <c r="F31" s="15"/>
      <c r="G31" s="15"/>
      <c r="H31" s="15">
        <v>2000</v>
      </c>
      <c r="I31" s="16">
        <v>2000</v>
      </c>
      <c r="J31"/>
    </row>
    <row r="32" spans="1:10" x14ac:dyDescent="0.35">
      <c r="A32" s="12" t="s">
        <v>70</v>
      </c>
      <c r="B32" s="12" t="s">
        <v>611</v>
      </c>
      <c r="C32" s="12" t="s">
        <v>64</v>
      </c>
      <c r="D32" s="12" t="s">
        <v>537</v>
      </c>
      <c r="E32" s="12" t="s">
        <v>666</v>
      </c>
      <c r="F32" s="15"/>
      <c r="G32" s="15"/>
      <c r="H32" s="15">
        <v>2000</v>
      </c>
      <c r="I32" s="16">
        <v>2000</v>
      </c>
      <c r="J32"/>
    </row>
    <row r="33" spans="1:10" x14ac:dyDescent="0.35">
      <c r="A33" s="12" t="s">
        <v>70</v>
      </c>
      <c r="B33" s="12" t="s">
        <v>611</v>
      </c>
      <c r="C33" s="12" t="s">
        <v>356</v>
      </c>
      <c r="D33" s="12" t="s">
        <v>451</v>
      </c>
      <c r="E33" s="12" t="s">
        <v>570</v>
      </c>
      <c r="F33" s="15"/>
      <c r="G33" s="15"/>
      <c r="H33" s="15">
        <v>234200</v>
      </c>
      <c r="I33" s="16">
        <v>234200</v>
      </c>
      <c r="J33"/>
    </row>
    <row r="34" spans="1:10" x14ac:dyDescent="0.35">
      <c r="A34" s="12" t="s">
        <v>70</v>
      </c>
      <c r="B34" s="12" t="s">
        <v>611</v>
      </c>
      <c r="C34" s="12" t="s">
        <v>356</v>
      </c>
      <c r="D34" s="12" t="s">
        <v>451</v>
      </c>
      <c r="E34" s="12" t="s">
        <v>652</v>
      </c>
      <c r="F34" s="15"/>
      <c r="G34" s="15"/>
      <c r="H34" s="15">
        <v>6237</v>
      </c>
      <c r="I34" s="16">
        <v>6237</v>
      </c>
      <c r="J34"/>
    </row>
    <row r="35" spans="1:10" x14ac:dyDescent="0.35">
      <c r="A35" s="12" t="s">
        <v>70</v>
      </c>
      <c r="B35" s="12" t="s">
        <v>611</v>
      </c>
      <c r="C35" s="12" t="s">
        <v>356</v>
      </c>
      <c r="D35" s="12" t="s">
        <v>500</v>
      </c>
      <c r="E35" s="12" t="s">
        <v>572</v>
      </c>
      <c r="F35" s="15"/>
      <c r="G35" s="15"/>
      <c r="H35" s="15">
        <v>-4952</v>
      </c>
      <c r="I35" s="16">
        <v>-4952</v>
      </c>
      <c r="J35"/>
    </row>
    <row r="36" spans="1:10" x14ac:dyDescent="0.35">
      <c r="A36" s="12" t="s">
        <v>70</v>
      </c>
      <c r="B36" s="12" t="s">
        <v>611</v>
      </c>
      <c r="C36" s="12" t="s">
        <v>356</v>
      </c>
      <c r="D36" s="12" t="s">
        <v>500</v>
      </c>
      <c r="E36" s="12" t="s">
        <v>694</v>
      </c>
      <c r="F36" s="15"/>
      <c r="G36" s="15"/>
      <c r="H36" s="15">
        <v>-25722</v>
      </c>
      <c r="I36" s="16">
        <v>-25722</v>
      </c>
      <c r="J36"/>
    </row>
    <row r="37" spans="1:10" x14ac:dyDescent="0.35">
      <c r="A37" s="12" t="s">
        <v>70</v>
      </c>
      <c r="B37" s="12" t="s">
        <v>611</v>
      </c>
      <c r="C37" s="12" t="s">
        <v>356</v>
      </c>
      <c r="D37" s="12" t="s">
        <v>500</v>
      </c>
      <c r="E37" s="12" t="s">
        <v>693</v>
      </c>
      <c r="F37" s="15"/>
      <c r="G37" s="15"/>
      <c r="H37" s="15">
        <v>-9417</v>
      </c>
      <c r="I37" s="16">
        <v>-9417</v>
      </c>
      <c r="J37"/>
    </row>
    <row r="38" spans="1:10" x14ac:dyDescent="0.35">
      <c r="A38" s="12" t="s">
        <v>70</v>
      </c>
      <c r="B38" s="12" t="s">
        <v>611</v>
      </c>
      <c r="C38" s="12" t="s">
        <v>356</v>
      </c>
      <c r="D38" s="12" t="s">
        <v>500</v>
      </c>
      <c r="E38" s="12" t="s">
        <v>695</v>
      </c>
      <c r="F38" s="15"/>
      <c r="G38" s="15"/>
      <c r="H38" s="15">
        <v>25251</v>
      </c>
      <c r="I38" s="16">
        <v>25251</v>
      </c>
      <c r="J38"/>
    </row>
    <row r="39" spans="1:10" x14ac:dyDescent="0.35">
      <c r="A39" s="12" t="s">
        <v>70</v>
      </c>
      <c r="B39" s="12" t="s">
        <v>611</v>
      </c>
      <c r="C39" s="12" t="s">
        <v>147</v>
      </c>
      <c r="D39" s="12" t="s">
        <v>451</v>
      </c>
      <c r="E39" s="12" t="s">
        <v>575</v>
      </c>
      <c r="F39" s="15"/>
      <c r="G39" s="15"/>
      <c r="H39" s="15">
        <v>6222</v>
      </c>
      <c r="I39" s="16">
        <v>6222</v>
      </c>
      <c r="J39"/>
    </row>
    <row r="40" spans="1:10" x14ac:dyDescent="0.35">
      <c r="A40" s="12" t="s">
        <v>70</v>
      </c>
      <c r="B40" s="12" t="s">
        <v>611</v>
      </c>
      <c r="C40" s="12" t="s">
        <v>147</v>
      </c>
      <c r="D40" s="12" t="s">
        <v>451</v>
      </c>
      <c r="E40" s="12" t="s">
        <v>705</v>
      </c>
      <c r="F40" s="15"/>
      <c r="G40" s="15"/>
      <c r="H40" s="15">
        <v>5712</v>
      </c>
      <c r="I40" s="16">
        <v>5712</v>
      </c>
      <c r="J40"/>
    </row>
    <row r="41" spans="1:10" x14ac:dyDescent="0.35">
      <c r="A41" s="12" t="s">
        <v>70</v>
      </c>
      <c r="B41" s="12" t="s">
        <v>611</v>
      </c>
      <c r="C41" s="12" t="s">
        <v>125</v>
      </c>
      <c r="D41" s="12" t="s">
        <v>451</v>
      </c>
      <c r="E41" s="12" t="s">
        <v>461</v>
      </c>
      <c r="F41" s="15"/>
      <c r="G41" s="15"/>
      <c r="H41" s="15">
        <v>2749</v>
      </c>
      <c r="I41" s="16">
        <v>2749</v>
      </c>
      <c r="J41"/>
    </row>
    <row r="42" spans="1:10" x14ac:dyDescent="0.35">
      <c r="A42" s="12" t="s">
        <v>70</v>
      </c>
      <c r="B42" s="12" t="s">
        <v>611</v>
      </c>
      <c r="C42" s="12" t="s">
        <v>125</v>
      </c>
      <c r="D42" s="12" t="s">
        <v>457</v>
      </c>
      <c r="E42" s="12" t="s">
        <v>673</v>
      </c>
      <c r="F42" s="15"/>
      <c r="G42" s="15"/>
      <c r="H42" s="15">
        <v>1390</v>
      </c>
      <c r="I42" s="16">
        <v>1390</v>
      </c>
      <c r="J42"/>
    </row>
    <row r="43" spans="1:10" x14ac:dyDescent="0.35">
      <c r="A43" s="12" t="s">
        <v>70</v>
      </c>
      <c r="B43" s="12" t="s">
        <v>611</v>
      </c>
      <c r="C43" s="12" t="s">
        <v>154</v>
      </c>
      <c r="D43" s="12" t="s">
        <v>451</v>
      </c>
      <c r="E43" s="12" t="s">
        <v>476</v>
      </c>
      <c r="F43" s="15"/>
      <c r="G43" s="15"/>
      <c r="H43" s="15">
        <v>5171</v>
      </c>
      <c r="I43" s="16">
        <v>5171</v>
      </c>
      <c r="J43"/>
    </row>
    <row r="44" spans="1:10" x14ac:dyDescent="0.35">
      <c r="A44" s="12" t="s">
        <v>70</v>
      </c>
      <c r="B44" s="12" t="s">
        <v>611</v>
      </c>
      <c r="C44" s="12" t="s">
        <v>154</v>
      </c>
      <c r="D44" s="12" t="s">
        <v>451</v>
      </c>
      <c r="E44" s="12" t="s">
        <v>702</v>
      </c>
      <c r="F44" s="15"/>
      <c r="G44" s="15"/>
      <c r="H44" s="15">
        <v>-8050</v>
      </c>
      <c r="I44" s="16">
        <v>-8050</v>
      </c>
      <c r="J44"/>
    </row>
    <row r="45" spans="1:10" x14ac:dyDescent="0.35">
      <c r="A45" s="12" t="s">
        <v>70</v>
      </c>
      <c r="B45" s="12" t="s">
        <v>611</v>
      </c>
      <c r="C45" s="12" t="s">
        <v>154</v>
      </c>
      <c r="D45" s="12" t="s">
        <v>457</v>
      </c>
      <c r="E45" s="12" t="s">
        <v>699</v>
      </c>
      <c r="F45" s="15"/>
      <c r="G45" s="15"/>
      <c r="H45" s="15">
        <v>320</v>
      </c>
      <c r="I45" s="16">
        <v>320</v>
      </c>
      <c r="J45"/>
    </row>
    <row r="46" spans="1:10" x14ac:dyDescent="0.35">
      <c r="A46" s="12" t="s">
        <v>70</v>
      </c>
      <c r="B46" s="12" t="s">
        <v>611</v>
      </c>
      <c r="C46" s="12" t="s">
        <v>154</v>
      </c>
      <c r="D46" s="12" t="s">
        <v>457</v>
      </c>
      <c r="E46" s="12" t="s">
        <v>701</v>
      </c>
      <c r="F46" s="15"/>
      <c r="G46" s="15"/>
      <c r="H46" s="15">
        <v>1000</v>
      </c>
      <c r="I46" s="16">
        <v>1000</v>
      </c>
      <c r="J46"/>
    </row>
    <row r="47" spans="1:10" x14ac:dyDescent="0.35">
      <c r="A47" s="12" t="s">
        <v>70</v>
      </c>
      <c r="B47" s="12" t="s">
        <v>611</v>
      </c>
      <c r="C47" s="12" t="s">
        <v>154</v>
      </c>
      <c r="D47" s="12" t="s">
        <v>457</v>
      </c>
      <c r="E47" s="12" t="s">
        <v>700</v>
      </c>
      <c r="F47" s="15"/>
      <c r="G47" s="15"/>
      <c r="H47" s="15">
        <v>400</v>
      </c>
      <c r="I47" s="16">
        <v>400</v>
      </c>
      <c r="J47"/>
    </row>
    <row r="48" spans="1:10" x14ac:dyDescent="0.35">
      <c r="A48" s="12" t="s">
        <v>70</v>
      </c>
      <c r="B48" s="12" t="s">
        <v>611</v>
      </c>
      <c r="C48" s="12" t="s">
        <v>154</v>
      </c>
      <c r="D48" s="12" t="s">
        <v>457</v>
      </c>
      <c r="E48" s="12" t="s">
        <v>482</v>
      </c>
      <c r="F48" s="15"/>
      <c r="G48" s="15"/>
      <c r="H48" s="15">
        <v>149</v>
      </c>
      <c r="I48" s="16">
        <v>149</v>
      </c>
      <c r="J48"/>
    </row>
    <row r="49" spans="1:10" x14ac:dyDescent="0.35">
      <c r="A49" s="12" t="s">
        <v>70</v>
      </c>
      <c r="B49" s="12" t="s">
        <v>611</v>
      </c>
      <c r="C49" s="12" t="s">
        <v>159</v>
      </c>
      <c r="D49" s="12" t="s">
        <v>451</v>
      </c>
      <c r="E49" s="12" t="s">
        <v>702</v>
      </c>
      <c r="F49" s="15"/>
      <c r="G49" s="15"/>
      <c r="H49" s="15">
        <v>-4450</v>
      </c>
      <c r="I49" s="16">
        <v>-4450</v>
      </c>
      <c r="J49"/>
    </row>
    <row r="50" spans="1:10" x14ac:dyDescent="0.35">
      <c r="A50" s="12" t="s">
        <v>70</v>
      </c>
      <c r="B50" s="12" t="s">
        <v>611</v>
      </c>
      <c r="C50" s="12" t="s">
        <v>159</v>
      </c>
      <c r="D50" s="12" t="s">
        <v>515</v>
      </c>
      <c r="E50" s="12" t="s">
        <v>514</v>
      </c>
      <c r="F50" s="15"/>
      <c r="G50" s="15"/>
      <c r="H50" s="15">
        <v>3000</v>
      </c>
      <c r="I50" s="16">
        <v>3000</v>
      </c>
      <c r="J50"/>
    </row>
    <row r="51" spans="1:10" x14ac:dyDescent="0.35">
      <c r="A51" s="12" t="s">
        <v>70</v>
      </c>
      <c r="B51" s="12" t="s">
        <v>611</v>
      </c>
      <c r="C51" s="12" t="s">
        <v>76</v>
      </c>
      <c r="D51" s="12" t="s">
        <v>451</v>
      </c>
      <c r="E51" s="12" t="s">
        <v>577</v>
      </c>
      <c r="F51" s="15"/>
      <c r="G51" s="15"/>
      <c r="H51" s="15">
        <v>1942</v>
      </c>
      <c r="I51" s="16">
        <v>1942</v>
      </c>
      <c r="J51"/>
    </row>
    <row r="52" spans="1:10" x14ac:dyDescent="0.35">
      <c r="A52" s="12" t="s">
        <v>70</v>
      </c>
      <c r="B52" s="12" t="s">
        <v>611</v>
      </c>
      <c r="C52" s="12" t="s">
        <v>92</v>
      </c>
      <c r="D52" s="12" t="s">
        <v>451</v>
      </c>
      <c r="E52" s="12" t="s">
        <v>672</v>
      </c>
      <c r="F52" s="15"/>
      <c r="G52" s="15"/>
      <c r="H52" s="15">
        <v>-374</v>
      </c>
      <c r="I52" s="16">
        <v>-374</v>
      </c>
      <c r="J52"/>
    </row>
    <row r="53" spans="1:10" x14ac:dyDescent="0.35">
      <c r="A53" s="12" t="s">
        <v>70</v>
      </c>
      <c r="B53" s="12" t="s">
        <v>611</v>
      </c>
      <c r="C53" s="12" t="s">
        <v>417</v>
      </c>
      <c r="D53" s="12" t="s">
        <v>451</v>
      </c>
      <c r="E53" s="12" t="s">
        <v>521</v>
      </c>
      <c r="F53" s="15"/>
      <c r="G53" s="15"/>
      <c r="H53" s="15">
        <v>3440</v>
      </c>
      <c r="I53" s="16">
        <v>3440</v>
      </c>
      <c r="J53"/>
    </row>
    <row r="54" spans="1:10" x14ac:dyDescent="0.35">
      <c r="A54" s="12" t="s">
        <v>70</v>
      </c>
      <c r="B54" s="12" t="s">
        <v>611</v>
      </c>
      <c r="C54" s="12" t="s">
        <v>417</v>
      </c>
      <c r="D54" s="12" t="s">
        <v>451</v>
      </c>
      <c r="E54" s="12" t="s">
        <v>696</v>
      </c>
      <c r="F54" s="15"/>
      <c r="G54" s="15"/>
      <c r="H54" s="15">
        <v>3092</v>
      </c>
      <c r="I54" s="16">
        <v>3092</v>
      </c>
      <c r="J54"/>
    </row>
    <row r="55" spans="1:10" x14ac:dyDescent="0.35">
      <c r="A55" s="12" t="s">
        <v>70</v>
      </c>
      <c r="B55" s="12" t="s">
        <v>611</v>
      </c>
      <c r="C55" s="12" t="s">
        <v>417</v>
      </c>
      <c r="D55" s="12" t="s">
        <v>457</v>
      </c>
      <c r="E55" s="12" t="s">
        <v>525</v>
      </c>
      <c r="F55" s="15"/>
      <c r="G55" s="15"/>
      <c r="H55" s="15">
        <v>500</v>
      </c>
      <c r="I55" s="16">
        <v>500</v>
      </c>
      <c r="J55"/>
    </row>
    <row r="56" spans="1:10" x14ac:dyDescent="0.35">
      <c r="A56" s="12" t="s">
        <v>70</v>
      </c>
      <c r="B56" s="12" t="s">
        <v>611</v>
      </c>
      <c r="C56" s="12" t="s">
        <v>417</v>
      </c>
      <c r="D56" s="12" t="s">
        <v>457</v>
      </c>
      <c r="E56" s="12" t="s">
        <v>522</v>
      </c>
      <c r="F56" s="15"/>
      <c r="G56" s="15"/>
      <c r="H56" s="15">
        <v>250</v>
      </c>
      <c r="I56" s="16">
        <v>250</v>
      </c>
      <c r="J56"/>
    </row>
    <row r="57" spans="1:10" x14ac:dyDescent="0.35">
      <c r="A57" s="12" t="s">
        <v>70</v>
      </c>
      <c r="B57" s="12" t="s">
        <v>611</v>
      </c>
      <c r="C57" s="12" t="s">
        <v>417</v>
      </c>
      <c r="D57" s="12" t="s">
        <v>457</v>
      </c>
      <c r="E57" s="12" t="s">
        <v>524</v>
      </c>
      <c r="F57" s="15"/>
      <c r="G57" s="15"/>
      <c r="H57" s="15">
        <v>150</v>
      </c>
      <c r="I57" s="16">
        <v>150</v>
      </c>
      <c r="J57"/>
    </row>
    <row r="58" spans="1:10" x14ac:dyDescent="0.35">
      <c r="A58" s="12" t="s">
        <v>70</v>
      </c>
      <c r="B58" s="12" t="s">
        <v>611</v>
      </c>
      <c r="C58" s="12" t="s">
        <v>417</v>
      </c>
      <c r="D58" s="12" t="s">
        <v>457</v>
      </c>
      <c r="E58" s="12" t="s">
        <v>523</v>
      </c>
      <c r="F58" s="15"/>
      <c r="G58" s="15"/>
      <c r="H58" s="15">
        <v>150</v>
      </c>
      <c r="I58" s="16">
        <v>150</v>
      </c>
      <c r="J58"/>
    </row>
    <row r="59" spans="1:10" x14ac:dyDescent="0.35">
      <c r="A59" s="12" t="s">
        <v>70</v>
      </c>
      <c r="B59" s="12" t="s">
        <v>611</v>
      </c>
      <c r="C59" s="12" t="s">
        <v>449</v>
      </c>
      <c r="D59" s="12" t="s">
        <v>451</v>
      </c>
      <c r="E59" s="12" t="s">
        <v>447</v>
      </c>
      <c r="F59" s="15"/>
      <c r="G59" s="15"/>
      <c r="H59" s="15">
        <v>5000</v>
      </c>
      <c r="I59" s="16">
        <v>5000</v>
      </c>
      <c r="J59"/>
    </row>
    <row r="60" spans="1:10" x14ac:dyDescent="0.35">
      <c r="A60" s="12" t="s">
        <v>70</v>
      </c>
      <c r="B60" s="12" t="s">
        <v>611</v>
      </c>
      <c r="C60" s="12" t="s">
        <v>449</v>
      </c>
      <c r="D60" s="12" t="s">
        <v>457</v>
      </c>
      <c r="E60" s="12" t="s">
        <v>460</v>
      </c>
      <c r="F60" s="15"/>
      <c r="G60" s="15"/>
      <c r="H60" s="15">
        <v>-146</v>
      </c>
      <c r="I60" s="16">
        <v>-146</v>
      </c>
      <c r="J60"/>
    </row>
    <row r="61" spans="1:10" x14ac:dyDescent="0.35">
      <c r="A61" s="12" t="s">
        <v>70</v>
      </c>
      <c r="B61" s="12" t="s">
        <v>611</v>
      </c>
      <c r="C61" s="12" t="s">
        <v>449</v>
      </c>
      <c r="D61" s="12" t="s">
        <v>457</v>
      </c>
      <c r="E61" s="12" t="s">
        <v>690</v>
      </c>
      <c r="F61" s="15"/>
      <c r="G61" s="15"/>
      <c r="H61" s="15">
        <v>600</v>
      </c>
      <c r="I61" s="16">
        <v>600</v>
      </c>
      <c r="J61"/>
    </row>
    <row r="62" spans="1:10" x14ac:dyDescent="0.35">
      <c r="A62" s="12" t="s">
        <v>70</v>
      </c>
      <c r="B62" s="12" t="s">
        <v>611</v>
      </c>
      <c r="C62" s="12" t="s">
        <v>449</v>
      </c>
      <c r="D62" s="12" t="s">
        <v>457</v>
      </c>
      <c r="E62" s="12" t="s">
        <v>691</v>
      </c>
      <c r="F62" s="15"/>
      <c r="G62" s="15"/>
      <c r="H62" s="15">
        <v>1500</v>
      </c>
      <c r="I62" s="16">
        <v>1500</v>
      </c>
      <c r="J62"/>
    </row>
    <row r="63" spans="1:10" x14ac:dyDescent="0.35">
      <c r="A63" s="12" t="s">
        <v>70</v>
      </c>
      <c r="B63" s="12" t="s">
        <v>611</v>
      </c>
      <c r="C63" s="12" t="s">
        <v>466</v>
      </c>
      <c r="D63" s="12" t="s">
        <v>457</v>
      </c>
      <c r="E63" s="12" t="s">
        <v>469</v>
      </c>
      <c r="F63" s="15"/>
      <c r="G63" s="15"/>
      <c r="H63" s="15">
        <v>5500</v>
      </c>
      <c r="I63" s="16">
        <v>5500</v>
      </c>
      <c r="J63"/>
    </row>
    <row r="64" spans="1:10" x14ac:dyDescent="0.35">
      <c r="A64" s="12" t="s">
        <v>70</v>
      </c>
      <c r="B64" s="12" t="s">
        <v>611</v>
      </c>
      <c r="C64" s="12" t="s">
        <v>466</v>
      </c>
      <c r="D64" s="12" t="s">
        <v>457</v>
      </c>
      <c r="E64" s="12" t="s">
        <v>470</v>
      </c>
      <c r="F64" s="15"/>
      <c r="G64" s="15"/>
      <c r="H64" s="15">
        <v>1200</v>
      </c>
      <c r="I64" s="16">
        <v>1200</v>
      </c>
      <c r="J64"/>
    </row>
    <row r="65" spans="1:10" x14ac:dyDescent="0.35">
      <c r="A65" s="12" t="s">
        <v>70</v>
      </c>
      <c r="B65" s="12" t="s">
        <v>611</v>
      </c>
      <c r="C65" s="12" t="s">
        <v>429</v>
      </c>
      <c r="D65" s="12" t="s">
        <v>451</v>
      </c>
      <c r="E65" s="12" t="s">
        <v>520</v>
      </c>
      <c r="F65" s="15"/>
      <c r="G65" s="15"/>
      <c r="H65" s="15">
        <v>1567</v>
      </c>
      <c r="I65" s="16">
        <v>1567</v>
      </c>
      <c r="J65"/>
    </row>
    <row r="66" spans="1:10" x14ac:dyDescent="0.35">
      <c r="A66" s="12" t="s">
        <v>70</v>
      </c>
      <c r="B66" s="12" t="s">
        <v>611</v>
      </c>
      <c r="C66" s="12" t="s">
        <v>17</v>
      </c>
      <c r="D66" s="12" t="s">
        <v>457</v>
      </c>
      <c r="E66" s="12" t="s">
        <v>670</v>
      </c>
      <c r="F66" s="15"/>
      <c r="G66" s="15"/>
      <c r="H66" s="15">
        <v>4000</v>
      </c>
      <c r="I66" s="16">
        <v>4000</v>
      </c>
      <c r="J66"/>
    </row>
    <row r="67" spans="1:10" x14ac:dyDescent="0.35">
      <c r="A67" s="12" t="s">
        <v>70</v>
      </c>
      <c r="B67" s="12" t="s">
        <v>611</v>
      </c>
      <c r="C67" s="12" t="s">
        <v>495</v>
      </c>
      <c r="D67" s="12" t="s">
        <v>457</v>
      </c>
      <c r="E67" s="12" t="s">
        <v>496</v>
      </c>
      <c r="F67" s="15"/>
      <c r="G67" s="15"/>
      <c r="H67" s="15">
        <v>900</v>
      </c>
      <c r="I67" s="16">
        <v>900</v>
      </c>
      <c r="J67"/>
    </row>
    <row r="68" spans="1:10" x14ac:dyDescent="0.35">
      <c r="A68" s="12" t="s">
        <v>70</v>
      </c>
      <c r="B68" s="12" t="s">
        <v>633</v>
      </c>
      <c r="F68" s="15"/>
      <c r="G68" s="15">
        <v>24068</v>
      </c>
      <c r="H68" s="15">
        <v>521128</v>
      </c>
      <c r="I68" s="16">
        <v>545196</v>
      </c>
      <c r="J68"/>
    </row>
    <row r="69" spans="1:10" x14ac:dyDescent="0.35">
      <c r="A69" s="12" t="s">
        <v>70</v>
      </c>
      <c r="B69" s="12" t="s">
        <v>612</v>
      </c>
      <c r="C69" s="12" t="s">
        <v>311</v>
      </c>
      <c r="D69" s="12" t="s">
        <v>326</v>
      </c>
      <c r="E69" s="12" t="s">
        <v>325</v>
      </c>
      <c r="F69" s="15"/>
      <c r="G69" s="15">
        <v>2000</v>
      </c>
      <c r="H69" s="15"/>
      <c r="I69" s="16">
        <v>2000</v>
      </c>
      <c r="J69"/>
    </row>
    <row r="70" spans="1:10" x14ac:dyDescent="0.35">
      <c r="A70" s="12" t="s">
        <v>70</v>
      </c>
      <c r="B70" s="12" t="s">
        <v>634</v>
      </c>
      <c r="F70" s="15"/>
      <c r="G70" s="15">
        <v>2000</v>
      </c>
      <c r="H70" s="15"/>
      <c r="I70" s="16">
        <v>2000</v>
      </c>
      <c r="J70"/>
    </row>
    <row r="71" spans="1:10" x14ac:dyDescent="0.35">
      <c r="A71" s="12" t="s">
        <v>645</v>
      </c>
      <c r="F71" s="15"/>
      <c r="G71" s="15">
        <v>-208021</v>
      </c>
      <c r="H71" s="15">
        <v>521128</v>
      </c>
      <c r="I71" s="16">
        <v>313107</v>
      </c>
      <c r="J71"/>
    </row>
    <row r="72" spans="1:10" x14ac:dyDescent="0.35">
      <c r="A72" s="12" t="s">
        <v>24</v>
      </c>
      <c r="B72" s="12" t="s">
        <v>613</v>
      </c>
      <c r="C72" s="12" t="s">
        <v>356</v>
      </c>
      <c r="D72" s="12" t="s">
        <v>568</v>
      </c>
      <c r="E72" s="12" t="s">
        <v>564</v>
      </c>
      <c r="F72" s="15"/>
      <c r="G72" s="15"/>
      <c r="H72" s="15">
        <v>223800</v>
      </c>
      <c r="I72" s="16">
        <v>223800</v>
      </c>
      <c r="J72"/>
    </row>
    <row r="73" spans="1:10" x14ac:dyDescent="0.35">
      <c r="A73" s="12" t="s">
        <v>24</v>
      </c>
      <c r="B73" s="12" t="s">
        <v>613</v>
      </c>
      <c r="C73" s="12" t="s">
        <v>356</v>
      </c>
      <c r="D73" s="12" t="s">
        <v>381</v>
      </c>
      <c r="E73" s="12" t="s">
        <v>380</v>
      </c>
      <c r="F73" s="15"/>
      <c r="G73" s="15">
        <v>3770</v>
      </c>
      <c r="H73" s="15"/>
      <c r="I73" s="16">
        <v>3770</v>
      </c>
      <c r="J73"/>
    </row>
    <row r="74" spans="1:10" x14ac:dyDescent="0.35">
      <c r="A74" s="12" t="s">
        <v>24</v>
      </c>
      <c r="B74" s="12" t="s">
        <v>613</v>
      </c>
      <c r="C74" s="12" t="s">
        <v>356</v>
      </c>
      <c r="D74" s="12" t="s">
        <v>381</v>
      </c>
      <c r="E74" s="12" t="s">
        <v>695</v>
      </c>
      <c r="F74" s="15"/>
      <c r="G74" s="15"/>
      <c r="H74" s="15">
        <v>25649</v>
      </c>
      <c r="I74" s="16">
        <v>25649</v>
      </c>
      <c r="J74"/>
    </row>
    <row r="75" spans="1:10" x14ac:dyDescent="0.35">
      <c r="A75" s="12" t="s">
        <v>24</v>
      </c>
      <c r="B75" s="12" t="s">
        <v>613</v>
      </c>
      <c r="C75" s="12" t="s">
        <v>356</v>
      </c>
      <c r="D75" s="12" t="s">
        <v>374</v>
      </c>
      <c r="E75" s="12" t="s">
        <v>572</v>
      </c>
      <c r="F75" s="15"/>
      <c r="G75" s="15"/>
      <c r="H75" s="15">
        <v>-4952</v>
      </c>
      <c r="I75" s="16">
        <v>-4952</v>
      </c>
      <c r="J75"/>
    </row>
    <row r="76" spans="1:10" x14ac:dyDescent="0.35">
      <c r="A76" s="12" t="s">
        <v>24</v>
      </c>
      <c r="B76" s="12" t="s">
        <v>613</v>
      </c>
      <c r="C76" s="12" t="s">
        <v>356</v>
      </c>
      <c r="D76" s="12" t="s">
        <v>374</v>
      </c>
      <c r="E76" s="12" t="s">
        <v>652</v>
      </c>
      <c r="F76" s="15"/>
      <c r="G76" s="15"/>
      <c r="H76" s="15">
        <v>2050</v>
      </c>
      <c r="I76" s="16">
        <v>2050</v>
      </c>
      <c r="J76"/>
    </row>
    <row r="77" spans="1:10" x14ac:dyDescent="0.35">
      <c r="A77" s="12" t="s">
        <v>24</v>
      </c>
      <c r="B77" s="12" t="s">
        <v>613</v>
      </c>
      <c r="C77" s="12" t="s">
        <v>356</v>
      </c>
      <c r="D77" s="12" t="s">
        <v>374</v>
      </c>
      <c r="E77" s="12" t="s">
        <v>688</v>
      </c>
      <c r="F77" s="15"/>
      <c r="G77" s="15">
        <v>14770</v>
      </c>
      <c r="H77" s="15"/>
      <c r="I77" s="16">
        <v>14770</v>
      </c>
      <c r="J77"/>
    </row>
    <row r="78" spans="1:10" x14ac:dyDescent="0.35">
      <c r="A78" s="12" t="s">
        <v>24</v>
      </c>
      <c r="B78" s="12" t="s">
        <v>613</v>
      </c>
      <c r="C78" s="12" t="s">
        <v>417</v>
      </c>
      <c r="D78" s="12" t="s">
        <v>32</v>
      </c>
      <c r="E78" s="12" t="s">
        <v>525</v>
      </c>
      <c r="F78" s="15"/>
      <c r="G78" s="15"/>
      <c r="H78" s="15">
        <v>500</v>
      </c>
      <c r="I78" s="16">
        <v>500</v>
      </c>
      <c r="J78"/>
    </row>
    <row r="79" spans="1:10" x14ac:dyDescent="0.35">
      <c r="A79" s="12" t="s">
        <v>24</v>
      </c>
      <c r="B79" s="12" t="s">
        <v>613</v>
      </c>
      <c r="C79" s="12" t="s">
        <v>17</v>
      </c>
      <c r="D79" s="12" t="s">
        <v>32</v>
      </c>
      <c r="E79" s="12" t="s">
        <v>31</v>
      </c>
      <c r="F79" s="15"/>
      <c r="G79" s="15">
        <v>1700</v>
      </c>
      <c r="H79" s="15"/>
      <c r="I79" s="16">
        <v>1700</v>
      </c>
      <c r="J79"/>
    </row>
    <row r="80" spans="1:10" x14ac:dyDescent="0.35">
      <c r="A80" s="12" t="s">
        <v>24</v>
      </c>
      <c r="B80" s="12" t="s">
        <v>635</v>
      </c>
      <c r="F80" s="15"/>
      <c r="G80" s="15">
        <v>20240</v>
      </c>
      <c r="H80" s="15">
        <v>247047</v>
      </c>
      <c r="I80" s="16">
        <v>267287</v>
      </c>
      <c r="J80"/>
    </row>
    <row r="81" spans="1:10" x14ac:dyDescent="0.35">
      <c r="A81" s="12" t="s">
        <v>24</v>
      </c>
      <c r="B81" s="12" t="s">
        <v>614</v>
      </c>
      <c r="C81" s="12" t="s">
        <v>585</v>
      </c>
      <c r="D81" s="12" t="s">
        <v>580</v>
      </c>
      <c r="E81" s="12" t="s">
        <v>588</v>
      </c>
      <c r="F81" s="15">
        <v>16640</v>
      </c>
      <c r="G81" s="15"/>
      <c r="H81" s="15"/>
      <c r="I81" s="16">
        <v>16640</v>
      </c>
      <c r="J81"/>
    </row>
    <row r="82" spans="1:10" x14ac:dyDescent="0.35">
      <c r="A82" s="12" t="s">
        <v>24</v>
      </c>
      <c r="B82" s="12" t="s">
        <v>614</v>
      </c>
      <c r="C82" s="12" t="s">
        <v>585</v>
      </c>
      <c r="D82" s="12" t="s">
        <v>580</v>
      </c>
      <c r="E82" s="12" t="s">
        <v>579</v>
      </c>
      <c r="F82" s="15">
        <v>16640</v>
      </c>
      <c r="G82" s="15"/>
      <c r="H82" s="15"/>
      <c r="I82" s="16">
        <v>16640</v>
      </c>
      <c r="J82"/>
    </row>
    <row r="83" spans="1:10" x14ac:dyDescent="0.35">
      <c r="A83" s="12" t="s">
        <v>24</v>
      </c>
      <c r="B83" s="12" t="s">
        <v>614</v>
      </c>
      <c r="C83" s="12" t="s">
        <v>154</v>
      </c>
      <c r="D83" s="12" t="s">
        <v>151</v>
      </c>
      <c r="E83" s="12" t="s">
        <v>150</v>
      </c>
      <c r="F83" s="15"/>
      <c r="G83" s="15">
        <v>160</v>
      </c>
      <c r="H83" s="15"/>
      <c r="I83" s="16">
        <v>160</v>
      </c>
      <c r="J83"/>
    </row>
    <row r="84" spans="1:10" x14ac:dyDescent="0.35">
      <c r="A84" s="12" t="s">
        <v>24</v>
      </c>
      <c r="B84" s="12" t="s">
        <v>614</v>
      </c>
      <c r="C84" s="12" t="s">
        <v>159</v>
      </c>
      <c r="D84" s="12" t="s">
        <v>151</v>
      </c>
      <c r="E84" s="12" t="s">
        <v>157</v>
      </c>
      <c r="F84" s="15"/>
      <c r="G84" s="15">
        <v>160</v>
      </c>
      <c r="H84" s="15"/>
      <c r="I84" s="16">
        <v>160</v>
      </c>
      <c r="J84"/>
    </row>
    <row r="85" spans="1:10" x14ac:dyDescent="0.35">
      <c r="A85" s="12" t="s">
        <v>24</v>
      </c>
      <c r="B85" s="12" t="s">
        <v>614</v>
      </c>
      <c r="C85" s="12" t="s">
        <v>417</v>
      </c>
      <c r="D85" s="12" t="s">
        <v>530</v>
      </c>
      <c r="E85" s="12" t="s">
        <v>529</v>
      </c>
      <c r="F85" s="15"/>
      <c r="G85" s="15"/>
      <c r="H85" s="15">
        <v>-415</v>
      </c>
      <c r="I85" s="16">
        <v>-415</v>
      </c>
      <c r="J85"/>
    </row>
    <row r="86" spans="1:10" x14ac:dyDescent="0.35">
      <c r="A86" s="12" t="s">
        <v>24</v>
      </c>
      <c r="B86" s="12" t="s">
        <v>636</v>
      </c>
      <c r="F86" s="15">
        <v>33280</v>
      </c>
      <c r="G86" s="15">
        <v>320</v>
      </c>
      <c r="H86" s="15">
        <v>-415</v>
      </c>
      <c r="I86" s="16">
        <v>33185</v>
      </c>
      <c r="J86"/>
    </row>
    <row r="87" spans="1:10" x14ac:dyDescent="0.35">
      <c r="A87" s="12" t="s">
        <v>24</v>
      </c>
      <c r="B87" s="12" t="s">
        <v>615</v>
      </c>
      <c r="C87" s="12" t="s">
        <v>56</v>
      </c>
      <c r="D87" s="12" t="s">
        <v>554</v>
      </c>
      <c r="E87" s="12" t="s">
        <v>553</v>
      </c>
      <c r="F87" s="15"/>
      <c r="G87" s="15"/>
      <c r="H87" s="15">
        <v>14000</v>
      </c>
      <c r="I87" s="16">
        <v>14000</v>
      </c>
      <c r="J87"/>
    </row>
    <row r="88" spans="1:10" x14ac:dyDescent="0.35">
      <c r="A88" s="12" t="s">
        <v>24</v>
      </c>
      <c r="B88" s="12" t="s">
        <v>615</v>
      </c>
      <c r="C88" s="12" t="s">
        <v>56</v>
      </c>
      <c r="D88" s="12" t="s">
        <v>239</v>
      </c>
      <c r="E88" s="12" t="s">
        <v>551</v>
      </c>
      <c r="F88" s="15"/>
      <c r="G88" s="15"/>
      <c r="H88" s="15">
        <v>4620</v>
      </c>
      <c r="I88" s="16">
        <v>4620</v>
      </c>
      <c r="J88"/>
    </row>
    <row r="89" spans="1:10" x14ac:dyDescent="0.35">
      <c r="A89" s="12" t="s">
        <v>24</v>
      </c>
      <c r="B89" s="12" t="s">
        <v>615</v>
      </c>
      <c r="C89" s="12" t="s">
        <v>56</v>
      </c>
      <c r="D89" s="12" t="s">
        <v>234</v>
      </c>
      <c r="E89" s="12" t="s">
        <v>552</v>
      </c>
      <c r="F89" s="15"/>
      <c r="G89" s="15"/>
      <c r="H89" s="15">
        <v>112</v>
      </c>
      <c r="I89" s="16">
        <v>112</v>
      </c>
      <c r="J89"/>
    </row>
    <row r="90" spans="1:10" x14ac:dyDescent="0.35">
      <c r="A90" s="12" t="s">
        <v>24</v>
      </c>
      <c r="B90" s="12" t="s">
        <v>615</v>
      </c>
      <c r="C90" s="12" t="s">
        <v>232</v>
      </c>
      <c r="D90" s="12" t="s">
        <v>242</v>
      </c>
      <c r="E90" s="12" t="s">
        <v>241</v>
      </c>
      <c r="F90" s="15"/>
      <c r="G90" s="15">
        <v>4800</v>
      </c>
      <c r="H90" s="15"/>
      <c r="I90" s="16">
        <v>4800</v>
      </c>
      <c r="J90"/>
    </row>
    <row r="91" spans="1:10" x14ac:dyDescent="0.35">
      <c r="A91" s="12" t="s">
        <v>24</v>
      </c>
      <c r="B91" s="12" t="s">
        <v>615</v>
      </c>
      <c r="C91" s="12" t="s">
        <v>232</v>
      </c>
      <c r="D91" s="12" t="s">
        <v>242</v>
      </c>
      <c r="E91" s="12" t="s">
        <v>660</v>
      </c>
      <c r="F91" s="15"/>
      <c r="G91" s="15">
        <v>-980</v>
      </c>
      <c r="H91" s="15"/>
      <c r="I91" s="16">
        <v>-980</v>
      </c>
      <c r="J91"/>
    </row>
    <row r="92" spans="1:10" x14ac:dyDescent="0.35">
      <c r="A92" s="12" t="s">
        <v>24</v>
      </c>
      <c r="B92" s="12" t="s">
        <v>615</v>
      </c>
      <c r="C92" s="12" t="s">
        <v>232</v>
      </c>
      <c r="D92" s="12" t="s">
        <v>242</v>
      </c>
      <c r="E92" s="12" t="s">
        <v>712</v>
      </c>
      <c r="F92" s="15"/>
      <c r="G92" s="15"/>
      <c r="H92" s="15">
        <v>980</v>
      </c>
      <c r="I92" s="16">
        <v>980</v>
      </c>
      <c r="J92"/>
    </row>
    <row r="93" spans="1:10" x14ac:dyDescent="0.35">
      <c r="A93" s="12" t="s">
        <v>24</v>
      </c>
      <c r="B93" s="12" t="s">
        <v>615</v>
      </c>
      <c r="C93" s="12" t="s">
        <v>232</v>
      </c>
      <c r="D93" s="12" t="s">
        <v>239</v>
      </c>
      <c r="E93" s="12" t="s">
        <v>238</v>
      </c>
      <c r="F93" s="15"/>
      <c r="G93" s="15">
        <v>1584</v>
      </c>
      <c r="H93" s="15"/>
      <c r="I93" s="16">
        <v>1584</v>
      </c>
      <c r="J93"/>
    </row>
    <row r="94" spans="1:10" x14ac:dyDescent="0.35">
      <c r="A94" s="12" t="s">
        <v>24</v>
      </c>
      <c r="B94" s="12" t="s">
        <v>615</v>
      </c>
      <c r="C94" s="12" t="s">
        <v>232</v>
      </c>
      <c r="D94" s="12" t="s">
        <v>239</v>
      </c>
      <c r="E94" s="12" t="s">
        <v>660</v>
      </c>
      <c r="F94" s="15"/>
      <c r="G94" s="15">
        <v>-323</v>
      </c>
      <c r="H94" s="15"/>
      <c r="I94" s="16">
        <v>-323</v>
      </c>
      <c r="J94"/>
    </row>
    <row r="95" spans="1:10" x14ac:dyDescent="0.35">
      <c r="A95" s="12" t="s">
        <v>24</v>
      </c>
      <c r="B95" s="12" t="s">
        <v>615</v>
      </c>
      <c r="C95" s="12" t="s">
        <v>232</v>
      </c>
      <c r="D95" s="12" t="s">
        <v>239</v>
      </c>
      <c r="E95" s="12" t="s">
        <v>712</v>
      </c>
      <c r="F95" s="15"/>
      <c r="G95" s="15"/>
      <c r="H95" s="15">
        <v>323</v>
      </c>
      <c r="I95" s="16">
        <v>323</v>
      </c>
      <c r="J95"/>
    </row>
    <row r="96" spans="1:10" x14ac:dyDescent="0.35">
      <c r="A96" s="12" t="s">
        <v>24</v>
      </c>
      <c r="B96" s="12" t="s">
        <v>615</v>
      </c>
      <c r="C96" s="12" t="s">
        <v>232</v>
      </c>
      <c r="D96" s="12" t="s">
        <v>234</v>
      </c>
      <c r="E96" s="12" t="s">
        <v>233</v>
      </c>
      <c r="F96" s="15"/>
      <c r="G96" s="15">
        <v>38</v>
      </c>
      <c r="H96" s="15"/>
      <c r="I96" s="16">
        <v>38</v>
      </c>
      <c r="J96"/>
    </row>
    <row r="97" spans="1:10" x14ac:dyDescent="0.35">
      <c r="A97" s="12" t="s">
        <v>24</v>
      </c>
      <c r="B97" s="12" t="s">
        <v>615</v>
      </c>
      <c r="C97" s="12" t="s">
        <v>232</v>
      </c>
      <c r="D97" s="12" t="s">
        <v>234</v>
      </c>
      <c r="E97" s="12" t="s">
        <v>660</v>
      </c>
      <c r="F97" s="15"/>
      <c r="G97" s="15">
        <v>-8</v>
      </c>
      <c r="H97" s="15"/>
      <c r="I97" s="16">
        <v>-8</v>
      </c>
      <c r="J97"/>
    </row>
    <row r="98" spans="1:10" x14ac:dyDescent="0.35">
      <c r="A98" s="12" t="s">
        <v>24</v>
      </c>
      <c r="B98" s="12" t="s">
        <v>615</v>
      </c>
      <c r="C98" s="12" t="s">
        <v>232</v>
      </c>
      <c r="D98" s="12" t="s">
        <v>234</v>
      </c>
      <c r="E98" s="12" t="s">
        <v>712</v>
      </c>
      <c r="F98" s="15"/>
      <c r="G98" s="15"/>
      <c r="H98" s="15">
        <v>8</v>
      </c>
      <c r="I98" s="16">
        <v>8</v>
      </c>
      <c r="J98"/>
    </row>
    <row r="99" spans="1:10" x14ac:dyDescent="0.35">
      <c r="A99" s="12" t="s">
        <v>24</v>
      </c>
      <c r="B99" s="12" t="s">
        <v>615</v>
      </c>
      <c r="C99" s="12" t="s">
        <v>64</v>
      </c>
      <c r="D99" s="12" t="s">
        <v>73</v>
      </c>
      <c r="E99" s="12" t="s">
        <v>671</v>
      </c>
      <c r="F99" s="15"/>
      <c r="G99" s="15"/>
      <c r="H99" s="15">
        <v>3023</v>
      </c>
      <c r="I99" s="16">
        <v>3023</v>
      </c>
      <c r="J99"/>
    </row>
    <row r="100" spans="1:10" x14ac:dyDescent="0.35">
      <c r="A100" s="12" t="s">
        <v>24</v>
      </c>
      <c r="B100" s="12" t="s">
        <v>615</v>
      </c>
      <c r="C100" s="12" t="s">
        <v>64</v>
      </c>
      <c r="D100" s="12" t="s">
        <v>239</v>
      </c>
      <c r="E100" s="12" t="s">
        <v>671</v>
      </c>
      <c r="F100" s="15"/>
      <c r="G100" s="15"/>
      <c r="H100" s="15">
        <v>998</v>
      </c>
      <c r="I100" s="16">
        <v>998</v>
      </c>
      <c r="J100"/>
    </row>
    <row r="101" spans="1:10" x14ac:dyDescent="0.35">
      <c r="A101" s="12" t="s">
        <v>24</v>
      </c>
      <c r="B101" s="12" t="s">
        <v>615</v>
      </c>
      <c r="C101" s="12" t="s">
        <v>64</v>
      </c>
      <c r="D101" s="12" t="s">
        <v>234</v>
      </c>
      <c r="E101" s="12" t="s">
        <v>671</v>
      </c>
      <c r="F101" s="15"/>
      <c r="G101" s="15"/>
      <c r="H101" s="15">
        <v>24</v>
      </c>
      <c r="I101" s="16">
        <v>24</v>
      </c>
      <c r="J101"/>
    </row>
    <row r="102" spans="1:10" x14ac:dyDescent="0.35">
      <c r="A102" s="12" t="s">
        <v>24</v>
      </c>
      <c r="B102" s="12" t="s">
        <v>615</v>
      </c>
      <c r="C102" s="12" t="s">
        <v>356</v>
      </c>
      <c r="D102" s="12" t="s">
        <v>242</v>
      </c>
      <c r="E102" s="12" t="s">
        <v>567</v>
      </c>
      <c r="F102" s="15"/>
      <c r="G102" s="15"/>
      <c r="H102" s="15">
        <v>7097</v>
      </c>
      <c r="I102" s="16">
        <v>7097</v>
      </c>
      <c r="J102"/>
    </row>
    <row r="103" spans="1:10" x14ac:dyDescent="0.35">
      <c r="A103" s="12" t="s">
        <v>24</v>
      </c>
      <c r="B103" s="12" t="s">
        <v>615</v>
      </c>
      <c r="C103" s="12" t="s">
        <v>356</v>
      </c>
      <c r="D103" s="12" t="s">
        <v>554</v>
      </c>
      <c r="E103" s="12" t="s">
        <v>564</v>
      </c>
      <c r="F103" s="15"/>
      <c r="G103" s="15"/>
      <c r="H103" s="15">
        <v>676</v>
      </c>
      <c r="I103" s="16">
        <v>676</v>
      </c>
      <c r="J103"/>
    </row>
    <row r="104" spans="1:10" x14ac:dyDescent="0.35">
      <c r="A104" s="12" t="s">
        <v>24</v>
      </c>
      <c r="B104" s="12" t="s">
        <v>615</v>
      </c>
      <c r="C104" s="12" t="s">
        <v>356</v>
      </c>
      <c r="D104" s="12" t="s">
        <v>239</v>
      </c>
      <c r="E104" s="12" t="s">
        <v>564</v>
      </c>
      <c r="F104" s="15"/>
      <c r="G104" s="15"/>
      <c r="H104" s="15">
        <v>2565</v>
      </c>
      <c r="I104" s="16">
        <v>2565</v>
      </c>
      <c r="J104"/>
    </row>
    <row r="105" spans="1:10" x14ac:dyDescent="0.35">
      <c r="A105" s="12" t="s">
        <v>24</v>
      </c>
      <c r="B105" s="12" t="s">
        <v>615</v>
      </c>
      <c r="C105" s="12" t="s">
        <v>356</v>
      </c>
      <c r="D105" s="12" t="s">
        <v>234</v>
      </c>
      <c r="E105" s="12" t="s">
        <v>564</v>
      </c>
      <c r="F105" s="15"/>
      <c r="G105" s="15"/>
      <c r="H105" s="15">
        <v>62</v>
      </c>
      <c r="I105" s="16">
        <v>62</v>
      </c>
      <c r="J105"/>
    </row>
    <row r="106" spans="1:10" x14ac:dyDescent="0.35">
      <c r="A106" s="12" t="s">
        <v>24</v>
      </c>
      <c r="B106" s="12" t="s">
        <v>615</v>
      </c>
      <c r="C106" s="12" t="s">
        <v>147</v>
      </c>
      <c r="D106" s="12" t="s">
        <v>73</v>
      </c>
      <c r="E106" s="12" t="s">
        <v>705</v>
      </c>
      <c r="F106" s="15"/>
      <c r="G106" s="15"/>
      <c r="H106" s="15">
        <v>4269</v>
      </c>
      <c r="I106" s="16">
        <v>4269</v>
      </c>
      <c r="J106"/>
    </row>
    <row r="107" spans="1:10" x14ac:dyDescent="0.35">
      <c r="A107" s="12" t="s">
        <v>24</v>
      </c>
      <c r="B107" s="12" t="s">
        <v>615</v>
      </c>
      <c r="C107" s="12" t="s">
        <v>147</v>
      </c>
      <c r="D107" s="12" t="s">
        <v>239</v>
      </c>
      <c r="E107" s="12" t="s">
        <v>705</v>
      </c>
      <c r="F107" s="15"/>
      <c r="G107" s="15"/>
      <c r="H107" s="15">
        <v>1409</v>
      </c>
      <c r="I107" s="16">
        <v>1409</v>
      </c>
      <c r="J107"/>
    </row>
    <row r="108" spans="1:10" x14ac:dyDescent="0.35">
      <c r="A108" s="12" t="s">
        <v>24</v>
      </c>
      <c r="B108" s="12" t="s">
        <v>615</v>
      </c>
      <c r="C108" s="12" t="s">
        <v>147</v>
      </c>
      <c r="D108" s="12" t="s">
        <v>234</v>
      </c>
      <c r="E108" s="12" t="s">
        <v>705</v>
      </c>
      <c r="F108" s="15"/>
      <c r="G108" s="15"/>
      <c r="H108" s="15">
        <v>34</v>
      </c>
      <c r="I108" s="16">
        <v>34</v>
      </c>
      <c r="J108"/>
    </row>
    <row r="109" spans="1:10" x14ac:dyDescent="0.35">
      <c r="A109" s="12" t="s">
        <v>24</v>
      </c>
      <c r="B109" s="12" t="s">
        <v>615</v>
      </c>
      <c r="C109" s="12" t="s">
        <v>125</v>
      </c>
      <c r="D109" s="12" t="s">
        <v>463</v>
      </c>
      <c r="E109" s="12" t="s">
        <v>461</v>
      </c>
      <c r="F109" s="15"/>
      <c r="G109" s="15"/>
      <c r="H109" s="15">
        <v>2055</v>
      </c>
      <c r="I109" s="16">
        <v>2055</v>
      </c>
      <c r="J109"/>
    </row>
    <row r="110" spans="1:10" x14ac:dyDescent="0.35">
      <c r="A110" s="12" t="s">
        <v>24</v>
      </c>
      <c r="B110" s="12" t="s">
        <v>615</v>
      </c>
      <c r="C110" s="12" t="s">
        <v>125</v>
      </c>
      <c r="D110" s="12" t="s">
        <v>239</v>
      </c>
      <c r="E110" s="12" t="s">
        <v>461</v>
      </c>
      <c r="F110" s="15"/>
      <c r="G110" s="15"/>
      <c r="H110" s="15">
        <v>678</v>
      </c>
      <c r="I110" s="16">
        <v>678</v>
      </c>
      <c r="J110"/>
    </row>
    <row r="111" spans="1:10" x14ac:dyDescent="0.35">
      <c r="A111" s="12" t="s">
        <v>24</v>
      </c>
      <c r="B111" s="12" t="s">
        <v>615</v>
      </c>
      <c r="C111" s="12" t="s">
        <v>125</v>
      </c>
      <c r="D111" s="12" t="s">
        <v>234</v>
      </c>
      <c r="E111" s="12" t="s">
        <v>461</v>
      </c>
      <c r="F111" s="15"/>
      <c r="G111" s="15"/>
      <c r="H111" s="15">
        <v>16</v>
      </c>
      <c r="I111" s="16">
        <v>16</v>
      </c>
      <c r="J111"/>
    </row>
    <row r="112" spans="1:10" x14ac:dyDescent="0.35">
      <c r="A112" s="12" t="s">
        <v>24</v>
      </c>
      <c r="B112" s="12" t="s">
        <v>615</v>
      </c>
      <c r="C112" s="12" t="s">
        <v>154</v>
      </c>
      <c r="D112" s="12" t="s">
        <v>463</v>
      </c>
      <c r="E112" s="12" t="s">
        <v>471</v>
      </c>
      <c r="F112" s="15"/>
      <c r="G112" s="15"/>
      <c r="H112" s="15">
        <v>29490</v>
      </c>
      <c r="I112" s="16">
        <v>29490</v>
      </c>
      <c r="J112"/>
    </row>
    <row r="113" spans="1:10" x14ac:dyDescent="0.35">
      <c r="A113" s="12" t="s">
        <v>24</v>
      </c>
      <c r="B113" s="12" t="s">
        <v>615</v>
      </c>
      <c r="C113" s="12" t="s">
        <v>154</v>
      </c>
      <c r="D113" s="12" t="s">
        <v>73</v>
      </c>
      <c r="E113" s="12" t="s">
        <v>476</v>
      </c>
      <c r="F113" s="15"/>
      <c r="G113" s="15"/>
      <c r="H113" s="15">
        <v>3865</v>
      </c>
      <c r="I113" s="16">
        <v>3865</v>
      </c>
      <c r="J113"/>
    </row>
    <row r="114" spans="1:10" x14ac:dyDescent="0.35">
      <c r="A114" s="12" t="s">
        <v>24</v>
      </c>
      <c r="B114" s="12" t="s">
        <v>615</v>
      </c>
      <c r="C114" s="12" t="s">
        <v>154</v>
      </c>
      <c r="D114" s="12" t="s">
        <v>474</v>
      </c>
      <c r="E114" s="12" t="s">
        <v>471</v>
      </c>
      <c r="F114" s="15"/>
      <c r="G114" s="15"/>
      <c r="H114" s="15">
        <v>9732</v>
      </c>
      <c r="I114" s="16">
        <v>9732</v>
      </c>
      <c r="J114"/>
    </row>
    <row r="115" spans="1:10" x14ac:dyDescent="0.35">
      <c r="A115" s="12" t="s">
        <v>24</v>
      </c>
      <c r="B115" s="12" t="s">
        <v>615</v>
      </c>
      <c r="C115" s="12" t="s">
        <v>154</v>
      </c>
      <c r="D115" s="12" t="s">
        <v>142</v>
      </c>
      <c r="E115" s="12" t="s">
        <v>476</v>
      </c>
      <c r="F115" s="15"/>
      <c r="G115" s="15"/>
      <c r="H115" s="15">
        <v>1275</v>
      </c>
      <c r="I115" s="16">
        <v>1275</v>
      </c>
      <c r="J115"/>
    </row>
    <row r="116" spans="1:10" x14ac:dyDescent="0.35">
      <c r="A116" s="12" t="s">
        <v>24</v>
      </c>
      <c r="B116" s="12" t="s">
        <v>615</v>
      </c>
      <c r="C116" s="12" t="s">
        <v>154</v>
      </c>
      <c r="D116" s="12" t="s">
        <v>472</v>
      </c>
      <c r="E116" s="12" t="s">
        <v>471</v>
      </c>
      <c r="F116" s="15"/>
      <c r="G116" s="15"/>
      <c r="H116" s="15">
        <v>236</v>
      </c>
      <c r="I116" s="16">
        <v>236</v>
      </c>
      <c r="J116"/>
    </row>
    <row r="117" spans="1:10" x14ac:dyDescent="0.35">
      <c r="A117" s="12" t="s">
        <v>24</v>
      </c>
      <c r="B117" s="12" t="s">
        <v>615</v>
      </c>
      <c r="C117" s="12" t="s">
        <v>154</v>
      </c>
      <c r="D117" s="12" t="s">
        <v>140</v>
      </c>
      <c r="E117" s="12" t="s">
        <v>476</v>
      </c>
      <c r="F117" s="15"/>
      <c r="G117" s="15"/>
      <c r="H117" s="15">
        <v>31</v>
      </c>
      <c r="I117" s="16">
        <v>31</v>
      </c>
      <c r="J117"/>
    </row>
    <row r="118" spans="1:10" x14ac:dyDescent="0.35">
      <c r="A118" s="12" t="s">
        <v>24</v>
      </c>
      <c r="B118" s="12" t="s">
        <v>615</v>
      </c>
      <c r="C118" s="12" t="s">
        <v>113</v>
      </c>
      <c r="D118" s="12" t="s">
        <v>463</v>
      </c>
      <c r="E118" s="12" t="s">
        <v>471</v>
      </c>
      <c r="F118" s="15"/>
      <c r="G118" s="15"/>
      <c r="H118" s="15">
        <v>3944</v>
      </c>
      <c r="I118" s="16">
        <v>3944</v>
      </c>
      <c r="J118"/>
    </row>
    <row r="119" spans="1:10" x14ac:dyDescent="0.35">
      <c r="A119" s="12" t="s">
        <v>24</v>
      </c>
      <c r="B119" s="12" t="s">
        <v>615</v>
      </c>
      <c r="C119" s="12" t="s">
        <v>113</v>
      </c>
      <c r="D119" s="12" t="s">
        <v>474</v>
      </c>
      <c r="E119" s="12" t="s">
        <v>471</v>
      </c>
      <c r="F119" s="15"/>
      <c r="G119" s="15"/>
      <c r="H119" s="15">
        <v>1301</v>
      </c>
      <c r="I119" s="16">
        <v>1301</v>
      </c>
      <c r="J119"/>
    </row>
    <row r="120" spans="1:10" x14ac:dyDescent="0.35">
      <c r="A120" s="12" t="s">
        <v>24</v>
      </c>
      <c r="B120" s="12" t="s">
        <v>615</v>
      </c>
      <c r="C120" s="12" t="s">
        <v>113</v>
      </c>
      <c r="D120" s="12" t="s">
        <v>472</v>
      </c>
      <c r="E120" s="12" t="s">
        <v>471</v>
      </c>
      <c r="F120" s="15"/>
      <c r="G120" s="15"/>
      <c r="H120" s="15">
        <v>32</v>
      </c>
      <c r="I120" s="16">
        <v>32</v>
      </c>
      <c r="J120"/>
    </row>
    <row r="121" spans="1:10" x14ac:dyDescent="0.35">
      <c r="A121" s="12" t="s">
        <v>24</v>
      </c>
      <c r="B121" s="12" t="s">
        <v>615</v>
      </c>
      <c r="C121" s="12" t="s">
        <v>159</v>
      </c>
      <c r="D121" s="12" t="s">
        <v>463</v>
      </c>
      <c r="E121" s="12" t="s">
        <v>471</v>
      </c>
      <c r="F121" s="15"/>
      <c r="G121" s="15"/>
      <c r="H121" s="15">
        <v>32514</v>
      </c>
      <c r="I121" s="16">
        <v>32514</v>
      </c>
      <c r="J121"/>
    </row>
    <row r="122" spans="1:10" x14ac:dyDescent="0.35">
      <c r="A122" s="12" t="s">
        <v>24</v>
      </c>
      <c r="B122" s="12" t="s">
        <v>615</v>
      </c>
      <c r="C122" s="12" t="s">
        <v>159</v>
      </c>
      <c r="D122" s="12" t="s">
        <v>474</v>
      </c>
      <c r="E122" s="12" t="s">
        <v>471</v>
      </c>
      <c r="F122" s="15"/>
      <c r="G122" s="15"/>
      <c r="H122" s="15">
        <v>10729</v>
      </c>
      <c r="I122" s="16">
        <v>10729</v>
      </c>
      <c r="J122"/>
    </row>
    <row r="123" spans="1:10" x14ac:dyDescent="0.35">
      <c r="A123" s="12" t="s">
        <v>24</v>
      </c>
      <c r="B123" s="12" t="s">
        <v>615</v>
      </c>
      <c r="C123" s="12" t="s">
        <v>159</v>
      </c>
      <c r="D123" s="12" t="s">
        <v>472</v>
      </c>
      <c r="E123" s="12" t="s">
        <v>471</v>
      </c>
      <c r="F123" s="15"/>
      <c r="G123" s="15"/>
      <c r="H123" s="15">
        <v>260</v>
      </c>
      <c r="I123" s="16">
        <v>260</v>
      </c>
      <c r="J123"/>
    </row>
    <row r="124" spans="1:10" x14ac:dyDescent="0.35">
      <c r="A124" s="12" t="s">
        <v>24</v>
      </c>
      <c r="B124" s="12" t="s">
        <v>615</v>
      </c>
      <c r="C124" s="12" t="s">
        <v>436</v>
      </c>
      <c r="D124" s="12" t="s">
        <v>73</v>
      </c>
      <c r="E124" s="12" t="s">
        <v>437</v>
      </c>
      <c r="F124" s="15"/>
      <c r="G124" s="15">
        <v>419</v>
      </c>
      <c r="H124" s="15"/>
      <c r="I124" s="16">
        <v>419</v>
      </c>
      <c r="J124"/>
    </row>
    <row r="125" spans="1:10" x14ac:dyDescent="0.35">
      <c r="A125" s="12" t="s">
        <v>24</v>
      </c>
      <c r="B125" s="12" t="s">
        <v>615</v>
      </c>
      <c r="C125" s="12" t="s">
        <v>436</v>
      </c>
      <c r="D125" s="12" t="s">
        <v>443</v>
      </c>
      <c r="E125" s="12" t="s">
        <v>438</v>
      </c>
      <c r="F125" s="15"/>
      <c r="G125" s="15">
        <v>600</v>
      </c>
      <c r="H125" s="15"/>
      <c r="I125" s="16">
        <v>600</v>
      </c>
      <c r="J125"/>
    </row>
    <row r="126" spans="1:10" x14ac:dyDescent="0.35">
      <c r="A126" s="12" t="s">
        <v>24</v>
      </c>
      <c r="B126" s="12" t="s">
        <v>615</v>
      </c>
      <c r="C126" s="12" t="s">
        <v>436</v>
      </c>
      <c r="D126" s="12" t="s">
        <v>439</v>
      </c>
      <c r="E126" s="12" t="s">
        <v>438</v>
      </c>
      <c r="F126" s="15"/>
      <c r="G126" s="15">
        <v>250</v>
      </c>
      <c r="H126" s="15"/>
      <c r="I126" s="16">
        <v>250</v>
      </c>
      <c r="J126"/>
    </row>
    <row r="127" spans="1:10" x14ac:dyDescent="0.35">
      <c r="A127" s="12" t="s">
        <v>24</v>
      </c>
      <c r="B127" s="12" t="s">
        <v>615</v>
      </c>
      <c r="C127" s="12" t="s">
        <v>436</v>
      </c>
      <c r="D127" s="12" t="s">
        <v>441</v>
      </c>
      <c r="E127" s="12" t="s">
        <v>438</v>
      </c>
      <c r="F127" s="15"/>
      <c r="G127" s="15">
        <v>150</v>
      </c>
      <c r="H127" s="15"/>
      <c r="I127" s="16">
        <v>150</v>
      </c>
      <c r="J127"/>
    </row>
    <row r="128" spans="1:10" x14ac:dyDescent="0.35">
      <c r="A128" s="12" t="s">
        <v>24</v>
      </c>
      <c r="B128" s="12" t="s">
        <v>615</v>
      </c>
      <c r="C128" s="12" t="s">
        <v>436</v>
      </c>
      <c r="D128" s="12" t="s">
        <v>142</v>
      </c>
      <c r="E128" s="12" t="s">
        <v>437</v>
      </c>
      <c r="F128" s="15"/>
      <c r="G128" s="15">
        <v>138</v>
      </c>
      <c r="H128" s="15"/>
      <c r="I128" s="16">
        <v>138</v>
      </c>
      <c r="J128"/>
    </row>
    <row r="129" spans="1:10" x14ac:dyDescent="0.35">
      <c r="A129" s="12" t="s">
        <v>24</v>
      </c>
      <c r="B129" s="12" t="s">
        <v>615</v>
      </c>
      <c r="C129" s="12" t="s">
        <v>436</v>
      </c>
      <c r="D129" s="12" t="s">
        <v>140</v>
      </c>
      <c r="E129" s="12" t="s">
        <v>437</v>
      </c>
      <c r="F129" s="15"/>
      <c r="G129" s="15">
        <v>3</v>
      </c>
      <c r="H129" s="15"/>
      <c r="I129" s="16">
        <v>3</v>
      </c>
      <c r="J129"/>
    </row>
    <row r="130" spans="1:10" x14ac:dyDescent="0.35">
      <c r="A130" s="12" t="s">
        <v>24</v>
      </c>
      <c r="B130" s="12" t="s">
        <v>615</v>
      </c>
      <c r="C130" s="12" t="s">
        <v>76</v>
      </c>
      <c r="D130" s="12" t="s">
        <v>73</v>
      </c>
      <c r="E130" s="12" t="s">
        <v>72</v>
      </c>
      <c r="F130" s="15"/>
      <c r="G130" s="15">
        <v>112</v>
      </c>
      <c r="H130" s="15"/>
      <c r="I130" s="16">
        <v>112</v>
      </c>
      <c r="J130"/>
    </row>
    <row r="131" spans="1:10" x14ac:dyDescent="0.35">
      <c r="A131" s="12" t="s">
        <v>24</v>
      </c>
      <c r="B131" s="12" t="s">
        <v>615</v>
      </c>
      <c r="C131" s="12" t="s">
        <v>76</v>
      </c>
      <c r="D131" s="12" t="s">
        <v>142</v>
      </c>
      <c r="E131" s="12" t="s">
        <v>72</v>
      </c>
      <c r="F131" s="15"/>
      <c r="G131" s="15">
        <v>37</v>
      </c>
      <c r="H131" s="15"/>
      <c r="I131" s="16">
        <v>37</v>
      </c>
      <c r="J131"/>
    </row>
    <row r="132" spans="1:10" x14ac:dyDescent="0.35">
      <c r="A132" s="12" t="s">
        <v>24</v>
      </c>
      <c r="B132" s="12" t="s">
        <v>615</v>
      </c>
      <c r="C132" s="12" t="s">
        <v>76</v>
      </c>
      <c r="D132" s="12" t="s">
        <v>140</v>
      </c>
      <c r="E132" s="12" t="s">
        <v>72</v>
      </c>
      <c r="F132" s="15"/>
      <c r="G132" s="15">
        <v>1</v>
      </c>
      <c r="H132" s="15"/>
      <c r="I132" s="16">
        <v>1</v>
      </c>
      <c r="J132"/>
    </row>
    <row r="133" spans="1:10" x14ac:dyDescent="0.35">
      <c r="A133" s="12" t="s">
        <v>24</v>
      </c>
      <c r="B133" s="12" t="s">
        <v>615</v>
      </c>
      <c r="C133" s="12" t="s">
        <v>417</v>
      </c>
      <c r="D133" s="12" t="s">
        <v>73</v>
      </c>
      <c r="E133" s="12" t="s">
        <v>696</v>
      </c>
      <c r="F133" s="15"/>
      <c r="G133" s="15"/>
      <c r="H133" s="15">
        <v>3216</v>
      </c>
      <c r="I133" s="16">
        <v>3216</v>
      </c>
      <c r="J133"/>
    </row>
    <row r="134" spans="1:10" x14ac:dyDescent="0.35">
      <c r="A134" s="12" t="s">
        <v>24</v>
      </c>
      <c r="B134" s="12" t="s">
        <v>615</v>
      </c>
      <c r="C134" s="12" t="s">
        <v>417</v>
      </c>
      <c r="D134" s="12" t="s">
        <v>142</v>
      </c>
      <c r="E134" s="12" t="s">
        <v>696</v>
      </c>
      <c r="F134" s="15"/>
      <c r="G134" s="15"/>
      <c r="H134" s="15">
        <v>1061</v>
      </c>
      <c r="I134" s="16">
        <v>1061</v>
      </c>
      <c r="J134"/>
    </row>
    <row r="135" spans="1:10" x14ac:dyDescent="0.35">
      <c r="A135" s="12" t="s">
        <v>24</v>
      </c>
      <c r="B135" s="12" t="s">
        <v>615</v>
      </c>
      <c r="C135" s="12" t="s">
        <v>417</v>
      </c>
      <c r="D135" s="12" t="s">
        <v>140</v>
      </c>
      <c r="E135" s="12" t="s">
        <v>696</v>
      </c>
      <c r="F135" s="15"/>
      <c r="G135" s="15"/>
      <c r="H135" s="15">
        <v>26</v>
      </c>
      <c r="I135" s="16">
        <v>26</v>
      </c>
      <c r="J135"/>
    </row>
    <row r="136" spans="1:10" x14ac:dyDescent="0.35">
      <c r="A136" s="12" t="s">
        <v>24</v>
      </c>
      <c r="B136" s="12" t="s">
        <v>615</v>
      </c>
      <c r="C136" s="12" t="s">
        <v>429</v>
      </c>
      <c r="D136" s="12" t="s">
        <v>463</v>
      </c>
      <c r="E136" s="12" t="s">
        <v>471</v>
      </c>
      <c r="F136" s="15"/>
      <c r="G136" s="15"/>
      <c r="H136" s="15">
        <v>19718</v>
      </c>
      <c r="I136" s="16">
        <v>19718</v>
      </c>
      <c r="J136"/>
    </row>
    <row r="137" spans="1:10" x14ac:dyDescent="0.35">
      <c r="A137" s="12" t="s">
        <v>24</v>
      </c>
      <c r="B137" s="12" t="s">
        <v>615</v>
      </c>
      <c r="C137" s="12" t="s">
        <v>429</v>
      </c>
      <c r="D137" s="12" t="s">
        <v>73</v>
      </c>
      <c r="E137" s="12" t="s">
        <v>519</v>
      </c>
      <c r="F137" s="15"/>
      <c r="G137" s="15"/>
      <c r="H137" s="15">
        <v>1171</v>
      </c>
      <c r="I137" s="16">
        <v>1171</v>
      </c>
      <c r="J137"/>
    </row>
    <row r="138" spans="1:10" x14ac:dyDescent="0.35">
      <c r="A138" s="12" t="s">
        <v>24</v>
      </c>
      <c r="B138" s="12" t="s">
        <v>615</v>
      </c>
      <c r="C138" s="12" t="s">
        <v>429</v>
      </c>
      <c r="D138" s="12" t="s">
        <v>474</v>
      </c>
      <c r="E138" s="12" t="s">
        <v>471</v>
      </c>
      <c r="F138" s="15"/>
      <c r="G138" s="15"/>
      <c r="H138" s="15">
        <v>6507</v>
      </c>
      <c r="I138" s="16">
        <v>6507</v>
      </c>
      <c r="J138"/>
    </row>
    <row r="139" spans="1:10" x14ac:dyDescent="0.35">
      <c r="A139" s="12" t="s">
        <v>24</v>
      </c>
      <c r="B139" s="12" t="s">
        <v>615</v>
      </c>
      <c r="C139" s="12" t="s">
        <v>429</v>
      </c>
      <c r="D139" s="12" t="s">
        <v>142</v>
      </c>
      <c r="E139" s="12" t="s">
        <v>519</v>
      </c>
      <c r="F139" s="15"/>
      <c r="G139" s="15"/>
      <c r="H139" s="15">
        <v>386</v>
      </c>
      <c r="I139" s="16">
        <v>386</v>
      </c>
      <c r="J139"/>
    </row>
    <row r="140" spans="1:10" x14ac:dyDescent="0.35">
      <c r="A140" s="12" t="s">
        <v>24</v>
      </c>
      <c r="B140" s="12" t="s">
        <v>615</v>
      </c>
      <c r="C140" s="12" t="s">
        <v>429</v>
      </c>
      <c r="D140" s="12" t="s">
        <v>472</v>
      </c>
      <c r="E140" s="12" t="s">
        <v>471</v>
      </c>
      <c r="F140" s="15"/>
      <c r="G140" s="15"/>
      <c r="H140" s="15">
        <v>158</v>
      </c>
      <c r="I140" s="16">
        <v>158</v>
      </c>
      <c r="J140"/>
    </row>
    <row r="141" spans="1:10" x14ac:dyDescent="0.35">
      <c r="A141" s="12" t="s">
        <v>24</v>
      </c>
      <c r="B141" s="12" t="s">
        <v>615</v>
      </c>
      <c r="C141" s="12" t="s">
        <v>429</v>
      </c>
      <c r="D141" s="12" t="s">
        <v>140</v>
      </c>
      <c r="E141" s="12" t="s">
        <v>519</v>
      </c>
      <c r="F141" s="15"/>
      <c r="G141" s="15"/>
      <c r="H141" s="15">
        <v>10</v>
      </c>
      <c r="I141" s="16">
        <v>10</v>
      </c>
      <c r="J141"/>
    </row>
    <row r="142" spans="1:10" x14ac:dyDescent="0.35">
      <c r="A142" s="12" t="s">
        <v>24</v>
      </c>
      <c r="B142" s="12" t="s">
        <v>615</v>
      </c>
      <c r="C142" s="12" t="s">
        <v>131</v>
      </c>
      <c r="D142" s="12" t="s">
        <v>73</v>
      </c>
      <c r="E142" s="12" t="s">
        <v>134</v>
      </c>
      <c r="F142" s="15"/>
      <c r="G142" s="15">
        <v>17568</v>
      </c>
      <c r="H142" s="15"/>
      <c r="I142" s="16">
        <v>17568</v>
      </c>
      <c r="J142"/>
    </row>
    <row r="143" spans="1:10" x14ac:dyDescent="0.35">
      <c r="A143" s="12" t="s">
        <v>24</v>
      </c>
      <c r="B143" s="12" t="s">
        <v>615</v>
      </c>
      <c r="C143" s="12" t="s">
        <v>131</v>
      </c>
      <c r="D143" s="12" t="s">
        <v>142</v>
      </c>
      <c r="E143" s="12" t="s">
        <v>134</v>
      </c>
      <c r="F143" s="15"/>
      <c r="G143" s="15">
        <v>5797</v>
      </c>
      <c r="H143" s="15"/>
      <c r="I143" s="16">
        <v>5797</v>
      </c>
      <c r="J143"/>
    </row>
    <row r="144" spans="1:10" x14ac:dyDescent="0.35">
      <c r="A144" s="12" t="s">
        <v>24</v>
      </c>
      <c r="B144" s="12" t="s">
        <v>615</v>
      </c>
      <c r="C144" s="12" t="s">
        <v>131</v>
      </c>
      <c r="D144" s="12" t="s">
        <v>140</v>
      </c>
      <c r="E144" s="12" t="s">
        <v>134</v>
      </c>
      <c r="F144" s="15"/>
      <c r="G144" s="15">
        <v>140</v>
      </c>
      <c r="H144" s="15"/>
      <c r="I144" s="16">
        <v>140</v>
      </c>
      <c r="J144"/>
    </row>
    <row r="145" spans="1:10" x14ac:dyDescent="0.35">
      <c r="A145" s="12" t="s">
        <v>24</v>
      </c>
      <c r="B145" s="12" t="s">
        <v>615</v>
      </c>
      <c r="C145" s="12" t="s">
        <v>498</v>
      </c>
      <c r="D145" s="12" t="s">
        <v>463</v>
      </c>
      <c r="E145" s="12" t="s">
        <v>471</v>
      </c>
      <c r="F145" s="15"/>
      <c r="G145" s="15"/>
      <c r="H145" s="15">
        <v>13540</v>
      </c>
      <c r="I145" s="16">
        <v>13540</v>
      </c>
      <c r="J145"/>
    </row>
    <row r="146" spans="1:10" x14ac:dyDescent="0.35">
      <c r="A146" s="12" t="s">
        <v>24</v>
      </c>
      <c r="B146" s="12" t="s">
        <v>615</v>
      </c>
      <c r="C146" s="12" t="s">
        <v>498</v>
      </c>
      <c r="D146" s="12" t="s">
        <v>474</v>
      </c>
      <c r="E146" s="12" t="s">
        <v>471</v>
      </c>
      <c r="F146" s="15"/>
      <c r="G146" s="15"/>
      <c r="H146" s="15">
        <v>4468</v>
      </c>
      <c r="I146" s="16">
        <v>4468</v>
      </c>
      <c r="J146"/>
    </row>
    <row r="147" spans="1:10" x14ac:dyDescent="0.35">
      <c r="A147" s="12" t="s">
        <v>24</v>
      </c>
      <c r="B147" s="12" t="s">
        <v>615</v>
      </c>
      <c r="C147" s="12" t="s">
        <v>498</v>
      </c>
      <c r="D147" s="12" t="s">
        <v>472</v>
      </c>
      <c r="E147" s="12" t="s">
        <v>471</v>
      </c>
      <c r="F147" s="15"/>
      <c r="G147" s="15"/>
      <c r="H147" s="15">
        <v>108</v>
      </c>
      <c r="I147" s="16">
        <v>108</v>
      </c>
      <c r="J147"/>
    </row>
    <row r="148" spans="1:10" x14ac:dyDescent="0.35">
      <c r="A148" s="12" t="s">
        <v>24</v>
      </c>
      <c r="B148" s="12" t="s">
        <v>637</v>
      </c>
      <c r="F148" s="15"/>
      <c r="G148" s="15">
        <v>30326</v>
      </c>
      <c r="H148" s="15">
        <v>186727</v>
      </c>
      <c r="I148" s="16">
        <v>217053</v>
      </c>
      <c r="J148"/>
    </row>
    <row r="149" spans="1:10" x14ac:dyDescent="0.35">
      <c r="A149" s="12" t="s">
        <v>24</v>
      </c>
      <c r="B149" s="12" t="s">
        <v>616</v>
      </c>
      <c r="C149" s="12" t="s">
        <v>250</v>
      </c>
      <c r="D149" s="12" t="s">
        <v>245</v>
      </c>
      <c r="E149" s="12" t="s">
        <v>50</v>
      </c>
      <c r="F149" s="15"/>
      <c r="G149" s="84">
        <v>-10000</v>
      </c>
      <c r="H149" s="15"/>
      <c r="I149" s="16">
        <v>-10000</v>
      </c>
      <c r="J149"/>
    </row>
    <row r="150" spans="1:10" x14ac:dyDescent="0.35">
      <c r="A150" s="12" t="s">
        <v>24</v>
      </c>
      <c r="B150" s="12" t="s">
        <v>616</v>
      </c>
      <c r="C150" s="12" t="s">
        <v>40</v>
      </c>
      <c r="D150" s="12" t="s">
        <v>44</v>
      </c>
      <c r="E150" s="12" t="s">
        <v>283</v>
      </c>
      <c r="F150" s="15"/>
      <c r="G150" s="84">
        <v>-1000</v>
      </c>
      <c r="H150" s="15"/>
      <c r="I150" s="16">
        <v>-1000</v>
      </c>
      <c r="J150"/>
    </row>
    <row r="151" spans="1:10" x14ac:dyDescent="0.35">
      <c r="A151" s="12" t="s">
        <v>24</v>
      </c>
      <c r="B151" s="12" t="s">
        <v>616</v>
      </c>
      <c r="C151" s="12" t="s">
        <v>40</v>
      </c>
      <c r="D151" s="12" t="s">
        <v>44</v>
      </c>
      <c r="E151" s="12" t="s">
        <v>251</v>
      </c>
      <c r="F151" s="15"/>
      <c r="G151" s="84">
        <v>-137000</v>
      </c>
      <c r="H151" s="15"/>
      <c r="I151" s="16">
        <v>-137000</v>
      </c>
      <c r="J151"/>
    </row>
    <row r="152" spans="1:10" x14ac:dyDescent="0.35">
      <c r="A152" s="12" t="s">
        <v>24</v>
      </c>
      <c r="B152" s="12" t="s">
        <v>616</v>
      </c>
      <c r="C152" s="12" t="s">
        <v>40</v>
      </c>
      <c r="D152" s="12" t="s">
        <v>44</v>
      </c>
      <c r="E152" s="12" t="s">
        <v>274</v>
      </c>
      <c r="F152" s="15"/>
      <c r="G152" s="84">
        <v>-18500</v>
      </c>
      <c r="H152" s="15"/>
      <c r="I152" s="16">
        <v>-18500</v>
      </c>
      <c r="J152"/>
    </row>
    <row r="153" spans="1:10" x14ac:dyDescent="0.35">
      <c r="A153" s="12" t="s">
        <v>24</v>
      </c>
      <c r="B153" s="12" t="s">
        <v>616</v>
      </c>
      <c r="C153" s="12" t="s">
        <v>40</v>
      </c>
      <c r="D153" s="12" t="s">
        <v>44</v>
      </c>
      <c r="E153" s="12" t="s">
        <v>269</v>
      </c>
      <c r="F153" s="15"/>
      <c r="G153" s="84">
        <v>-3000</v>
      </c>
      <c r="H153" s="15"/>
      <c r="I153" s="16">
        <v>-3000</v>
      </c>
      <c r="J153"/>
    </row>
    <row r="154" spans="1:10" x14ac:dyDescent="0.35">
      <c r="A154" s="12" t="s">
        <v>24</v>
      </c>
      <c r="B154" s="12" t="s">
        <v>616</v>
      </c>
      <c r="C154" s="12" t="s">
        <v>40</v>
      </c>
      <c r="D154" s="12" t="s">
        <v>44</v>
      </c>
      <c r="E154" s="12" t="s">
        <v>293</v>
      </c>
      <c r="F154" s="15"/>
      <c r="G154" s="84">
        <v>-10000</v>
      </c>
      <c r="H154" s="15"/>
      <c r="I154" s="16">
        <v>-10000</v>
      </c>
      <c r="J154"/>
    </row>
    <row r="155" spans="1:10" x14ac:dyDescent="0.35">
      <c r="A155" s="12" t="s">
        <v>24</v>
      </c>
      <c r="B155" s="12" t="s">
        <v>616</v>
      </c>
      <c r="C155" s="12" t="s">
        <v>40</v>
      </c>
      <c r="D155" s="12" t="s">
        <v>44</v>
      </c>
      <c r="E155" s="12" t="s">
        <v>43</v>
      </c>
      <c r="F155" s="15"/>
      <c r="G155" s="84">
        <v>-24538</v>
      </c>
      <c r="H155" s="15"/>
      <c r="I155" s="16">
        <v>-24538</v>
      </c>
      <c r="J155"/>
    </row>
    <row r="156" spans="1:10" x14ac:dyDescent="0.35">
      <c r="A156" s="12" t="s">
        <v>24</v>
      </c>
      <c r="B156" s="12" t="s">
        <v>616</v>
      </c>
      <c r="C156" s="12" t="s">
        <v>40</v>
      </c>
      <c r="D156" s="12" t="s">
        <v>44</v>
      </c>
      <c r="E156" s="12" t="s">
        <v>277</v>
      </c>
      <c r="F156" s="15"/>
      <c r="G156" s="84">
        <v>-15000</v>
      </c>
      <c r="H156" s="15"/>
      <c r="I156" s="16">
        <v>-15000</v>
      </c>
      <c r="J156"/>
    </row>
    <row r="157" spans="1:10" x14ac:dyDescent="0.35">
      <c r="A157" s="12" t="s">
        <v>24</v>
      </c>
      <c r="B157" s="12" t="s">
        <v>616</v>
      </c>
      <c r="C157" s="12" t="s">
        <v>40</v>
      </c>
      <c r="D157" s="12" t="s">
        <v>44</v>
      </c>
      <c r="E157" s="12" t="s">
        <v>280</v>
      </c>
      <c r="F157" s="15"/>
      <c r="G157" s="84">
        <v>-20000</v>
      </c>
      <c r="H157" s="15"/>
      <c r="I157" s="16">
        <v>-20000</v>
      </c>
      <c r="J157"/>
    </row>
    <row r="158" spans="1:10" x14ac:dyDescent="0.35">
      <c r="A158" s="12" t="s">
        <v>24</v>
      </c>
      <c r="B158" s="12" t="s">
        <v>616</v>
      </c>
      <c r="C158" s="12" t="s">
        <v>40</v>
      </c>
      <c r="D158" s="12" t="s">
        <v>105</v>
      </c>
      <c r="E158" s="12" t="s">
        <v>655</v>
      </c>
      <c r="F158" s="15"/>
      <c r="G158" s="84"/>
      <c r="H158" s="15">
        <v>7515</v>
      </c>
      <c r="I158" s="16">
        <v>7515</v>
      </c>
      <c r="J158"/>
    </row>
    <row r="159" spans="1:10" x14ac:dyDescent="0.35">
      <c r="A159" s="12" t="s">
        <v>24</v>
      </c>
      <c r="B159" s="12" t="s">
        <v>616</v>
      </c>
      <c r="C159" s="12" t="s">
        <v>56</v>
      </c>
      <c r="D159" s="12" t="s">
        <v>192</v>
      </c>
      <c r="E159" s="12" t="s">
        <v>50</v>
      </c>
      <c r="F159" s="15"/>
      <c r="G159" s="84">
        <v>-250</v>
      </c>
      <c r="H159" s="15"/>
      <c r="I159" s="16">
        <v>-250</v>
      </c>
      <c r="J159"/>
    </row>
    <row r="160" spans="1:10" x14ac:dyDescent="0.35">
      <c r="A160" s="12" t="s">
        <v>24</v>
      </c>
      <c r="B160" s="12" t="s">
        <v>616</v>
      </c>
      <c r="C160" s="12" t="s">
        <v>56</v>
      </c>
      <c r="D160" s="12" t="s">
        <v>51</v>
      </c>
      <c r="E160" s="12" t="s">
        <v>50</v>
      </c>
      <c r="F160" s="15"/>
      <c r="G160" s="84">
        <v>-16500</v>
      </c>
      <c r="H160" s="15"/>
      <c r="I160" s="16">
        <v>-16500</v>
      </c>
      <c r="J160"/>
    </row>
    <row r="161" spans="1:10" x14ac:dyDescent="0.35">
      <c r="A161" s="12" t="s">
        <v>24</v>
      </c>
      <c r="B161" s="12" t="s">
        <v>616</v>
      </c>
      <c r="C161" s="12" t="s">
        <v>56</v>
      </c>
      <c r="D161" s="12" t="s">
        <v>51</v>
      </c>
      <c r="E161" s="12" t="s">
        <v>61</v>
      </c>
      <c r="F161" s="15"/>
      <c r="G161" s="84">
        <v>-300</v>
      </c>
      <c r="H161" s="15"/>
      <c r="I161" s="16">
        <v>-300</v>
      </c>
      <c r="J161"/>
    </row>
    <row r="162" spans="1:10" x14ac:dyDescent="0.35">
      <c r="A162" s="12" t="s">
        <v>24</v>
      </c>
      <c r="B162" s="12" t="s">
        <v>616</v>
      </c>
      <c r="C162" s="12" t="s">
        <v>56</v>
      </c>
      <c r="D162" s="12" t="s">
        <v>51</v>
      </c>
      <c r="E162" s="12" t="s">
        <v>703</v>
      </c>
      <c r="F162" s="15"/>
      <c r="G162" s="84"/>
      <c r="H162" s="15">
        <v>49148</v>
      </c>
      <c r="I162" s="16">
        <v>49148</v>
      </c>
      <c r="J162"/>
    </row>
    <row r="163" spans="1:10" x14ac:dyDescent="0.35">
      <c r="A163" s="12" t="s">
        <v>24</v>
      </c>
      <c r="B163" s="12" t="s">
        <v>616</v>
      </c>
      <c r="C163" s="12" t="s">
        <v>56</v>
      </c>
      <c r="D163" s="12" t="s">
        <v>197</v>
      </c>
      <c r="E163" s="12" t="s">
        <v>50</v>
      </c>
      <c r="F163" s="15"/>
      <c r="G163" s="84">
        <v>-6000</v>
      </c>
      <c r="H163" s="15"/>
      <c r="I163" s="16">
        <v>-6000</v>
      </c>
      <c r="J163"/>
    </row>
    <row r="164" spans="1:10" x14ac:dyDescent="0.35">
      <c r="A164" s="12" t="s">
        <v>24</v>
      </c>
      <c r="B164" s="12" t="s">
        <v>616</v>
      </c>
      <c r="C164" s="12" t="s">
        <v>56</v>
      </c>
      <c r="D164" s="12" t="s">
        <v>197</v>
      </c>
      <c r="E164" s="12" t="s">
        <v>196</v>
      </c>
      <c r="F164" s="15"/>
      <c r="G164" s="84">
        <v>-15000</v>
      </c>
      <c r="H164" s="15"/>
      <c r="I164" s="16">
        <v>-15000</v>
      </c>
      <c r="J164"/>
    </row>
    <row r="165" spans="1:10" x14ac:dyDescent="0.35">
      <c r="A165" s="12" t="s">
        <v>24</v>
      </c>
      <c r="B165" s="12" t="s">
        <v>616</v>
      </c>
      <c r="C165" s="12" t="s">
        <v>56</v>
      </c>
      <c r="D165" s="12" t="s">
        <v>197</v>
      </c>
      <c r="E165" s="12" t="s">
        <v>667</v>
      </c>
      <c r="F165" s="15"/>
      <c r="G165" s="84"/>
      <c r="H165" s="15">
        <v>25805</v>
      </c>
      <c r="I165" s="16">
        <v>25805</v>
      </c>
      <c r="J165"/>
    </row>
    <row r="166" spans="1:10" x14ac:dyDescent="0.35">
      <c r="A166" s="12" t="s">
        <v>24</v>
      </c>
      <c r="B166" s="12" t="s">
        <v>616</v>
      </c>
      <c r="C166" s="12" t="s">
        <v>56</v>
      </c>
      <c r="D166" s="12" t="s">
        <v>202</v>
      </c>
      <c r="E166" s="12" t="s">
        <v>50</v>
      </c>
      <c r="F166" s="15"/>
      <c r="G166" s="84">
        <v>-6000</v>
      </c>
      <c r="H166" s="15"/>
      <c r="I166" s="16">
        <v>-6000</v>
      </c>
      <c r="J166"/>
    </row>
    <row r="167" spans="1:10" x14ac:dyDescent="0.35">
      <c r="A167" s="12" t="s">
        <v>24</v>
      </c>
      <c r="B167" s="12" t="s">
        <v>616</v>
      </c>
      <c r="C167" s="12" t="s">
        <v>56</v>
      </c>
      <c r="D167" s="12" t="s">
        <v>202</v>
      </c>
      <c r="E167" s="12" t="s">
        <v>201</v>
      </c>
      <c r="F167" s="15"/>
      <c r="G167" s="84">
        <v>-17202</v>
      </c>
      <c r="H167" s="15"/>
      <c r="I167" s="16">
        <v>-17202</v>
      </c>
      <c r="J167"/>
    </row>
    <row r="168" spans="1:10" x14ac:dyDescent="0.35">
      <c r="A168" s="12" t="s">
        <v>24</v>
      </c>
      <c r="B168" s="12" t="s">
        <v>616</v>
      </c>
      <c r="C168" s="12" t="s">
        <v>56</v>
      </c>
      <c r="D168" s="12" t="s">
        <v>212</v>
      </c>
      <c r="E168" s="12" t="s">
        <v>50</v>
      </c>
      <c r="F168" s="15"/>
      <c r="G168" s="84">
        <v>-200</v>
      </c>
      <c r="H168" s="15"/>
      <c r="I168" s="16">
        <v>-200</v>
      </c>
      <c r="J168"/>
    </row>
    <row r="169" spans="1:10" x14ac:dyDescent="0.35">
      <c r="A169" s="12" t="s">
        <v>24</v>
      </c>
      <c r="B169" s="12" t="s">
        <v>616</v>
      </c>
      <c r="C169" s="12" t="s">
        <v>226</v>
      </c>
      <c r="D169" s="12" t="s">
        <v>89</v>
      </c>
      <c r="E169" s="12" t="s">
        <v>678</v>
      </c>
      <c r="F169" s="15"/>
      <c r="G169" s="84">
        <v>-1000</v>
      </c>
      <c r="H169" s="15"/>
      <c r="I169" s="16">
        <v>-1000</v>
      </c>
      <c r="J169"/>
    </row>
    <row r="170" spans="1:10" x14ac:dyDescent="0.35">
      <c r="A170" s="12" t="s">
        <v>24</v>
      </c>
      <c r="B170" s="12" t="s">
        <v>616</v>
      </c>
      <c r="C170" s="12" t="s">
        <v>303</v>
      </c>
      <c r="D170" s="12" t="s">
        <v>299</v>
      </c>
      <c r="E170" s="12" t="s">
        <v>251</v>
      </c>
      <c r="F170" s="15"/>
      <c r="G170" s="84">
        <v>-33035</v>
      </c>
      <c r="H170" s="15"/>
      <c r="I170" s="16">
        <v>-33035</v>
      </c>
      <c r="J170"/>
    </row>
    <row r="171" spans="1:10" x14ac:dyDescent="0.35">
      <c r="A171" s="12" t="s">
        <v>24</v>
      </c>
      <c r="B171" s="12" t="s">
        <v>616</v>
      </c>
      <c r="C171" s="12" t="s">
        <v>165</v>
      </c>
      <c r="D171" s="12" t="s">
        <v>160</v>
      </c>
      <c r="E171" s="12" t="s">
        <v>50</v>
      </c>
      <c r="F171" s="15"/>
      <c r="G171" s="84">
        <v>-800</v>
      </c>
      <c r="H171" s="15"/>
      <c r="I171" s="16">
        <v>-800</v>
      </c>
      <c r="J171"/>
    </row>
    <row r="172" spans="1:10" x14ac:dyDescent="0.35">
      <c r="A172" s="12" t="s">
        <v>24</v>
      </c>
      <c r="B172" s="12" t="s">
        <v>616</v>
      </c>
      <c r="C172" s="12" t="s">
        <v>165</v>
      </c>
      <c r="D172" s="12" t="s">
        <v>168</v>
      </c>
      <c r="E172" s="12" t="s">
        <v>50</v>
      </c>
      <c r="F172" s="15"/>
      <c r="G172" s="84">
        <v>-700</v>
      </c>
      <c r="H172" s="15"/>
      <c r="I172" s="16">
        <v>-700</v>
      </c>
      <c r="J172"/>
    </row>
    <row r="173" spans="1:10" x14ac:dyDescent="0.35">
      <c r="A173" s="12" t="s">
        <v>24</v>
      </c>
      <c r="B173" s="12" t="s">
        <v>616</v>
      </c>
      <c r="C173" s="12" t="s">
        <v>165</v>
      </c>
      <c r="D173" s="12" t="s">
        <v>188</v>
      </c>
      <c r="E173" s="12" t="s">
        <v>50</v>
      </c>
      <c r="F173" s="15"/>
      <c r="G173" s="84">
        <v>-1350</v>
      </c>
      <c r="H173" s="15"/>
      <c r="I173" s="16">
        <v>-1350</v>
      </c>
      <c r="J173"/>
    </row>
    <row r="174" spans="1:10" x14ac:dyDescent="0.35">
      <c r="A174" s="12" t="s">
        <v>24</v>
      </c>
      <c r="B174" s="12" t="s">
        <v>616</v>
      </c>
      <c r="C174" s="12" t="s">
        <v>165</v>
      </c>
      <c r="D174" s="12" t="s">
        <v>184</v>
      </c>
      <c r="E174" s="12" t="s">
        <v>50</v>
      </c>
      <c r="F174" s="15"/>
      <c r="G174" s="84">
        <v>-350</v>
      </c>
      <c r="H174" s="15"/>
      <c r="I174" s="16">
        <v>-350</v>
      </c>
      <c r="J174"/>
    </row>
    <row r="175" spans="1:10" x14ac:dyDescent="0.35">
      <c r="A175" s="12" t="s">
        <v>24</v>
      </c>
      <c r="B175" s="12" t="s">
        <v>616</v>
      </c>
      <c r="C175" s="12" t="s">
        <v>165</v>
      </c>
      <c r="D175" s="12" t="s">
        <v>180</v>
      </c>
      <c r="E175" s="12" t="s">
        <v>50</v>
      </c>
      <c r="F175" s="15"/>
      <c r="G175" s="84">
        <v>-250</v>
      </c>
      <c r="H175" s="15"/>
      <c r="I175" s="16">
        <v>-250</v>
      </c>
      <c r="J175"/>
    </row>
    <row r="176" spans="1:10" x14ac:dyDescent="0.35">
      <c r="A176" s="12" t="s">
        <v>24</v>
      </c>
      <c r="B176" s="12" t="s">
        <v>616</v>
      </c>
      <c r="C176" s="12" t="s">
        <v>165</v>
      </c>
      <c r="D176" s="12" t="s">
        <v>176</v>
      </c>
      <c r="E176" s="12" t="s">
        <v>50</v>
      </c>
      <c r="F176" s="15"/>
      <c r="G176" s="84">
        <v>-700</v>
      </c>
      <c r="H176" s="15"/>
      <c r="I176" s="16">
        <v>-700</v>
      </c>
      <c r="J176"/>
    </row>
    <row r="177" spans="1:10" x14ac:dyDescent="0.35">
      <c r="A177" s="12" t="s">
        <v>24</v>
      </c>
      <c r="B177" s="12" t="s">
        <v>616</v>
      </c>
      <c r="C177" s="12" t="s">
        <v>165</v>
      </c>
      <c r="D177" s="12" t="s">
        <v>172</v>
      </c>
      <c r="E177" s="12" t="s">
        <v>50</v>
      </c>
      <c r="F177" s="15"/>
      <c r="G177" s="84">
        <v>-500</v>
      </c>
      <c r="H177" s="15"/>
      <c r="I177" s="16">
        <v>-500</v>
      </c>
      <c r="J177"/>
    </row>
    <row r="178" spans="1:10" x14ac:dyDescent="0.35">
      <c r="A178" s="12" t="s">
        <v>24</v>
      </c>
      <c r="B178" s="12" t="s">
        <v>616</v>
      </c>
      <c r="C178" s="12" t="s">
        <v>486</v>
      </c>
      <c r="D178" s="12" t="s">
        <v>34</v>
      </c>
      <c r="E178" s="12" t="s">
        <v>674</v>
      </c>
      <c r="F178" s="15"/>
      <c r="G178" s="84"/>
      <c r="H178" s="15">
        <v>2000</v>
      </c>
      <c r="I178" s="16">
        <v>2000</v>
      </c>
      <c r="J178"/>
    </row>
    <row r="179" spans="1:10" x14ac:dyDescent="0.35">
      <c r="A179" s="12" t="s">
        <v>24</v>
      </c>
      <c r="B179" s="12" t="s">
        <v>616</v>
      </c>
      <c r="C179" s="12" t="s">
        <v>486</v>
      </c>
      <c r="D179" s="12" t="s">
        <v>34</v>
      </c>
      <c r="E179" s="12" t="s">
        <v>692</v>
      </c>
      <c r="F179" s="15"/>
      <c r="G179" s="84"/>
      <c r="H179" s="15">
        <v>9000</v>
      </c>
      <c r="I179" s="16">
        <v>9000</v>
      </c>
      <c r="J179"/>
    </row>
    <row r="180" spans="1:10" x14ac:dyDescent="0.35">
      <c r="A180" s="12" t="s">
        <v>24</v>
      </c>
      <c r="B180" s="12" t="s">
        <v>616</v>
      </c>
      <c r="C180" s="12" t="s">
        <v>64</v>
      </c>
      <c r="D180" s="12" t="s">
        <v>34</v>
      </c>
      <c r="E180" s="12" t="s">
        <v>62</v>
      </c>
      <c r="F180" s="15"/>
      <c r="G180" s="84">
        <v>2000</v>
      </c>
      <c r="H180" s="15"/>
      <c r="I180" s="16">
        <v>2000</v>
      </c>
      <c r="J180"/>
    </row>
    <row r="181" spans="1:10" x14ac:dyDescent="0.35">
      <c r="A181" s="12" t="s">
        <v>24</v>
      </c>
      <c r="B181" s="12" t="s">
        <v>616</v>
      </c>
      <c r="C181" s="12" t="s">
        <v>64</v>
      </c>
      <c r="D181" s="12" t="s">
        <v>34</v>
      </c>
      <c r="E181" s="12" t="s">
        <v>71</v>
      </c>
      <c r="F181" s="15"/>
      <c r="G181" s="84">
        <v>1000</v>
      </c>
      <c r="H181" s="15"/>
      <c r="I181" s="16">
        <v>1000</v>
      </c>
      <c r="J181"/>
    </row>
    <row r="182" spans="1:10" x14ac:dyDescent="0.35">
      <c r="A182" s="12" t="s">
        <v>24</v>
      </c>
      <c r="B182" s="12" t="s">
        <v>616</v>
      </c>
      <c r="C182" s="12" t="s">
        <v>64</v>
      </c>
      <c r="D182" s="12" t="s">
        <v>34</v>
      </c>
      <c r="E182" s="12" t="s">
        <v>665</v>
      </c>
      <c r="F182" s="15"/>
      <c r="G182" s="84"/>
      <c r="H182" s="15">
        <v>2000</v>
      </c>
      <c r="I182" s="16">
        <v>2000</v>
      </c>
      <c r="J182"/>
    </row>
    <row r="183" spans="1:10" x14ac:dyDescent="0.35">
      <c r="A183" s="12" t="s">
        <v>24</v>
      </c>
      <c r="B183" s="12" t="s">
        <v>616</v>
      </c>
      <c r="C183" s="12" t="s">
        <v>64</v>
      </c>
      <c r="D183" s="12" t="s">
        <v>34</v>
      </c>
      <c r="E183" s="12" t="s">
        <v>666</v>
      </c>
      <c r="F183" s="15"/>
      <c r="G183" s="84"/>
      <c r="H183" s="15">
        <v>2000</v>
      </c>
      <c r="I183" s="16">
        <v>2000</v>
      </c>
      <c r="J183"/>
    </row>
    <row r="184" spans="1:10" x14ac:dyDescent="0.35">
      <c r="A184" s="12" t="s">
        <v>24</v>
      </c>
      <c r="B184" s="12" t="s">
        <v>616</v>
      </c>
      <c r="C184" s="12" t="s">
        <v>356</v>
      </c>
      <c r="D184" s="12" t="s">
        <v>510</v>
      </c>
      <c r="E184" s="12" t="s">
        <v>664</v>
      </c>
      <c r="F184" s="15"/>
      <c r="G184" s="84"/>
      <c r="H184" s="15">
        <v>-398</v>
      </c>
      <c r="I184" s="16">
        <v>-398</v>
      </c>
      <c r="J184"/>
    </row>
    <row r="185" spans="1:10" x14ac:dyDescent="0.35">
      <c r="A185" s="12" t="s">
        <v>24</v>
      </c>
      <c r="B185" s="12" t="s">
        <v>616</v>
      </c>
      <c r="C185" s="12" t="s">
        <v>356</v>
      </c>
      <c r="D185" s="12" t="s">
        <v>390</v>
      </c>
      <c r="E185" s="12" t="s">
        <v>50</v>
      </c>
      <c r="F185" s="15"/>
      <c r="G185" s="84">
        <v>-1500</v>
      </c>
      <c r="H185" s="15"/>
      <c r="I185" s="16">
        <v>-1500</v>
      </c>
      <c r="J185"/>
    </row>
    <row r="186" spans="1:10" x14ac:dyDescent="0.35">
      <c r="A186" s="12" t="s">
        <v>24</v>
      </c>
      <c r="B186" s="12" t="s">
        <v>616</v>
      </c>
      <c r="C186" s="12" t="s">
        <v>356</v>
      </c>
      <c r="D186" s="12" t="s">
        <v>351</v>
      </c>
      <c r="E186" s="12" t="s">
        <v>50</v>
      </c>
      <c r="F186" s="15"/>
      <c r="G186" s="84">
        <v>-500</v>
      </c>
      <c r="H186" s="15"/>
      <c r="I186" s="16">
        <v>-500</v>
      </c>
      <c r="J186"/>
    </row>
    <row r="187" spans="1:10" x14ac:dyDescent="0.35">
      <c r="A187" s="12" t="s">
        <v>24</v>
      </c>
      <c r="B187" s="12" t="s">
        <v>616</v>
      </c>
      <c r="C187" s="12" t="s">
        <v>356</v>
      </c>
      <c r="D187" s="12" t="s">
        <v>363</v>
      </c>
      <c r="E187" s="12" t="s">
        <v>380</v>
      </c>
      <c r="F187" s="15"/>
      <c r="G187" s="84">
        <v>46400</v>
      </c>
      <c r="H187" s="15"/>
      <c r="I187" s="16">
        <v>46400</v>
      </c>
      <c r="J187"/>
    </row>
    <row r="188" spans="1:10" x14ac:dyDescent="0.35">
      <c r="A188" s="12" t="s">
        <v>24</v>
      </c>
      <c r="B188" s="12" t="s">
        <v>616</v>
      </c>
      <c r="C188" s="12" t="s">
        <v>356</v>
      </c>
      <c r="D188" s="12" t="s">
        <v>363</v>
      </c>
      <c r="E188" s="12" t="s">
        <v>50</v>
      </c>
      <c r="F188" s="15"/>
      <c r="G188" s="84">
        <v>-9975</v>
      </c>
      <c r="H188" s="15"/>
      <c r="I188" s="16">
        <v>-9975</v>
      </c>
      <c r="J188"/>
    </row>
    <row r="189" spans="1:10" x14ac:dyDescent="0.35">
      <c r="A189" s="12" t="s">
        <v>24</v>
      </c>
      <c r="B189" s="12" t="s">
        <v>616</v>
      </c>
      <c r="C189" s="12" t="s">
        <v>356</v>
      </c>
      <c r="D189" s="12" t="s">
        <v>363</v>
      </c>
      <c r="E189" s="12" t="s">
        <v>402</v>
      </c>
      <c r="F189" s="15"/>
      <c r="G189" s="84">
        <v>-5000</v>
      </c>
      <c r="H189" s="15"/>
      <c r="I189" s="16">
        <v>-5000</v>
      </c>
      <c r="J189"/>
    </row>
    <row r="190" spans="1:10" x14ac:dyDescent="0.35">
      <c r="A190" s="12" t="s">
        <v>24</v>
      </c>
      <c r="B190" s="12" t="s">
        <v>616</v>
      </c>
      <c r="C190" s="12" t="s">
        <v>356</v>
      </c>
      <c r="D190" s="12" t="s">
        <v>363</v>
      </c>
      <c r="E190" s="12" t="s">
        <v>652</v>
      </c>
      <c r="F190" s="15"/>
      <c r="G190" s="84"/>
      <c r="H190" s="15">
        <v>4187</v>
      </c>
      <c r="I190" s="16">
        <v>4187</v>
      </c>
      <c r="J190"/>
    </row>
    <row r="191" spans="1:10" x14ac:dyDescent="0.35">
      <c r="A191" s="12" t="s">
        <v>24</v>
      </c>
      <c r="B191" s="12" t="s">
        <v>616</v>
      </c>
      <c r="C191" s="12" t="s">
        <v>356</v>
      </c>
      <c r="D191" s="12" t="s">
        <v>363</v>
      </c>
      <c r="E191" s="12" t="s">
        <v>694</v>
      </c>
      <c r="F191" s="15"/>
      <c r="G191" s="84"/>
      <c r="H191" s="15">
        <v>-25722</v>
      </c>
      <c r="I191" s="16">
        <v>-25722</v>
      </c>
      <c r="J191"/>
    </row>
    <row r="192" spans="1:10" x14ac:dyDescent="0.35">
      <c r="A192" s="12" t="s">
        <v>24</v>
      </c>
      <c r="B192" s="12" t="s">
        <v>616</v>
      </c>
      <c r="C192" s="12" t="s">
        <v>356</v>
      </c>
      <c r="D192" s="12" t="s">
        <v>363</v>
      </c>
      <c r="E192" s="12" t="s">
        <v>693</v>
      </c>
      <c r="F192" s="15"/>
      <c r="G192" s="84"/>
      <c r="H192" s="15">
        <v>-9417</v>
      </c>
      <c r="I192" s="16">
        <v>-9417</v>
      </c>
      <c r="J192"/>
    </row>
    <row r="193" spans="1:10" x14ac:dyDescent="0.35">
      <c r="A193" s="12" t="s">
        <v>24</v>
      </c>
      <c r="B193" s="12" t="s">
        <v>616</v>
      </c>
      <c r="C193" s="12" t="s">
        <v>356</v>
      </c>
      <c r="D193" s="12" t="s">
        <v>359</v>
      </c>
      <c r="E193" s="12" t="s">
        <v>50</v>
      </c>
      <c r="F193" s="15"/>
      <c r="G193" s="84">
        <v>-5000</v>
      </c>
      <c r="H193" s="15"/>
      <c r="I193" s="16">
        <v>-5000</v>
      </c>
      <c r="J193"/>
    </row>
    <row r="194" spans="1:10" x14ac:dyDescent="0.35">
      <c r="A194" s="12" t="s">
        <v>24</v>
      </c>
      <c r="B194" s="12" t="s">
        <v>616</v>
      </c>
      <c r="C194" s="12" t="s">
        <v>147</v>
      </c>
      <c r="D194" s="12" t="s">
        <v>89</v>
      </c>
      <c r="E194" s="12" t="s">
        <v>679</v>
      </c>
      <c r="F194" s="15"/>
      <c r="G194" s="84">
        <v>-500</v>
      </c>
      <c r="H194" s="15"/>
      <c r="I194" s="16">
        <v>-500</v>
      </c>
      <c r="J194"/>
    </row>
    <row r="195" spans="1:10" x14ac:dyDescent="0.35">
      <c r="A195" s="12" t="s">
        <v>24</v>
      </c>
      <c r="B195" s="12" t="s">
        <v>616</v>
      </c>
      <c r="C195" s="12" t="s">
        <v>147</v>
      </c>
      <c r="D195" s="12" t="s">
        <v>34</v>
      </c>
      <c r="E195" s="12" t="s">
        <v>575</v>
      </c>
      <c r="F195" s="15"/>
      <c r="G195" s="84"/>
      <c r="H195" s="15">
        <v>6222</v>
      </c>
      <c r="I195" s="16">
        <v>6222</v>
      </c>
      <c r="J195"/>
    </row>
    <row r="196" spans="1:10" x14ac:dyDescent="0.35">
      <c r="A196" s="12" t="s">
        <v>24</v>
      </c>
      <c r="B196" s="12" t="s">
        <v>616</v>
      </c>
      <c r="C196" s="12" t="s">
        <v>125</v>
      </c>
      <c r="D196" s="12" t="s">
        <v>122</v>
      </c>
      <c r="E196" s="12" t="s">
        <v>121</v>
      </c>
      <c r="F196" s="15"/>
      <c r="G196" s="84">
        <v>1500</v>
      </c>
      <c r="H196" s="15"/>
      <c r="I196" s="16">
        <v>1500</v>
      </c>
      <c r="J196"/>
    </row>
    <row r="197" spans="1:10" x14ac:dyDescent="0.35">
      <c r="A197" s="12" t="s">
        <v>24</v>
      </c>
      <c r="B197" s="12" t="s">
        <v>616</v>
      </c>
      <c r="C197" s="12" t="s">
        <v>125</v>
      </c>
      <c r="D197" s="12" t="s">
        <v>34</v>
      </c>
      <c r="E197" s="12" t="s">
        <v>673</v>
      </c>
      <c r="F197" s="15"/>
      <c r="G197" s="84"/>
      <c r="H197" s="15">
        <v>1390</v>
      </c>
      <c r="I197" s="16">
        <v>1390</v>
      </c>
      <c r="J197"/>
    </row>
    <row r="198" spans="1:10" x14ac:dyDescent="0.35">
      <c r="A198" s="12" t="s">
        <v>24</v>
      </c>
      <c r="B198" s="12" t="s">
        <v>616</v>
      </c>
      <c r="C198" s="12" t="s">
        <v>154</v>
      </c>
      <c r="D198" s="12" t="s">
        <v>89</v>
      </c>
      <c r="E198" s="12" t="s">
        <v>675</v>
      </c>
      <c r="F198" s="15"/>
      <c r="G198" s="84">
        <v>-1500</v>
      </c>
      <c r="H198" s="15"/>
      <c r="I198" s="16">
        <v>-1500</v>
      </c>
      <c r="J198"/>
    </row>
    <row r="199" spans="1:10" x14ac:dyDescent="0.35">
      <c r="A199" s="12" t="s">
        <v>24</v>
      </c>
      <c r="B199" s="12" t="s">
        <v>616</v>
      </c>
      <c r="C199" s="12" t="s">
        <v>154</v>
      </c>
      <c r="D199" s="12" t="s">
        <v>89</v>
      </c>
      <c r="E199" s="12" t="s">
        <v>676</v>
      </c>
      <c r="F199" s="15"/>
      <c r="G199" s="84">
        <v>-500</v>
      </c>
      <c r="H199" s="15"/>
      <c r="I199" s="16">
        <v>-500</v>
      </c>
      <c r="J199"/>
    </row>
    <row r="200" spans="1:10" x14ac:dyDescent="0.35">
      <c r="A200" s="12" t="s">
        <v>24</v>
      </c>
      <c r="B200" s="12" t="s">
        <v>616</v>
      </c>
      <c r="C200" s="12" t="s">
        <v>154</v>
      </c>
      <c r="D200" s="12" t="s">
        <v>94</v>
      </c>
      <c r="E200" s="12" t="s">
        <v>702</v>
      </c>
      <c r="F200" s="15"/>
      <c r="G200" s="84"/>
      <c r="H200" s="15">
        <v>-8050</v>
      </c>
      <c r="I200" s="16">
        <v>-8050</v>
      </c>
      <c r="J200"/>
    </row>
    <row r="201" spans="1:10" x14ac:dyDescent="0.35">
      <c r="A201" s="12" t="s">
        <v>24</v>
      </c>
      <c r="B201" s="12" t="s">
        <v>616</v>
      </c>
      <c r="C201" s="12" t="s">
        <v>154</v>
      </c>
      <c r="D201" s="12" t="s">
        <v>478</v>
      </c>
      <c r="E201" s="12" t="s">
        <v>699</v>
      </c>
      <c r="F201" s="15"/>
      <c r="G201" s="84"/>
      <c r="H201" s="15">
        <v>320</v>
      </c>
      <c r="I201" s="16">
        <v>320</v>
      </c>
      <c r="J201"/>
    </row>
    <row r="202" spans="1:10" x14ac:dyDescent="0.35">
      <c r="A202" s="12" t="s">
        <v>24</v>
      </c>
      <c r="B202" s="12" t="s">
        <v>616</v>
      </c>
      <c r="C202" s="12" t="s">
        <v>154</v>
      </c>
      <c r="D202" s="12" t="s">
        <v>478</v>
      </c>
      <c r="E202" s="12" t="s">
        <v>701</v>
      </c>
      <c r="F202" s="15"/>
      <c r="G202" s="84"/>
      <c r="H202" s="15">
        <v>1000</v>
      </c>
      <c r="I202" s="16">
        <v>1000</v>
      </c>
      <c r="J202"/>
    </row>
    <row r="203" spans="1:10" x14ac:dyDescent="0.35">
      <c r="A203" s="12" t="s">
        <v>24</v>
      </c>
      <c r="B203" s="12" t="s">
        <v>616</v>
      </c>
      <c r="C203" s="12" t="s">
        <v>154</v>
      </c>
      <c r="D203" s="12" t="s">
        <v>478</v>
      </c>
      <c r="E203" s="12" t="s">
        <v>700</v>
      </c>
      <c r="F203" s="15"/>
      <c r="G203" s="84"/>
      <c r="H203" s="15">
        <v>400</v>
      </c>
      <c r="I203" s="16">
        <v>400</v>
      </c>
      <c r="J203"/>
    </row>
    <row r="204" spans="1:10" x14ac:dyDescent="0.35">
      <c r="A204" s="12" t="s">
        <v>24</v>
      </c>
      <c r="B204" s="12" t="s">
        <v>616</v>
      </c>
      <c r="C204" s="12" t="s">
        <v>154</v>
      </c>
      <c r="D204" s="12" t="s">
        <v>478</v>
      </c>
      <c r="E204" s="12" t="s">
        <v>482</v>
      </c>
      <c r="F204" s="15"/>
      <c r="G204" s="84"/>
      <c r="H204" s="15">
        <v>149</v>
      </c>
      <c r="I204" s="16">
        <v>149</v>
      </c>
      <c r="J204"/>
    </row>
    <row r="205" spans="1:10" x14ac:dyDescent="0.35">
      <c r="A205" s="12" t="s">
        <v>24</v>
      </c>
      <c r="B205" s="12" t="s">
        <v>616</v>
      </c>
      <c r="C205" s="12" t="s">
        <v>154</v>
      </c>
      <c r="D205" s="12" t="s">
        <v>34</v>
      </c>
      <c r="E205" s="12" t="s">
        <v>150</v>
      </c>
      <c r="F205" s="15"/>
      <c r="G205" s="84">
        <v>-160</v>
      </c>
      <c r="H205" s="15"/>
      <c r="I205" s="16">
        <v>-160</v>
      </c>
      <c r="J205"/>
    </row>
    <row r="206" spans="1:10" x14ac:dyDescent="0.35">
      <c r="A206" s="12" t="s">
        <v>24</v>
      </c>
      <c r="B206" s="12" t="s">
        <v>616</v>
      </c>
      <c r="C206" s="12" t="s">
        <v>113</v>
      </c>
      <c r="D206" s="12" t="s">
        <v>89</v>
      </c>
      <c r="E206" s="12" t="s">
        <v>677</v>
      </c>
      <c r="F206" s="15"/>
      <c r="G206" s="84">
        <v>-810</v>
      </c>
      <c r="H206" s="15"/>
      <c r="I206" s="16">
        <v>-810</v>
      </c>
      <c r="J206"/>
    </row>
    <row r="207" spans="1:10" x14ac:dyDescent="0.35">
      <c r="A207" s="12" t="s">
        <v>24</v>
      </c>
      <c r="B207" s="12" t="s">
        <v>616</v>
      </c>
      <c r="C207" s="12" t="s">
        <v>113</v>
      </c>
      <c r="D207" s="12" t="s">
        <v>34</v>
      </c>
      <c r="E207" s="12" t="s">
        <v>662</v>
      </c>
      <c r="F207" s="15"/>
      <c r="G207" s="84">
        <v>184</v>
      </c>
      <c r="H207" s="15"/>
      <c r="I207" s="16">
        <v>184</v>
      </c>
      <c r="J207"/>
    </row>
    <row r="208" spans="1:10" x14ac:dyDescent="0.35">
      <c r="A208" s="12" t="s">
        <v>24</v>
      </c>
      <c r="B208" s="12" t="s">
        <v>616</v>
      </c>
      <c r="C208" s="12" t="s">
        <v>159</v>
      </c>
      <c r="D208" s="12" t="s">
        <v>89</v>
      </c>
      <c r="E208" s="12" t="s">
        <v>675</v>
      </c>
      <c r="F208" s="15"/>
      <c r="G208" s="84">
        <v>-700</v>
      </c>
      <c r="H208" s="15"/>
      <c r="I208" s="16">
        <v>-700</v>
      </c>
      <c r="J208"/>
    </row>
    <row r="209" spans="1:10" x14ac:dyDescent="0.35">
      <c r="A209" s="12" t="s">
        <v>24</v>
      </c>
      <c r="B209" s="12" t="s">
        <v>616</v>
      </c>
      <c r="C209" s="12" t="s">
        <v>159</v>
      </c>
      <c r="D209" s="12" t="s">
        <v>89</v>
      </c>
      <c r="E209" s="12" t="s">
        <v>676</v>
      </c>
      <c r="F209" s="15"/>
      <c r="G209" s="84">
        <v>-300</v>
      </c>
      <c r="H209" s="15"/>
      <c r="I209" s="16">
        <v>-300</v>
      </c>
      <c r="J209"/>
    </row>
    <row r="210" spans="1:10" x14ac:dyDescent="0.35">
      <c r="A210" s="12" t="s">
        <v>24</v>
      </c>
      <c r="B210" s="12" t="s">
        <v>616</v>
      </c>
      <c r="C210" s="12" t="s">
        <v>159</v>
      </c>
      <c r="D210" s="12" t="s">
        <v>34</v>
      </c>
      <c r="E210" s="12" t="s">
        <v>157</v>
      </c>
      <c r="F210" s="15"/>
      <c r="G210" s="84">
        <v>-160</v>
      </c>
      <c r="H210" s="15"/>
      <c r="I210" s="16">
        <v>-160</v>
      </c>
      <c r="J210"/>
    </row>
    <row r="211" spans="1:10" x14ac:dyDescent="0.35">
      <c r="A211" s="12" t="s">
        <v>24</v>
      </c>
      <c r="B211" s="12" t="s">
        <v>616</v>
      </c>
      <c r="C211" s="12" t="s">
        <v>159</v>
      </c>
      <c r="D211" s="12" t="s">
        <v>34</v>
      </c>
      <c r="E211" s="12" t="s">
        <v>514</v>
      </c>
      <c r="F211" s="15"/>
      <c r="G211" s="84"/>
      <c r="H211" s="15">
        <v>3000</v>
      </c>
      <c r="I211" s="16">
        <v>3000</v>
      </c>
      <c r="J211"/>
    </row>
    <row r="212" spans="1:10" x14ac:dyDescent="0.35">
      <c r="A212" s="12" t="s">
        <v>24</v>
      </c>
      <c r="B212" s="12" t="s">
        <v>616</v>
      </c>
      <c r="C212" s="12" t="s">
        <v>159</v>
      </c>
      <c r="D212" s="12" t="s">
        <v>34</v>
      </c>
      <c r="E212" s="12" t="s">
        <v>702</v>
      </c>
      <c r="F212" s="15"/>
      <c r="G212" s="84"/>
      <c r="H212" s="15">
        <v>-4450</v>
      </c>
      <c r="I212" s="16">
        <v>-4450</v>
      </c>
      <c r="J212"/>
    </row>
    <row r="213" spans="1:10" x14ac:dyDescent="0.35">
      <c r="A213" s="12" t="s">
        <v>24</v>
      </c>
      <c r="B213" s="12" t="s">
        <v>616</v>
      </c>
      <c r="C213" s="12" t="s">
        <v>97</v>
      </c>
      <c r="D213" s="12" t="s">
        <v>109</v>
      </c>
      <c r="E213" s="12" t="s">
        <v>686</v>
      </c>
      <c r="F213" s="15"/>
      <c r="G213" s="84">
        <v>-1000</v>
      </c>
      <c r="H213" s="15"/>
      <c r="I213" s="16">
        <v>-1000</v>
      </c>
      <c r="J213"/>
    </row>
    <row r="214" spans="1:10" x14ac:dyDescent="0.35">
      <c r="A214" s="12" t="s">
        <v>24</v>
      </c>
      <c r="B214" s="12" t="s">
        <v>616</v>
      </c>
      <c r="C214" s="12" t="s">
        <v>97</v>
      </c>
      <c r="D214" s="12" t="s">
        <v>100</v>
      </c>
      <c r="E214" s="12" t="s">
        <v>99</v>
      </c>
      <c r="F214" s="15"/>
      <c r="G214" s="84">
        <v>500</v>
      </c>
      <c r="H214" s="15"/>
      <c r="I214" s="16">
        <v>500</v>
      </c>
      <c r="J214"/>
    </row>
    <row r="215" spans="1:10" x14ac:dyDescent="0.35">
      <c r="A215" s="12" t="s">
        <v>24</v>
      </c>
      <c r="B215" s="12" t="s">
        <v>616</v>
      </c>
      <c r="C215" s="12" t="s">
        <v>97</v>
      </c>
      <c r="D215" s="12" t="s">
        <v>21</v>
      </c>
      <c r="E215" s="12" t="s">
        <v>107</v>
      </c>
      <c r="F215" s="15"/>
      <c r="G215" s="84">
        <v>1000</v>
      </c>
      <c r="H215" s="15"/>
      <c r="I215" s="16">
        <v>1000</v>
      </c>
      <c r="J215"/>
    </row>
    <row r="216" spans="1:10" x14ac:dyDescent="0.35">
      <c r="A216" s="12" t="s">
        <v>24</v>
      </c>
      <c r="B216" s="12" t="s">
        <v>616</v>
      </c>
      <c r="C216" s="12" t="s">
        <v>97</v>
      </c>
      <c r="D216" s="12" t="s">
        <v>105</v>
      </c>
      <c r="E216" s="12" t="s">
        <v>104</v>
      </c>
      <c r="F216" s="15"/>
      <c r="G216" s="84">
        <v>500</v>
      </c>
      <c r="H216" s="15"/>
      <c r="I216" s="16">
        <v>500</v>
      </c>
      <c r="J216"/>
    </row>
    <row r="217" spans="1:10" x14ac:dyDescent="0.35">
      <c r="A217" s="12" t="s">
        <v>24</v>
      </c>
      <c r="B217" s="12" t="s">
        <v>616</v>
      </c>
      <c r="C217" s="12" t="s">
        <v>97</v>
      </c>
      <c r="D217" s="12" t="s">
        <v>102</v>
      </c>
      <c r="E217" s="12" t="s">
        <v>596</v>
      </c>
      <c r="F217" s="15"/>
      <c r="G217" s="84">
        <v>-1000</v>
      </c>
      <c r="H217" s="15"/>
      <c r="I217" s="16">
        <v>-1000</v>
      </c>
      <c r="J217"/>
    </row>
    <row r="218" spans="1:10" x14ac:dyDescent="0.35">
      <c r="A218" s="12" t="s">
        <v>24</v>
      </c>
      <c r="B218" s="12" t="s">
        <v>616</v>
      </c>
      <c r="C218" s="12" t="s">
        <v>97</v>
      </c>
      <c r="D218" s="12" t="s">
        <v>94</v>
      </c>
      <c r="E218" s="12" t="s">
        <v>93</v>
      </c>
      <c r="F218" s="15"/>
      <c r="G218" s="84">
        <v>75</v>
      </c>
      <c r="H218" s="15"/>
      <c r="I218" s="16">
        <v>75</v>
      </c>
      <c r="J218"/>
    </row>
    <row r="219" spans="1:10" x14ac:dyDescent="0.35">
      <c r="A219" s="12" t="s">
        <v>24</v>
      </c>
      <c r="B219" s="12" t="s">
        <v>616</v>
      </c>
      <c r="C219" s="12" t="s">
        <v>118</v>
      </c>
      <c r="D219" s="12" t="s">
        <v>89</v>
      </c>
      <c r="E219" s="12" t="s">
        <v>116</v>
      </c>
      <c r="F219" s="15"/>
      <c r="G219" s="84">
        <v>-1000</v>
      </c>
      <c r="H219" s="15"/>
      <c r="I219" s="16">
        <v>-1000</v>
      </c>
      <c r="J219"/>
    </row>
    <row r="220" spans="1:10" x14ac:dyDescent="0.35">
      <c r="A220" s="12" t="s">
        <v>24</v>
      </c>
      <c r="B220" s="12" t="s">
        <v>616</v>
      </c>
      <c r="C220" s="12" t="s">
        <v>436</v>
      </c>
      <c r="D220" s="12" t="s">
        <v>445</v>
      </c>
      <c r="E220" s="12" t="s">
        <v>438</v>
      </c>
      <c r="F220" s="15"/>
      <c r="G220" s="84">
        <v>-1000</v>
      </c>
      <c r="H220" s="15"/>
      <c r="I220" s="16">
        <v>-1000</v>
      </c>
      <c r="J220"/>
    </row>
    <row r="221" spans="1:10" x14ac:dyDescent="0.35">
      <c r="A221" s="12" t="s">
        <v>24</v>
      </c>
      <c r="B221" s="12" t="s">
        <v>616</v>
      </c>
      <c r="C221" s="12" t="s">
        <v>436</v>
      </c>
      <c r="D221" s="12" t="s">
        <v>94</v>
      </c>
      <c r="E221" s="12" t="s">
        <v>689</v>
      </c>
      <c r="F221" s="15"/>
      <c r="G221" s="84">
        <v>300</v>
      </c>
      <c r="H221" s="15"/>
      <c r="I221" s="16">
        <v>300</v>
      </c>
      <c r="J221"/>
    </row>
    <row r="222" spans="1:10" x14ac:dyDescent="0.35">
      <c r="A222" s="12" t="s">
        <v>24</v>
      </c>
      <c r="B222" s="12" t="s">
        <v>616</v>
      </c>
      <c r="C222" s="12" t="s">
        <v>76</v>
      </c>
      <c r="D222" s="12" t="s">
        <v>81</v>
      </c>
      <c r="E222" s="12" t="s">
        <v>80</v>
      </c>
      <c r="F222" s="15"/>
      <c r="G222" s="84">
        <v>-1100</v>
      </c>
      <c r="H222" s="15"/>
      <c r="I222" s="16">
        <v>-1100</v>
      </c>
      <c r="J222"/>
    </row>
    <row r="223" spans="1:10" x14ac:dyDescent="0.35">
      <c r="A223" s="12" t="s">
        <v>24</v>
      </c>
      <c r="B223" s="12" t="s">
        <v>616</v>
      </c>
      <c r="C223" s="12" t="s">
        <v>76</v>
      </c>
      <c r="D223" s="12" t="s">
        <v>84</v>
      </c>
      <c r="E223" s="12" t="s">
        <v>83</v>
      </c>
      <c r="F223" s="15"/>
      <c r="G223" s="84">
        <v>1100</v>
      </c>
      <c r="H223" s="15"/>
      <c r="I223" s="16">
        <v>1100</v>
      </c>
      <c r="J223"/>
    </row>
    <row r="224" spans="1:10" x14ac:dyDescent="0.35">
      <c r="A224" s="12" t="s">
        <v>24</v>
      </c>
      <c r="B224" s="12" t="s">
        <v>616</v>
      </c>
      <c r="C224" s="12" t="s">
        <v>76</v>
      </c>
      <c r="D224" s="12" t="s">
        <v>94</v>
      </c>
      <c r="E224" s="12" t="s">
        <v>577</v>
      </c>
      <c r="F224" s="15"/>
      <c r="G224" s="84"/>
      <c r="H224" s="15">
        <v>1942</v>
      </c>
      <c r="I224" s="16">
        <v>1942</v>
      </c>
      <c r="J224"/>
    </row>
    <row r="225" spans="1:10" x14ac:dyDescent="0.35">
      <c r="A225" s="12" t="s">
        <v>24</v>
      </c>
      <c r="B225" s="12" t="s">
        <v>616</v>
      </c>
      <c r="C225" s="12" t="s">
        <v>92</v>
      </c>
      <c r="D225" s="12" t="s">
        <v>89</v>
      </c>
      <c r="E225" s="12" t="s">
        <v>658</v>
      </c>
      <c r="F225" s="15"/>
      <c r="G225" s="84">
        <v>-1500</v>
      </c>
      <c r="H225" s="15"/>
      <c r="I225" s="16">
        <v>-1500</v>
      </c>
      <c r="J225"/>
    </row>
    <row r="226" spans="1:10" x14ac:dyDescent="0.35">
      <c r="A226" s="12" t="s">
        <v>24</v>
      </c>
      <c r="B226" s="12" t="s">
        <v>616</v>
      </c>
      <c r="C226" s="12" t="s">
        <v>92</v>
      </c>
      <c r="D226" s="12" t="s">
        <v>94</v>
      </c>
      <c r="E226" s="12" t="s">
        <v>672</v>
      </c>
      <c r="F226" s="15"/>
      <c r="G226" s="84"/>
      <c r="H226" s="15">
        <v>-374</v>
      </c>
      <c r="I226" s="16">
        <v>-374</v>
      </c>
      <c r="J226"/>
    </row>
    <row r="227" spans="1:10" x14ac:dyDescent="0.35">
      <c r="A227" s="12" t="s">
        <v>24</v>
      </c>
      <c r="B227" s="12" t="s">
        <v>616</v>
      </c>
      <c r="C227" s="12" t="s">
        <v>410</v>
      </c>
      <c r="D227" s="12" t="s">
        <v>29</v>
      </c>
      <c r="E227" s="12" t="s">
        <v>413</v>
      </c>
      <c r="F227" s="15"/>
      <c r="G227" s="84">
        <v>26422</v>
      </c>
      <c r="H227" s="15"/>
      <c r="I227" s="16">
        <v>26422</v>
      </c>
      <c r="J227"/>
    </row>
    <row r="228" spans="1:10" x14ac:dyDescent="0.35">
      <c r="A228" s="12" t="s">
        <v>24</v>
      </c>
      <c r="B228" s="12" t="s">
        <v>616</v>
      </c>
      <c r="C228" s="12" t="s">
        <v>410</v>
      </c>
      <c r="D228" s="12" t="s">
        <v>29</v>
      </c>
      <c r="E228" s="12" t="s">
        <v>414</v>
      </c>
      <c r="F228" s="15"/>
      <c r="G228" s="84">
        <v>24538</v>
      </c>
      <c r="H228" s="15"/>
      <c r="I228" s="16">
        <v>24538</v>
      </c>
      <c r="J228"/>
    </row>
    <row r="229" spans="1:10" x14ac:dyDescent="0.35">
      <c r="A229" s="12" t="s">
        <v>24</v>
      </c>
      <c r="B229" s="12" t="s">
        <v>616</v>
      </c>
      <c r="C229" s="12" t="s">
        <v>410</v>
      </c>
      <c r="D229" s="12" t="s">
        <v>29</v>
      </c>
      <c r="E229" s="12" t="s">
        <v>698</v>
      </c>
      <c r="F229" s="15"/>
      <c r="G229" s="84">
        <v>1646</v>
      </c>
      <c r="H229" s="15"/>
      <c r="I229" s="16">
        <v>1646</v>
      </c>
      <c r="J229"/>
    </row>
    <row r="230" spans="1:10" x14ac:dyDescent="0.35">
      <c r="A230" s="12" t="s">
        <v>24</v>
      </c>
      <c r="B230" s="12" t="s">
        <v>616</v>
      </c>
      <c r="C230" s="12" t="s">
        <v>410</v>
      </c>
      <c r="D230" s="12" t="s">
        <v>29</v>
      </c>
      <c r="E230" s="12" t="s">
        <v>704</v>
      </c>
      <c r="F230" s="15"/>
      <c r="G230" s="84"/>
      <c r="H230" s="15">
        <v>-1646</v>
      </c>
      <c r="I230" s="16">
        <v>-1646</v>
      </c>
      <c r="J230"/>
    </row>
    <row r="231" spans="1:10" x14ac:dyDescent="0.35">
      <c r="A231" s="12" t="s">
        <v>24</v>
      </c>
      <c r="B231" s="12" t="s">
        <v>616</v>
      </c>
      <c r="C231" s="12" t="s">
        <v>417</v>
      </c>
      <c r="D231" s="12" t="s">
        <v>89</v>
      </c>
      <c r="E231" s="12" t="s">
        <v>681</v>
      </c>
      <c r="F231" s="15"/>
      <c r="G231" s="84">
        <v>-1000</v>
      </c>
      <c r="H231" s="15"/>
      <c r="I231" s="16">
        <v>-1000</v>
      </c>
      <c r="J231"/>
    </row>
    <row r="232" spans="1:10" x14ac:dyDescent="0.35">
      <c r="A232" s="12" t="s">
        <v>24</v>
      </c>
      <c r="B232" s="12" t="s">
        <v>616</v>
      </c>
      <c r="C232" s="12" t="s">
        <v>417</v>
      </c>
      <c r="D232" s="12" t="s">
        <v>89</v>
      </c>
      <c r="E232" s="12" t="s">
        <v>682</v>
      </c>
      <c r="F232" s="15"/>
      <c r="G232" s="84">
        <v>-850</v>
      </c>
      <c r="H232" s="15"/>
      <c r="I232" s="16">
        <v>-850</v>
      </c>
      <c r="J232"/>
    </row>
    <row r="233" spans="1:10" x14ac:dyDescent="0.35">
      <c r="A233" s="12" t="s">
        <v>24</v>
      </c>
      <c r="B233" s="12" t="s">
        <v>616</v>
      </c>
      <c r="C233" s="12" t="s">
        <v>417</v>
      </c>
      <c r="D233" s="12" t="s">
        <v>527</v>
      </c>
      <c r="E233" s="12" t="s">
        <v>526</v>
      </c>
      <c r="F233" s="15"/>
      <c r="G233" s="84"/>
      <c r="H233" s="15">
        <v>-796</v>
      </c>
      <c r="I233" s="16">
        <v>-796</v>
      </c>
      <c r="J233"/>
    </row>
    <row r="234" spans="1:10" x14ac:dyDescent="0.35">
      <c r="A234" s="12" t="s">
        <v>24</v>
      </c>
      <c r="B234" s="12" t="s">
        <v>616</v>
      </c>
      <c r="C234" s="12" t="s">
        <v>417</v>
      </c>
      <c r="D234" s="12" t="s">
        <v>122</v>
      </c>
      <c r="E234" s="12" t="s">
        <v>425</v>
      </c>
      <c r="F234" s="15"/>
      <c r="G234" s="84">
        <v>1620</v>
      </c>
      <c r="H234" s="15"/>
      <c r="I234" s="16">
        <v>1620</v>
      </c>
      <c r="J234"/>
    </row>
    <row r="235" spans="1:10" x14ac:dyDescent="0.35">
      <c r="A235" s="12" t="s">
        <v>24</v>
      </c>
      <c r="B235" s="12" t="s">
        <v>616</v>
      </c>
      <c r="C235" s="12" t="s">
        <v>417</v>
      </c>
      <c r="D235" s="12" t="s">
        <v>122</v>
      </c>
      <c r="E235" s="12" t="s">
        <v>521</v>
      </c>
      <c r="F235" s="15"/>
      <c r="G235" s="84"/>
      <c r="H235" s="15">
        <v>3440</v>
      </c>
      <c r="I235" s="16">
        <v>3440</v>
      </c>
      <c r="J235"/>
    </row>
    <row r="236" spans="1:10" x14ac:dyDescent="0.35">
      <c r="A236" s="12" t="s">
        <v>24</v>
      </c>
      <c r="B236" s="12" t="s">
        <v>616</v>
      </c>
      <c r="C236" s="12" t="s">
        <v>417</v>
      </c>
      <c r="D236" s="12" t="s">
        <v>122</v>
      </c>
      <c r="E236" s="12" t="s">
        <v>427</v>
      </c>
      <c r="F236" s="15"/>
      <c r="G236" s="84">
        <v>400</v>
      </c>
      <c r="H236" s="15"/>
      <c r="I236" s="16">
        <v>400</v>
      </c>
      <c r="J236"/>
    </row>
    <row r="237" spans="1:10" x14ac:dyDescent="0.35">
      <c r="A237" s="12" t="s">
        <v>24</v>
      </c>
      <c r="B237" s="12" t="s">
        <v>616</v>
      </c>
      <c r="C237" s="12" t="s">
        <v>417</v>
      </c>
      <c r="D237" s="12" t="s">
        <v>122</v>
      </c>
      <c r="E237" s="12" t="s">
        <v>426</v>
      </c>
      <c r="F237" s="15"/>
      <c r="G237" s="84">
        <v>800</v>
      </c>
      <c r="H237" s="15"/>
      <c r="I237" s="16">
        <v>800</v>
      </c>
      <c r="J237"/>
    </row>
    <row r="238" spans="1:10" x14ac:dyDescent="0.35">
      <c r="A238" s="12" t="s">
        <v>24</v>
      </c>
      <c r="B238" s="12" t="s">
        <v>616</v>
      </c>
      <c r="C238" s="12" t="s">
        <v>417</v>
      </c>
      <c r="D238" s="12" t="s">
        <v>122</v>
      </c>
      <c r="E238" s="12" t="s">
        <v>663</v>
      </c>
      <c r="F238" s="15"/>
      <c r="G238" s="84">
        <v>1080</v>
      </c>
      <c r="H238" s="15"/>
      <c r="I238" s="16">
        <v>1080</v>
      </c>
      <c r="J238"/>
    </row>
    <row r="239" spans="1:10" x14ac:dyDescent="0.35">
      <c r="A239" s="12" t="s">
        <v>24</v>
      </c>
      <c r="B239" s="12" t="s">
        <v>616</v>
      </c>
      <c r="C239" s="12" t="s">
        <v>417</v>
      </c>
      <c r="D239" s="12" t="s">
        <v>34</v>
      </c>
      <c r="E239" s="12" t="s">
        <v>522</v>
      </c>
      <c r="F239" s="15"/>
      <c r="G239" s="84"/>
      <c r="H239" s="15">
        <v>250</v>
      </c>
      <c r="I239" s="16">
        <v>250</v>
      </c>
      <c r="J239"/>
    </row>
    <row r="240" spans="1:10" x14ac:dyDescent="0.35">
      <c r="A240" s="12" t="s">
        <v>24</v>
      </c>
      <c r="B240" s="12" t="s">
        <v>616</v>
      </c>
      <c r="C240" s="12" t="s">
        <v>417</v>
      </c>
      <c r="D240" s="12" t="s">
        <v>34</v>
      </c>
      <c r="E240" s="12" t="s">
        <v>524</v>
      </c>
      <c r="F240" s="15"/>
      <c r="G240" s="84"/>
      <c r="H240" s="15">
        <v>150</v>
      </c>
      <c r="I240" s="16">
        <v>150</v>
      </c>
      <c r="J240"/>
    </row>
    <row r="241" spans="1:10" x14ac:dyDescent="0.35">
      <c r="A241" s="12" t="s">
        <v>24</v>
      </c>
      <c r="B241" s="12" t="s">
        <v>616</v>
      </c>
      <c r="C241" s="12" t="s">
        <v>417</v>
      </c>
      <c r="D241" s="12" t="s">
        <v>34</v>
      </c>
      <c r="E241" s="12" t="s">
        <v>523</v>
      </c>
      <c r="F241" s="15"/>
      <c r="G241" s="84"/>
      <c r="H241" s="15">
        <v>150</v>
      </c>
      <c r="I241" s="16">
        <v>150</v>
      </c>
      <c r="J241"/>
    </row>
    <row r="242" spans="1:10" x14ac:dyDescent="0.35">
      <c r="A242" s="12" t="s">
        <v>24</v>
      </c>
      <c r="B242" s="12" t="s">
        <v>616</v>
      </c>
      <c r="C242" s="12" t="s">
        <v>417</v>
      </c>
      <c r="D242" s="12" t="s">
        <v>172</v>
      </c>
      <c r="E242" s="12" t="s">
        <v>421</v>
      </c>
      <c r="F242" s="15"/>
      <c r="G242" s="84">
        <v>720</v>
      </c>
      <c r="H242" s="15"/>
      <c r="I242" s="16">
        <v>720</v>
      </c>
      <c r="J242"/>
    </row>
    <row r="243" spans="1:10" x14ac:dyDescent="0.35">
      <c r="A243" s="12" t="s">
        <v>24</v>
      </c>
      <c r="B243" s="12" t="s">
        <v>616</v>
      </c>
      <c r="C243" s="12" t="s">
        <v>449</v>
      </c>
      <c r="D243" s="12" t="s">
        <v>94</v>
      </c>
      <c r="E243" s="12" t="s">
        <v>447</v>
      </c>
      <c r="F243" s="15"/>
      <c r="G243" s="84"/>
      <c r="H243" s="15">
        <v>5000</v>
      </c>
      <c r="I243" s="16">
        <v>5000</v>
      </c>
      <c r="J243"/>
    </row>
    <row r="244" spans="1:10" x14ac:dyDescent="0.35">
      <c r="A244" s="12" t="s">
        <v>24</v>
      </c>
      <c r="B244" s="12" t="s">
        <v>616</v>
      </c>
      <c r="C244" s="12" t="s">
        <v>449</v>
      </c>
      <c r="D244" s="12" t="s">
        <v>34</v>
      </c>
      <c r="E244" s="12" t="s">
        <v>455</v>
      </c>
      <c r="F244" s="15"/>
      <c r="G244" s="84"/>
      <c r="H244" s="15">
        <v>-146</v>
      </c>
      <c r="I244" s="16">
        <v>-146</v>
      </c>
      <c r="J244"/>
    </row>
    <row r="245" spans="1:10" x14ac:dyDescent="0.35">
      <c r="A245" s="12" t="s">
        <v>24</v>
      </c>
      <c r="B245" s="12" t="s">
        <v>616</v>
      </c>
      <c r="C245" s="12" t="s">
        <v>449</v>
      </c>
      <c r="D245" s="12" t="s">
        <v>34</v>
      </c>
      <c r="E245" s="12" t="s">
        <v>690</v>
      </c>
      <c r="F245" s="15"/>
      <c r="G245" s="84"/>
      <c r="H245" s="15">
        <v>600</v>
      </c>
      <c r="I245" s="16">
        <v>600</v>
      </c>
      <c r="J245"/>
    </row>
    <row r="246" spans="1:10" x14ac:dyDescent="0.35">
      <c r="A246" s="12" t="s">
        <v>24</v>
      </c>
      <c r="B246" s="12" t="s">
        <v>616</v>
      </c>
      <c r="C246" s="12" t="s">
        <v>449</v>
      </c>
      <c r="D246" s="12" t="s">
        <v>34</v>
      </c>
      <c r="E246" s="12" t="s">
        <v>691</v>
      </c>
      <c r="F246" s="15"/>
      <c r="G246" s="84"/>
      <c r="H246" s="15">
        <v>1500</v>
      </c>
      <c r="I246" s="16">
        <v>1500</v>
      </c>
      <c r="J246"/>
    </row>
    <row r="247" spans="1:10" x14ac:dyDescent="0.35">
      <c r="A247" s="12" t="s">
        <v>24</v>
      </c>
      <c r="B247" s="12" t="s">
        <v>616</v>
      </c>
      <c r="C247" s="12" t="s">
        <v>466</v>
      </c>
      <c r="D247" s="12" t="s">
        <v>34</v>
      </c>
      <c r="E247" s="12" t="s">
        <v>464</v>
      </c>
      <c r="F247" s="15"/>
      <c r="G247" s="84"/>
      <c r="H247" s="15">
        <v>6700</v>
      </c>
      <c r="I247" s="16">
        <v>6700</v>
      </c>
      <c r="J247"/>
    </row>
    <row r="248" spans="1:10" x14ac:dyDescent="0.35">
      <c r="A248" s="12" t="s">
        <v>24</v>
      </c>
      <c r="B248" s="12" t="s">
        <v>616</v>
      </c>
      <c r="C248" s="12" t="s">
        <v>429</v>
      </c>
      <c r="D248" s="12" t="s">
        <v>89</v>
      </c>
      <c r="E248" s="12" t="s">
        <v>675</v>
      </c>
      <c r="F248" s="15"/>
      <c r="G248" s="84">
        <v>-500</v>
      </c>
      <c r="H248" s="15"/>
      <c r="I248" s="16">
        <v>-500</v>
      </c>
      <c r="J248"/>
    </row>
    <row r="249" spans="1:10" x14ac:dyDescent="0.35">
      <c r="A249" s="12" t="s">
        <v>24</v>
      </c>
      <c r="B249" s="12" t="s">
        <v>616</v>
      </c>
      <c r="C249" s="12" t="s">
        <v>429</v>
      </c>
      <c r="D249" s="12" t="s">
        <v>89</v>
      </c>
      <c r="E249" s="12" t="s">
        <v>676</v>
      </c>
      <c r="F249" s="15"/>
      <c r="G249" s="84">
        <v>-1000</v>
      </c>
      <c r="H249" s="15"/>
      <c r="I249" s="16">
        <v>-1000</v>
      </c>
      <c r="J249"/>
    </row>
    <row r="250" spans="1:10" x14ac:dyDescent="0.35">
      <c r="A250" s="12" t="s">
        <v>24</v>
      </c>
      <c r="B250" s="12" t="s">
        <v>616</v>
      </c>
      <c r="C250" s="12" t="s">
        <v>131</v>
      </c>
      <c r="D250" s="12" t="s">
        <v>128</v>
      </c>
      <c r="E250" s="12" t="s">
        <v>127</v>
      </c>
      <c r="F250" s="15"/>
      <c r="G250" s="84">
        <v>-930</v>
      </c>
      <c r="H250" s="15"/>
      <c r="I250" s="16">
        <v>-930</v>
      </c>
      <c r="J250"/>
    </row>
    <row r="251" spans="1:10" x14ac:dyDescent="0.35">
      <c r="A251" s="12" t="s">
        <v>24</v>
      </c>
      <c r="B251" s="12" t="s">
        <v>616</v>
      </c>
      <c r="C251" s="12" t="s">
        <v>131</v>
      </c>
      <c r="D251" s="12" t="s">
        <v>128</v>
      </c>
      <c r="E251" s="12" t="s">
        <v>134</v>
      </c>
      <c r="F251" s="15"/>
      <c r="G251" s="84">
        <v>2500</v>
      </c>
      <c r="H251" s="15"/>
      <c r="I251" s="16">
        <v>2500</v>
      </c>
      <c r="J251"/>
    </row>
    <row r="252" spans="1:10" x14ac:dyDescent="0.35">
      <c r="A252" s="12" t="s">
        <v>24</v>
      </c>
      <c r="B252" s="12" t="s">
        <v>616</v>
      </c>
      <c r="C252" s="12" t="s">
        <v>131</v>
      </c>
      <c r="D252" s="12" t="s">
        <v>137</v>
      </c>
      <c r="E252" s="12" t="s">
        <v>134</v>
      </c>
      <c r="F252" s="15"/>
      <c r="G252" s="84">
        <v>9000</v>
      </c>
      <c r="H252" s="15"/>
      <c r="I252" s="16">
        <v>9000</v>
      </c>
      <c r="J252"/>
    </row>
    <row r="253" spans="1:10" x14ac:dyDescent="0.35">
      <c r="A253" s="12" t="s">
        <v>24</v>
      </c>
      <c r="B253" s="12" t="s">
        <v>616</v>
      </c>
      <c r="C253" s="12" t="s">
        <v>131</v>
      </c>
      <c r="D253" s="12" t="s">
        <v>89</v>
      </c>
      <c r="E253" s="12" t="s">
        <v>683</v>
      </c>
      <c r="F253" s="15"/>
      <c r="G253" s="84">
        <v>900</v>
      </c>
      <c r="H253" s="15"/>
      <c r="I253" s="16">
        <v>900</v>
      </c>
      <c r="J253"/>
    </row>
    <row r="254" spans="1:10" x14ac:dyDescent="0.35">
      <c r="A254" s="12" t="s">
        <v>24</v>
      </c>
      <c r="B254" s="12" t="s">
        <v>616</v>
      </c>
      <c r="C254" s="12" t="s">
        <v>131</v>
      </c>
      <c r="D254" s="12" t="s">
        <v>89</v>
      </c>
      <c r="E254" s="12" t="s">
        <v>684</v>
      </c>
      <c r="F254" s="15"/>
      <c r="G254" s="84">
        <v>930</v>
      </c>
      <c r="H254" s="15"/>
      <c r="I254" s="16">
        <v>930</v>
      </c>
      <c r="J254"/>
    </row>
    <row r="255" spans="1:10" x14ac:dyDescent="0.35">
      <c r="A255" s="12" t="s">
        <v>24</v>
      </c>
      <c r="B255" s="12" t="s">
        <v>616</v>
      </c>
      <c r="C255" s="12" t="s">
        <v>131</v>
      </c>
      <c r="D255" s="12" t="s">
        <v>432</v>
      </c>
      <c r="E255" s="12" t="s">
        <v>675</v>
      </c>
      <c r="F255" s="15"/>
      <c r="G255" s="84">
        <v>-840</v>
      </c>
      <c r="H255" s="15"/>
      <c r="I255" s="16">
        <v>-840</v>
      </c>
      <c r="J255"/>
    </row>
    <row r="256" spans="1:10" x14ac:dyDescent="0.35">
      <c r="A256" s="12" t="s">
        <v>24</v>
      </c>
      <c r="B256" s="12" t="s">
        <v>616</v>
      </c>
      <c r="C256" s="12" t="s">
        <v>131</v>
      </c>
      <c r="D256" s="12" t="s">
        <v>109</v>
      </c>
      <c r="E256" s="12" t="s">
        <v>139</v>
      </c>
      <c r="F256" s="15"/>
      <c r="G256" s="84">
        <v>-900</v>
      </c>
      <c r="H256" s="15"/>
      <c r="I256" s="16">
        <v>-900</v>
      </c>
      <c r="J256"/>
    </row>
    <row r="257" spans="1:10" x14ac:dyDescent="0.35">
      <c r="A257" s="12" t="s">
        <v>24</v>
      </c>
      <c r="B257" s="12" t="s">
        <v>616</v>
      </c>
      <c r="C257" s="12" t="s">
        <v>131</v>
      </c>
      <c r="D257" s="12" t="s">
        <v>122</v>
      </c>
      <c r="E257" s="12" t="s">
        <v>134</v>
      </c>
      <c r="F257" s="15"/>
      <c r="G257" s="84">
        <v>4000</v>
      </c>
      <c r="H257" s="15"/>
      <c r="I257" s="16">
        <v>4000</v>
      </c>
      <c r="J257"/>
    </row>
    <row r="258" spans="1:10" x14ac:dyDescent="0.35">
      <c r="A258" s="12" t="s">
        <v>24</v>
      </c>
      <c r="B258" s="12" t="s">
        <v>616</v>
      </c>
      <c r="C258" s="12" t="s">
        <v>17</v>
      </c>
      <c r="D258" s="12" t="s">
        <v>29</v>
      </c>
      <c r="E258" s="12" t="s">
        <v>20</v>
      </c>
      <c r="F258" s="15"/>
      <c r="G258" s="84">
        <v>-6000</v>
      </c>
      <c r="H258" s="15"/>
      <c r="I258" s="16">
        <v>-6000</v>
      </c>
      <c r="J258"/>
    </row>
    <row r="259" spans="1:10" x14ac:dyDescent="0.35">
      <c r="A259" s="12" t="s">
        <v>24</v>
      </c>
      <c r="B259" s="12" t="s">
        <v>616</v>
      </c>
      <c r="C259" s="12" t="s">
        <v>17</v>
      </c>
      <c r="D259" s="12" t="s">
        <v>27</v>
      </c>
      <c r="E259" s="12" t="s">
        <v>20</v>
      </c>
      <c r="F259" s="15"/>
      <c r="G259" s="84">
        <v>-6000</v>
      </c>
      <c r="H259" s="15"/>
      <c r="I259" s="16">
        <v>-6000</v>
      </c>
      <c r="J259"/>
    </row>
    <row r="260" spans="1:10" x14ac:dyDescent="0.35">
      <c r="A260" s="12" t="s">
        <v>24</v>
      </c>
      <c r="B260" s="12" t="s">
        <v>616</v>
      </c>
      <c r="C260" s="12" t="s">
        <v>17</v>
      </c>
      <c r="D260" s="12" t="s">
        <v>25</v>
      </c>
      <c r="E260" s="12" t="s">
        <v>20</v>
      </c>
      <c r="F260" s="15"/>
      <c r="G260" s="84">
        <v>-5000</v>
      </c>
      <c r="H260" s="15"/>
      <c r="I260" s="16">
        <v>-5000</v>
      </c>
      <c r="J260"/>
    </row>
    <row r="261" spans="1:10" x14ac:dyDescent="0.35">
      <c r="A261" s="12" t="s">
        <v>24</v>
      </c>
      <c r="B261" s="12" t="s">
        <v>616</v>
      </c>
      <c r="C261" s="12" t="s">
        <v>17</v>
      </c>
      <c r="D261" s="12" t="s">
        <v>21</v>
      </c>
      <c r="E261" s="12" t="s">
        <v>20</v>
      </c>
      <c r="F261" s="15"/>
      <c r="G261" s="84">
        <v>-3000</v>
      </c>
      <c r="H261" s="15"/>
      <c r="I261" s="16">
        <v>-3000</v>
      </c>
      <c r="J261"/>
    </row>
    <row r="262" spans="1:10" x14ac:dyDescent="0.35">
      <c r="A262" s="12" t="s">
        <v>24</v>
      </c>
      <c r="B262" s="12" t="s">
        <v>616</v>
      </c>
      <c r="C262" s="12" t="s">
        <v>17</v>
      </c>
      <c r="D262" s="12" t="s">
        <v>34</v>
      </c>
      <c r="E262" s="12" t="s">
        <v>31</v>
      </c>
      <c r="F262" s="15"/>
      <c r="G262" s="84">
        <v>-1700</v>
      </c>
      <c r="H262" s="15"/>
      <c r="I262" s="16">
        <v>-1700</v>
      </c>
      <c r="J262"/>
    </row>
    <row r="263" spans="1:10" x14ac:dyDescent="0.35">
      <c r="A263" s="12" t="s">
        <v>24</v>
      </c>
      <c r="B263" s="12" t="s">
        <v>616</v>
      </c>
      <c r="C263" s="12" t="s">
        <v>17</v>
      </c>
      <c r="D263" s="12" t="s">
        <v>34</v>
      </c>
      <c r="E263" s="12" t="s">
        <v>670</v>
      </c>
      <c r="F263" s="15"/>
      <c r="G263" s="84"/>
      <c r="H263" s="15">
        <v>4000</v>
      </c>
      <c r="I263" s="16">
        <v>4000</v>
      </c>
      <c r="J263"/>
    </row>
    <row r="264" spans="1:10" x14ac:dyDescent="0.35">
      <c r="A264" s="12" t="s">
        <v>24</v>
      </c>
      <c r="B264" s="12" t="s">
        <v>616</v>
      </c>
      <c r="C264" s="12" t="s">
        <v>495</v>
      </c>
      <c r="D264" s="12" t="s">
        <v>34</v>
      </c>
      <c r="E264" s="12" t="s">
        <v>493</v>
      </c>
      <c r="F264" s="15"/>
      <c r="G264" s="15"/>
      <c r="H264" s="15">
        <v>900</v>
      </c>
      <c r="I264" s="16">
        <v>900</v>
      </c>
      <c r="J264"/>
    </row>
    <row r="265" spans="1:10" x14ac:dyDescent="0.35">
      <c r="A265" s="12" t="s">
        <v>24</v>
      </c>
      <c r="B265" s="12" t="s">
        <v>638</v>
      </c>
      <c r="F265" s="15"/>
      <c r="G265" s="15">
        <v>-270985</v>
      </c>
      <c r="H265" s="15">
        <v>87769</v>
      </c>
      <c r="I265" s="16">
        <v>-183216</v>
      </c>
      <c r="J265"/>
    </row>
    <row r="266" spans="1:10" x14ac:dyDescent="0.35">
      <c r="A266" s="12" t="s">
        <v>24</v>
      </c>
      <c r="B266" s="12" t="s">
        <v>617</v>
      </c>
      <c r="C266" s="12" t="s">
        <v>592</v>
      </c>
      <c r="D266" s="12" t="s">
        <v>589</v>
      </c>
      <c r="E266" s="12" t="s">
        <v>588</v>
      </c>
      <c r="F266" s="15">
        <v>-16640</v>
      </c>
      <c r="G266" s="15"/>
      <c r="H266" s="15"/>
      <c r="I266" s="16">
        <v>-16640</v>
      </c>
      <c r="J266"/>
    </row>
    <row r="267" spans="1:10" x14ac:dyDescent="0.35">
      <c r="A267" s="12" t="s">
        <v>24</v>
      </c>
      <c r="B267" s="12" t="s">
        <v>617</v>
      </c>
      <c r="C267" s="12" t="s">
        <v>592</v>
      </c>
      <c r="D267" s="12" t="s">
        <v>589</v>
      </c>
      <c r="E267" s="12" t="s">
        <v>579</v>
      </c>
      <c r="F267" s="15">
        <v>-16640</v>
      </c>
      <c r="G267" s="15"/>
      <c r="H267" s="15"/>
      <c r="I267" s="16">
        <v>-16640</v>
      </c>
      <c r="J267"/>
    </row>
    <row r="268" spans="1:10" x14ac:dyDescent="0.35">
      <c r="A268" s="12" t="s">
        <v>24</v>
      </c>
      <c r="B268" s="12" t="s">
        <v>639</v>
      </c>
      <c r="F268" s="15">
        <v>-33280</v>
      </c>
      <c r="G268" s="15"/>
      <c r="H268" s="15"/>
      <c r="I268" s="16">
        <v>-33280</v>
      </c>
      <c r="J268"/>
    </row>
    <row r="269" spans="1:10" x14ac:dyDescent="0.35">
      <c r="A269" s="12" t="s">
        <v>646</v>
      </c>
      <c r="F269" s="15">
        <v>0</v>
      </c>
      <c r="G269" s="15">
        <v>-220099</v>
      </c>
      <c r="H269" s="15">
        <v>521128</v>
      </c>
      <c r="I269" s="16">
        <v>301029</v>
      </c>
      <c r="J269"/>
    </row>
    <row r="270" spans="1:10" x14ac:dyDescent="0.35">
      <c r="A270" s="12" t="s">
        <v>13</v>
      </c>
      <c r="B270" s="12" t="s">
        <v>618</v>
      </c>
      <c r="C270" s="12" t="s">
        <v>40</v>
      </c>
      <c r="D270" s="12" t="s">
        <v>263</v>
      </c>
      <c r="E270" s="12" t="s">
        <v>262</v>
      </c>
      <c r="F270" s="15"/>
      <c r="G270" s="15">
        <v>473985</v>
      </c>
      <c r="H270" s="15"/>
      <c r="I270" s="16">
        <v>473985</v>
      </c>
      <c r="J270"/>
    </row>
    <row r="271" spans="1:10" x14ac:dyDescent="0.35">
      <c r="A271" s="12" t="s">
        <v>13</v>
      </c>
      <c r="B271" s="12" t="s">
        <v>618</v>
      </c>
      <c r="C271" s="12" t="s">
        <v>40</v>
      </c>
      <c r="D271" s="12" t="s">
        <v>10</v>
      </c>
      <c r="E271" s="12" t="s">
        <v>36</v>
      </c>
      <c r="F271" s="15"/>
      <c r="G271" s="15">
        <v>-12450</v>
      </c>
      <c r="H271" s="15"/>
      <c r="I271" s="16">
        <v>-12450</v>
      </c>
      <c r="J271"/>
    </row>
    <row r="272" spans="1:10" x14ac:dyDescent="0.35">
      <c r="A272" s="12" t="s">
        <v>13</v>
      </c>
      <c r="B272" s="12" t="s">
        <v>618</v>
      </c>
      <c r="C272" s="12" t="s">
        <v>40</v>
      </c>
      <c r="D272" s="12" t="s">
        <v>10</v>
      </c>
      <c r="E272" s="12" t="s">
        <v>680</v>
      </c>
      <c r="F272" s="15"/>
      <c r="G272" s="15">
        <v>25000</v>
      </c>
      <c r="H272" s="15"/>
      <c r="I272" s="16">
        <v>25000</v>
      </c>
      <c r="J272"/>
    </row>
    <row r="273" spans="1:10" x14ac:dyDescent="0.35">
      <c r="A273" s="12" t="s">
        <v>13</v>
      </c>
      <c r="B273" s="12" t="s">
        <v>618</v>
      </c>
      <c r="C273" s="12" t="s">
        <v>303</v>
      </c>
      <c r="D273" s="12" t="s">
        <v>10</v>
      </c>
      <c r="E273" s="12" t="s">
        <v>697</v>
      </c>
      <c r="F273" s="15"/>
      <c r="G273" s="15">
        <v>-25000</v>
      </c>
      <c r="H273" s="15"/>
      <c r="I273" s="16">
        <v>-25000</v>
      </c>
      <c r="J273"/>
    </row>
    <row r="274" spans="1:10" x14ac:dyDescent="0.35">
      <c r="A274" s="12" t="s">
        <v>13</v>
      </c>
      <c r="B274" s="12" t="s">
        <v>618</v>
      </c>
      <c r="C274" s="12" t="s">
        <v>17</v>
      </c>
      <c r="D274" s="12" t="s">
        <v>10</v>
      </c>
      <c r="E274" s="12" t="s">
        <v>685</v>
      </c>
      <c r="F274" s="15"/>
      <c r="G274" s="15">
        <v>47450</v>
      </c>
      <c r="H274" s="15"/>
      <c r="I274" s="16">
        <v>47450</v>
      </c>
      <c r="J274"/>
    </row>
    <row r="275" spans="1:10" x14ac:dyDescent="0.35">
      <c r="A275" s="12" t="s">
        <v>13</v>
      </c>
      <c r="B275" s="12" t="s">
        <v>640</v>
      </c>
      <c r="F275" s="15"/>
      <c r="G275" s="15">
        <v>508985</v>
      </c>
      <c r="H275" s="15"/>
      <c r="I275" s="16">
        <v>508985</v>
      </c>
      <c r="J275"/>
    </row>
    <row r="276" spans="1:10" x14ac:dyDescent="0.35">
      <c r="A276" s="12" t="s">
        <v>13</v>
      </c>
      <c r="B276" s="12" t="s">
        <v>614</v>
      </c>
      <c r="C276" s="12" t="s">
        <v>40</v>
      </c>
      <c r="D276" s="12" t="s">
        <v>287</v>
      </c>
      <c r="E276" s="12" t="s">
        <v>286</v>
      </c>
      <c r="F276" s="15"/>
      <c r="G276" s="15">
        <v>-20000</v>
      </c>
      <c r="H276" s="15"/>
      <c r="I276" s="16">
        <v>-20000</v>
      </c>
      <c r="J276"/>
    </row>
    <row r="277" spans="1:10" x14ac:dyDescent="0.35">
      <c r="A277" s="12" t="s">
        <v>13</v>
      </c>
      <c r="B277" s="12" t="s">
        <v>636</v>
      </c>
      <c r="F277" s="15"/>
      <c r="G277" s="15">
        <v>-20000</v>
      </c>
      <c r="H277" s="15"/>
      <c r="I277" s="16">
        <v>-20000</v>
      </c>
      <c r="J277"/>
    </row>
    <row r="278" spans="1:10" x14ac:dyDescent="0.35">
      <c r="A278" s="12" t="s">
        <v>13</v>
      </c>
      <c r="B278" s="12" t="s">
        <v>619</v>
      </c>
      <c r="C278" s="12" t="s">
        <v>311</v>
      </c>
      <c r="D278" s="12" t="s">
        <v>340</v>
      </c>
      <c r="E278" s="12" t="s">
        <v>339</v>
      </c>
      <c r="F278" s="15"/>
      <c r="G278" s="15">
        <v>11500</v>
      </c>
      <c r="H278" s="15"/>
      <c r="I278" s="16">
        <v>11500</v>
      </c>
      <c r="J278"/>
    </row>
    <row r="279" spans="1:10" x14ac:dyDescent="0.35">
      <c r="A279" s="12" t="s">
        <v>13</v>
      </c>
      <c r="B279" s="12" t="s">
        <v>641</v>
      </c>
      <c r="F279" s="15"/>
      <c r="G279" s="15">
        <v>11500</v>
      </c>
      <c r="H279" s="15"/>
      <c r="I279" s="16">
        <v>11500</v>
      </c>
      <c r="J279"/>
    </row>
    <row r="280" spans="1:10" x14ac:dyDescent="0.35">
      <c r="A280" s="12" t="s">
        <v>647</v>
      </c>
      <c r="F280" s="15"/>
      <c r="G280" s="15">
        <v>500485</v>
      </c>
      <c r="H280" s="15"/>
      <c r="I280" s="16">
        <v>500485</v>
      </c>
      <c r="J280"/>
    </row>
    <row r="281" spans="1:10" x14ac:dyDescent="0.35">
      <c r="A281" s="12" t="s">
        <v>334</v>
      </c>
      <c r="B281" s="12" t="s">
        <v>620</v>
      </c>
      <c r="C281" s="12" t="s">
        <v>311</v>
      </c>
      <c r="D281" s="12" t="s">
        <v>331</v>
      </c>
      <c r="E281" s="12" t="s">
        <v>629</v>
      </c>
      <c r="F281" s="15"/>
      <c r="G281" s="15">
        <v>700000</v>
      </c>
      <c r="H281" s="15"/>
      <c r="I281" s="16">
        <v>700000</v>
      </c>
      <c r="J281"/>
    </row>
    <row r="282" spans="1:10" x14ac:dyDescent="0.35">
      <c r="A282" s="12" t="s">
        <v>334</v>
      </c>
      <c r="B282" s="12" t="s">
        <v>642</v>
      </c>
      <c r="F282" s="15"/>
      <c r="G282" s="15">
        <v>700000</v>
      </c>
      <c r="H282" s="15"/>
      <c r="I282" s="16">
        <v>700000</v>
      </c>
      <c r="J282"/>
    </row>
    <row r="283" spans="1:10" x14ac:dyDescent="0.35">
      <c r="A283" s="12" t="s">
        <v>648</v>
      </c>
      <c r="F283" s="15"/>
      <c r="G283" s="15">
        <v>700000</v>
      </c>
      <c r="H283" s="15"/>
      <c r="I283" s="16">
        <v>700000</v>
      </c>
      <c r="J283"/>
    </row>
    <row r="284" spans="1:10" x14ac:dyDescent="0.35">
      <c r="A284" s="12" t="s">
        <v>305</v>
      </c>
      <c r="B284" s="12" t="s">
        <v>621</v>
      </c>
      <c r="C284" s="12" t="s">
        <v>311</v>
      </c>
      <c r="D284" s="12" t="s">
        <v>306</v>
      </c>
      <c r="E284" s="12" t="s">
        <v>305</v>
      </c>
      <c r="F284" s="15"/>
      <c r="G284" s="15">
        <v>685578</v>
      </c>
      <c r="H284" s="15"/>
      <c r="I284" s="16">
        <v>685578</v>
      </c>
    </row>
    <row r="285" spans="1:10" x14ac:dyDescent="0.35">
      <c r="A285" s="12" t="s">
        <v>305</v>
      </c>
      <c r="B285" s="12" t="s">
        <v>643</v>
      </c>
      <c r="F285" s="15"/>
      <c r="G285" s="15">
        <v>685578</v>
      </c>
      <c r="H285" s="15"/>
      <c r="I285" s="16">
        <v>685578</v>
      </c>
    </row>
    <row r="286" spans="1:10" x14ac:dyDescent="0.35">
      <c r="A286" s="12" t="s">
        <v>649</v>
      </c>
      <c r="F286" s="15"/>
      <c r="G286" s="15">
        <v>685578</v>
      </c>
      <c r="H286" s="15"/>
      <c r="I286" s="16">
        <v>685578</v>
      </c>
    </row>
    <row r="287" spans="1:10" x14ac:dyDescent="0.35">
      <c r="A287" s="12" t="s">
        <v>318</v>
      </c>
      <c r="B287" s="12" t="s">
        <v>622</v>
      </c>
      <c r="C287" s="12" t="s">
        <v>311</v>
      </c>
      <c r="D287" s="12" t="s">
        <v>315</v>
      </c>
      <c r="E287" s="12" t="s">
        <v>630</v>
      </c>
      <c r="F287" s="15"/>
      <c r="G287" s="15">
        <v>473985</v>
      </c>
      <c r="H287" s="15"/>
      <c r="I287" s="16">
        <v>473985</v>
      </c>
    </row>
    <row r="288" spans="1:10" x14ac:dyDescent="0.35">
      <c r="A288" s="12" t="s">
        <v>318</v>
      </c>
      <c r="B288" s="12" t="s">
        <v>644</v>
      </c>
      <c r="F288" s="15"/>
      <c r="G288" s="15">
        <v>473985</v>
      </c>
      <c r="H288" s="15"/>
      <c r="I288" s="16">
        <v>473985</v>
      </c>
    </row>
    <row r="289" spans="1:9" x14ac:dyDescent="0.35">
      <c r="A289" s="12" t="s">
        <v>650</v>
      </c>
      <c r="F289" s="15"/>
      <c r="G289" s="15">
        <v>473985</v>
      </c>
      <c r="H289" s="15"/>
      <c r="I289" s="16">
        <v>473985</v>
      </c>
    </row>
  </sheetData>
  <pageMargins left="0.43307086614173229" right="0.39370078740157483" top="0.51181102362204722" bottom="0.39370078740157483" header="0.31496062992125984" footer="0.31496062992125984"/>
  <pageSetup paperSize="9" scale="69" fitToHeight="0" orientation="landscape"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276"/>
  <sheetViews>
    <sheetView zoomScale="80" zoomScaleNormal="80" workbookViewId="0">
      <selection activeCell="A20" sqref="A20"/>
    </sheetView>
  </sheetViews>
  <sheetFormatPr defaultRowHeight="14.15" x14ac:dyDescent="0.35"/>
  <cols>
    <col min="1" max="1" width="83.640625" customWidth="1"/>
    <col min="7" max="7" width="23.140625" customWidth="1"/>
    <col min="8" max="9" width="9" customWidth="1"/>
    <col min="10" max="10" width="14.640625" customWidth="1"/>
    <col min="11" max="11" width="21.35546875" customWidth="1"/>
    <col min="12" max="12" width="17" customWidth="1"/>
    <col min="14" max="14" width="15.2109375" customWidth="1"/>
    <col min="17" max="17" width="21.640625" customWidth="1"/>
  </cols>
  <sheetData>
    <row r="1" spans="1:17" x14ac:dyDescent="0.35">
      <c r="A1" t="s">
        <v>0</v>
      </c>
      <c r="B1" t="s">
        <v>1</v>
      </c>
      <c r="C1" t="s">
        <v>608</v>
      </c>
      <c r="D1" t="s">
        <v>2</v>
      </c>
      <c r="E1" t="s">
        <v>602</v>
      </c>
      <c r="F1" t="s">
        <v>4</v>
      </c>
      <c r="G1" t="s">
        <v>601</v>
      </c>
      <c r="H1" t="s">
        <v>5</v>
      </c>
      <c r="I1" t="s">
        <v>600</v>
      </c>
      <c r="J1" t="s">
        <v>6</v>
      </c>
      <c r="K1" t="s">
        <v>599</v>
      </c>
      <c r="L1" t="s">
        <v>607</v>
      </c>
      <c r="M1" t="s">
        <v>7</v>
      </c>
      <c r="N1" t="s">
        <v>598</v>
      </c>
      <c r="O1" t="s">
        <v>8</v>
      </c>
      <c r="P1" t="s">
        <v>597</v>
      </c>
      <c r="Q1" t="s">
        <v>603</v>
      </c>
    </row>
    <row r="2" spans="1:17" x14ac:dyDescent="0.35">
      <c r="A2" t="s">
        <v>685</v>
      </c>
      <c r="B2">
        <v>47450</v>
      </c>
      <c r="C2" t="str">
        <f>LEFT(D2,2)</f>
        <v>15</v>
      </c>
      <c r="D2" t="s">
        <v>10</v>
      </c>
      <c r="E2" t="s">
        <v>11</v>
      </c>
      <c r="F2" t="s">
        <v>12</v>
      </c>
      <c r="G2" t="s">
        <v>13</v>
      </c>
      <c r="H2" t="s">
        <v>14</v>
      </c>
      <c r="I2" t="s">
        <v>15</v>
      </c>
      <c r="J2" t="s">
        <v>16</v>
      </c>
      <c r="K2" t="s">
        <v>17</v>
      </c>
      <c r="L2" t="str">
        <f>LEFT(M2,2)</f>
        <v>08</v>
      </c>
      <c r="M2" t="s">
        <v>18</v>
      </c>
      <c r="N2" t="s">
        <v>19</v>
      </c>
      <c r="O2" t="s">
        <v>3</v>
      </c>
      <c r="P2" t="s">
        <v>3</v>
      </c>
      <c r="Q2" t="s">
        <v>604</v>
      </c>
    </row>
    <row r="3" spans="1:17" x14ac:dyDescent="0.35">
      <c r="A3" t="s">
        <v>20</v>
      </c>
      <c r="B3">
        <v>-3000</v>
      </c>
      <c r="C3" t="str">
        <f t="shared" ref="C3:C68" si="0">LEFT(D3,2)</f>
        <v>55</v>
      </c>
      <c r="D3" t="s">
        <v>21</v>
      </c>
      <c r="E3" t="s">
        <v>22</v>
      </c>
      <c r="F3" t="s">
        <v>23</v>
      </c>
      <c r="G3" t="s">
        <v>24</v>
      </c>
      <c r="H3" t="s">
        <v>3</v>
      </c>
      <c r="I3" t="s">
        <v>3</v>
      </c>
      <c r="J3" t="s">
        <v>16</v>
      </c>
      <c r="K3" t="s">
        <v>17</v>
      </c>
      <c r="L3" t="str">
        <f t="shared" ref="L3:L68" si="1">LEFT(M3,2)</f>
        <v>08</v>
      </c>
      <c r="M3" t="s">
        <v>18</v>
      </c>
      <c r="N3" t="s">
        <v>19</v>
      </c>
      <c r="O3" t="s">
        <v>3</v>
      </c>
      <c r="P3" t="s">
        <v>3</v>
      </c>
      <c r="Q3" t="s">
        <v>604</v>
      </c>
    </row>
    <row r="4" spans="1:17" x14ac:dyDescent="0.35">
      <c r="A4" t="s">
        <v>20</v>
      </c>
      <c r="B4">
        <v>-5000</v>
      </c>
      <c r="C4" t="str">
        <f t="shared" si="0"/>
        <v>55</v>
      </c>
      <c r="D4" t="s">
        <v>25</v>
      </c>
      <c r="E4" t="s">
        <v>26</v>
      </c>
      <c r="F4" t="s">
        <v>23</v>
      </c>
      <c r="G4" t="s">
        <v>24</v>
      </c>
      <c r="H4" t="s">
        <v>3</v>
      </c>
      <c r="I4" t="s">
        <v>3</v>
      </c>
      <c r="J4" t="s">
        <v>16</v>
      </c>
      <c r="K4" t="s">
        <v>17</v>
      </c>
      <c r="L4" t="str">
        <f t="shared" si="1"/>
        <v>08</v>
      </c>
      <c r="M4" t="s">
        <v>18</v>
      </c>
      <c r="N4" t="s">
        <v>19</v>
      </c>
      <c r="O4" t="s">
        <v>3</v>
      </c>
      <c r="P4" t="s">
        <v>3</v>
      </c>
      <c r="Q4" t="s">
        <v>604</v>
      </c>
    </row>
    <row r="5" spans="1:17" x14ac:dyDescent="0.35">
      <c r="A5" t="s">
        <v>20</v>
      </c>
      <c r="B5">
        <v>-6000</v>
      </c>
      <c r="C5" t="str">
        <f t="shared" si="0"/>
        <v>55</v>
      </c>
      <c r="D5" t="s">
        <v>27</v>
      </c>
      <c r="E5" t="s">
        <v>28</v>
      </c>
      <c r="F5" t="s">
        <v>23</v>
      </c>
      <c r="G5" t="s">
        <v>24</v>
      </c>
      <c r="H5" t="s">
        <v>3</v>
      </c>
      <c r="I5" t="s">
        <v>3</v>
      </c>
      <c r="J5" t="s">
        <v>16</v>
      </c>
      <c r="K5" t="s">
        <v>17</v>
      </c>
      <c r="L5" t="str">
        <f t="shared" si="1"/>
        <v>08</v>
      </c>
      <c r="M5" t="s">
        <v>18</v>
      </c>
      <c r="N5" t="s">
        <v>19</v>
      </c>
      <c r="O5" t="s">
        <v>3</v>
      </c>
      <c r="P5" t="s">
        <v>3</v>
      </c>
      <c r="Q5" t="s">
        <v>604</v>
      </c>
    </row>
    <row r="6" spans="1:17" x14ac:dyDescent="0.35">
      <c r="A6" t="s">
        <v>20</v>
      </c>
      <c r="B6">
        <v>-6000</v>
      </c>
      <c r="C6" t="str">
        <f t="shared" si="0"/>
        <v>55</v>
      </c>
      <c r="D6" t="s">
        <v>29</v>
      </c>
      <c r="E6" t="s">
        <v>30</v>
      </c>
      <c r="F6" t="s">
        <v>23</v>
      </c>
      <c r="G6" t="s">
        <v>24</v>
      </c>
      <c r="H6" t="s">
        <v>3</v>
      </c>
      <c r="I6" t="s">
        <v>3</v>
      </c>
      <c r="J6" t="s">
        <v>16</v>
      </c>
      <c r="K6" t="s">
        <v>17</v>
      </c>
      <c r="L6" t="str">
        <f t="shared" si="1"/>
        <v>08</v>
      </c>
      <c r="M6" t="s">
        <v>18</v>
      </c>
      <c r="N6" t="s">
        <v>19</v>
      </c>
      <c r="O6" t="s">
        <v>3</v>
      </c>
      <c r="P6" t="s">
        <v>3</v>
      </c>
      <c r="Q6" t="s">
        <v>604</v>
      </c>
    </row>
    <row r="7" spans="1:17" x14ac:dyDescent="0.35">
      <c r="A7" t="s">
        <v>31</v>
      </c>
      <c r="B7">
        <v>1700</v>
      </c>
      <c r="C7" t="str">
        <f t="shared" si="0"/>
        <v>41</v>
      </c>
      <c r="D7" t="s">
        <v>32</v>
      </c>
      <c r="E7" t="s">
        <v>33</v>
      </c>
      <c r="F7" t="s">
        <v>23</v>
      </c>
      <c r="G7" t="s">
        <v>24</v>
      </c>
      <c r="H7" t="s">
        <v>3</v>
      </c>
      <c r="I7" t="s">
        <v>3</v>
      </c>
      <c r="J7" t="s">
        <v>16</v>
      </c>
      <c r="K7" t="s">
        <v>17</v>
      </c>
      <c r="L7" t="str">
        <f t="shared" si="1"/>
        <v>08</v>
      </c>
      <c r="M7" t="s">
        <v>18</v>
      </c>
      <c r="N7" t="s">
        <v>19</v>
      </c>
      <c r="O7" t="s">
        <v>3</v>
      </c>
      <c r="P7" t="s">
        <v>3</v>
      </c>
      <c r="Q7" t="s">
        <v>604</v>
      </c>
    </row>
    <row r="8" spans="1:17" x14ac:dyDescent="0.35">
      <c r="A8" t="s">
        <v>31</v>
      </c>
      <c r="B8">
        <v>-1700</v>
      </c>
      <c r="C8" t="str">
        <f t="shared" si="0"/>
        <v>55</v>
      </c>
      <c r="D8" t="s">
        <v>34</v>
      </c>
      <c r="E8" t="s">
        <v>35</v>
      </c>
      <c r="F8" t="s">
        <v>23</v>
      </c>
      <c r="G8" t="s">
        <v>24</v>
      </c>
      <c r="H8" t="s">
        <v>3</v>
      </c>
      <c r="I8" t="s">
        <v>3</v>
      </c>
      <c r="J8" t="s">
        <v>16</v>
      </c>
      <c r="K8" t="s">
        <v>17</v>
      </c>
      <c r="L8" t="str">
        <f t="shared" si="1"/>
        <v>08</v>
      </c>
      <c r="M8" t="s">
        <v>18</v>
      </c>
      <c r="N8" t="s">
        <v>19</v>
      </c>
      <c r="O8" t="s">
        <v>3</v>
      </c>
      <c r="P8" t="s">
        <v>3</v>
      </c>
      <c r="Q8" t="s">
        <v>604</v>
      </c>
    </row>
    <row r="9" spans="1:17" x14ac:dyDescent="0.35">
      <c r="A9" t="s">
        <v>36</v>
      </c>
      <c r="B9">
        <v>-12450</v>
      </c>
      <c r="C9" t="str">
        <f t="shared" si="0"/>
        <v>15</v>
      </c>
      <c r="D9" t="s">
        <v>10</v>
      </c>
      <c r="E9" t="s">
        <v>11</v>
      </c>
      <c r="F9" t="s">
        <v>12</v>
      </c>
      <c r="G9" t="s">
        <v>13</v>
      </c>
      <c r="H9" t="s">
        <v>37</v>
      </c>
      <c r="I9" t="s">
        <v>38</v>
      </c>
      <c r="J9" t="s">
        <v>39</v>
      </c>
      <c r="K9" t="s">
        <v>40</v>
      </c>
      <c r="L9" t="str">
        <f t="shared" si="1"/>
        <v>04</v>
      </c>
      <c r="M9" t="s">
        <v>41</v>
      </c>
      <c r="N9" t="s">
        <v>42</v>
      </c>
      <c r="O9" t="s">
        <v>3</v>
      </c>
      <c r="P9" t="s">
        <v>3</v>
      </c>
      <c r="Q9" t="s">
        <v>604</v>
      </c>
    </row>
    <row r="10" spans="1:17" x14ac:dyDescent="0.35">
      <c r="A10" t="s">
        <v>43</v>
      </c>
      <c r="B10">
        <v>-24538</v>
      </c>
      <c r="C10" t="str">
        <f t="shared" si="0"/>
        <v>55</v>
      </c>
      <c r="D10" t="s">
        <v>44</v>
      </c>
      <c r="E10" t="s">
        <v>45</v>
      </c>
      <c r="F10" t="s">
        <v>23</v>
      </c>
      <c r="G10" t="s">
        <v>24</v>
      </c>
      <c r="H10" t="s">
        <v>46</v>
      </c>
      <c r="I10" t="s">
        <v>47</v>
      </c>
      <c r="J10" t="s">
        <v>39</v>
      </c>
      <c r="K10" t="s">
        <v>40</v>
      </c>
      <c r="L10" t="str">
        <f t="shared" si="1"/>
        <v>04</v>
      </c>
      <c r="M10" t="s">
        <v>48</v>
      </c>
      <c r="N10" t="s">
        <v>49</v>
      </c>
      <c r="O10" t="s">
        <v>3</v>
      </c>
      <c r="P10" t="s">
        <v>3</v>
      </c>
      <c r="Q10" t="s">
        <v>604</v>
      </c>
    </row>
    <row r="11" spans="1:17" x14ac:dyDescent="0.35">
      <c r="A11" t="s">
        <v>50</v>
      </c>
      <c r="B11">
        <v>-5000</v>
      </c>
      <c r="C11" t="str">
        <f t="shared" si="0"/>
        <v>55</v>
      </c>
      <c r="D11" t="s">
        <v>51</v>
      </c>
      <c r="E11" t="s">
        <v>52</v>
      </c>
      <c r="F11" t="s">
        <v>23</v>
      </c>
      <c r="G11" t="s">
        <v>24</v>
      </c>
      <c r="H11" t="s">
        <v>53</v>
      </c>
      <c r="I11" t="s">
        <v>54</v>
      </c>
      <c r="J11" t="s">
        <v>55</v>
      </c>
      <c r="K11" t="s">
        <v>56</v>
      </c>
      <c r="L11" t="str">
        <f t="shared" si="1"/>
        <v>09</v>
      </c>
      <c r="M11" t="s">
        <v>57</v>
      </c>
      <c r="N11" t="s">
        <v>58</v>
      </c>
      <c r="O11" t="s">
        <v>3</v>
      </c>
      <c r="P11" t="s">
        <v>3</v>
      </c>
      <c r="Q11" t="s">
        <v>604</v>
      </c>
    </row>
    <row r="12" spans="1:17" x14ac:dyDescent="0.35">
      <c r="A12" t="s">
        <v>50</v>
      </c>
      <c r="B12">
        <v>-3000</v>
      </c>
      <c r="C12" t="str">
        <f t="shared" si="0"/>
        <v>55</v>
      </c>
      <c r="D12" t="s">
        <v>51</v>
      </c>
      <c r="E12" t="s">
        <v>52</v>
      </c>
      <c r="F12" t="s">
        <v>23</v>
      </c>
      <c r="G12" t="s">
        <v>24</v>
      </c>
      <c r="H12" t="s">
        <v>59</v>
      </c>
      <c r="I12" t="s">
        <v>60</v>
      </c>
      <c r="J12" t="s">
        <v>55</v>
      </c>
      <c r="K12" t="s">
        <v>56</v>
      </c>
      <c r="L12" t="str">
        <f t="shared" si="1"/>
        <v>09</v>
      </c>
      <c r="M12" t="s">
        <v>57</v>
      </c>
      <c r="N12" t="s">
        <v>58</v>
      </c>
      <c r="O12" t="s">
        <v>3</v>
      </c>
      <c r="P12" t="s">
        <v>3</v>
      </c>
      <c r="Q12" t="s">
        <v>604</v>
      </c>
    </row>
    <row r="13" spans="1:17" x14ac:dyDescent="0.35">
      <c r="A13" t="s">
        <v>61</v>
      </c>
      <c r="B13">
        <v>-300</v>
      </c>
      <c r="C13" t="str">
        <f t="shared" si="0"/>
        <v>55</v>
      </c>
      <c r="D13" t="s">
        <v>51</v>
      </c>
      <c r="E13" t="s">
        <v>52</v>
      </c>
      <c r="F13" t="s">
        <v>23</v>
      </c>
      <c r="G13" t="s">
        <v>24</v>
      </c>
      <c r="H13" t="s">
        <v>59</v>
      </c>
      <c r="I13" t="s">
        <v>60</v>
      </c>
      <c r="J13" t="s">
        <v>55</v>
      </c>
      <c r="K13" t="s">
        <v>56</v>
      </c>
      <c r="L13" t="str">
        <f t="shared" si="1"/>
        <v>09</v>
      </c>
      <c r="M13" t="s">
        <v>57</v>
      </c>
      <c r="N13" t="s">
        <v>58</v>
      </c>
      <c r="O13" t="s">
        <v>3</v>
      </c>
      <c r="P13" t="s">
        <v>3</v>
      </c>
      <c r="Q13" t="s">
        <v>604</v>
      </c>
    </row>
    <row r="14" spans="1:17" x14ac:dyDescent="0.35">
      <c r="A14" t="s">
        <v>62</v>
      </c>
      <c r="B14">
        <v>2000</v>
      </c>
      <c r="C14" t="str">
        <f t="shared" si="0"/>
        <v>55</v>
      </c>
      <c r="D14" t="s">
        <v>34</v>
      </c>
      <c r="E14" t="s">
        <v>35</v>
      </c>
      <c r="F14" t="s">
        <v>23</v>
      </c>
      <c r="G14" t="s">
        <v>24</v>
      </c>
      <c r="H14" t="s">
        <v>3</v>
      </c>
      <c r="I14" t="s">
        <v>3</v>
      </c>
      <c r="J14" t="s">
        <v>63</v>
      </c>
      <c r="K14" t="s">
        <v>64</v>
      </c>
      <c r="L14" t="str">
        <f t="shared" si="1"/>
        <v>08</v>
      </c>
      <c r="M14" t="s">
        <v>65</v>
      </c>
      <c r="N14" t="s">
        <v>66</v>
      </c>
      <c r="O14" t="s">
        <v>3</v>
      </c>
      <c r="P14" t="s">
        <v>3</v>
      </c>
      <c r="Q14" t="s">
        <v>604</v>
      </c>
    </row>
    <row r="15" spans="1:17" x14ac:dyDescent="0.35">
      <c r="A15" t="s">
        <v>62</v>
      </c>
      <c r="B15">
        <v>2000</v>
      </c>
      <c r="C15" t="str">
        <f t="shared" si="0"/>
        <v>32</v>
      </c>
      <c r="D15" t="s">
        <v>67</v>
      </c>
      <c r="E15" t="s">
        <v>68</v>
      </c>
      <c r="F15" t="s">
        <v>69</v>
      </c>
      <c r="G15" t="s">
        <v>70</v>
      </c>
      <c r="H15" t="s">
        <v>3</v>
      </c>
      <c r="I15" t="s">
        <v>3</v>
      </c>
      <c r="J15" t="s">
        <v>63</v>
      </c>
      <c r="K15" t="s">
        <v>64</v>
      </c>
      <c r="L15" t="str">
        <f t="shared" si="1"/>
        <v>08</v>
      </c>
      <c r="M15" t="s">
        <v>65</v>
      </c>
      <c r="N15" t="s">
        <v>66</v>
      </c>
      <c r="O15" t="s">
        <v>3</v>
      </c>
      <c r="P15" t="s">
        <v>3</v>
      </c>
      <c r="Q15" t="s">
        <v>604</v>
      </c>
    </row>
    <row r="16" spans="1:17" x14ac:dyDescent="0.35">
      <c r="A16" t="s">
        <v>71</v>
      </c>
      <c r="B16">
        <v>1000</v>
      </c>
      <c r="C16" t="str">
        <f t="shared" si="0"/>
        <v>55</v>
      </c>
      <c r="D16" t="s">
        <v>34</v>
      </c>
      <c r="E16" t="s">
        <v>35</v>
      </c>
      <c r="F16" t="s">
        <v>23</v>
      </c>
      <c r="G16" t="s">
        <v>24</v>
      </c>
      <c r="H16" t="s">
        <v>3</v>
      </c>
      <c r="I16" t="s">
        <v>3</v>
      </c>
      <c r="J16" t="s">
        <v>63</v>
      </c>
      <c r="K16" t="s">
        <v>64</v>
      </c>
      <c r="L16" t="str">
        <f t="shared" si="1"/>
        <v>08</v>
      </c>
      <c r="M16" t="s">
        <v>65</v>
      </c>
      <c r="N16" t="s">
        <v>66</v>
      </c>
      <c r="O16" t="s">
        <v>3</v>
      </c>
      <c r="P16" t="s">
        <v>3</v>
      </c>
      <c r="Q16" t="s">
        <v>604</v>
      </c>
    </row>
    <row r="17" spans="1:17" x14ac:dyDescent="0.35">
      <c r="A17" t="s">
        <v>71</v>
      </c>
      <c r="B17">
        <v>1000</v>
      </c>
      <c r="C17" t="str">
        <f t="shared" si="0"/>
        <v>32</v>
      </c>
      <c r="D17" t="s">
        <v>67</v>
      </c>
      <c r="E17" t="s">
        <v>68</v>
      </c>
      <c r="F17" t="s">
        <v>69</v>
      </c>
      <c r="G17" t="s">
        <v>70</v>
      </c>
      <c r="H17" t="s">
        <v>3</v>
      </c>
      <c r="I17" t="s">
        <v>3</v>
      </c>
      <c r="J17" t="s">
        <v>63</v>
      </c>
      <c r="K17" t="s">
        <v>64</v>
      </c>
      <c r="L17" t="str">
        <f t="shared" si="1"/>
        <v>08</v>
      </c>
      <c r="M17" t="s">
        <v>65</v>
      </c>
      <c r="N17" t="s">
        <v>66</v>
      </c>
      <c r="O17" t="s">
        <v>3</v>
      </c>
      <c r="P17" t="s">
        <v>3</v>
      </c>
      <c r="Q17" t="s">
        <v>604</v>
      </c>
    </row>
    <row r="18" spans="1:17" x14ac:dyDescent="0.35">
      <c r="A18" t="s">
        <v>72</v>
      </c>
      <c r="B18">
        <v>1</v>
      </c>
      <c r="C18" t="str">
        <f t="shared" si="0"/>
        <v>50</v>
      </c>
      <c r="D18" s="20" t="s">
        <v>140</v>
      </c>
      <c r="E18" t="s">
        <v>141</v>
      </c>
      <c r="F18" t="s">
        <v>23</v>
      </c>
      <c r="G18" t="s">
        <v>24</v>
      </c>
      <c r="H18" t="s">
        <v>3</v>
      </c>
      <c r="I18" t="s">
        <v>3</v>
      </c>
      <c r="J18" t="s">
        <v>75</v>
      </c>
      <c r="K18" t="s">
        <v>76</v>
      </c>
      <c r="L18" t="str">
        <f t="shared" ref="L18:L19" si="2">LEFT(M18,2)</f>
        <v>09</v>
      </c>
      <c r="M18" t="s">
        <v>57</v>
      </c>
      <c r="N18" t="s">
        <v>58</v>
      </c>
      <c r="O18" t="s">
        <v>3</v>
      </c>
      <c r="P18" t="s">
        <v>3</v>
      </c>
      <c r="Q18" t="s">
        <v>604</v>
      </c>
    </row>
    <row r="19" spans="1:17" x14ac:dyDescent="0.35">
      <c r="A19" t="s">
        <v>72</v>
      </c>
      <c r="B19">
        <v>37</v>
      </c>
      <c r="C19" t="str">
        <f t="shared" si="0"/>
        <v>50</v>
      </c>
      <c r="D19" s="20" t="s">
        <v>142</v>
      </c>
      <c r="E19" t="s">
        <v>143</v>
      </c>
      <c r="F19" t="s">
        <v>23</v>
      </c>
      <c r="G19" t="s">
        <v>24</v>
      </c>
      <c r="H19" t="s">
        <v>3</v>
      </c>
      <c r="I19" t="s">
        <v>3</v>
      </c>
      <c r="J19" t="s">
        <v>75</v>
      </c>
      <c r="K19" t="s">
        <v>76</v>
      </c>
      <c r="L19" t="str">
        <f t="shared" si="2"/>
        <v>09</v>
      </c>
      <c r="M19" t="s">
        <v>57</v>
      </c>
      <c r="N19" t="s">
        <v>58</v>
      </c>
      <c r="O19" t="s">
        <v>3</v>
      </c>
      <c r="P19" t="s">
        <v>3</v>
      </c>
      <c r="Q19" t="s">
        <v>604</v>
      </c>
    </row>
    <row r="20" spans="1:17" x14ac:dyDescent="0.35">
      <c r="A20" t="s">
        <v>72</v>
      </c>
      <c r="B20">
        <v>112</v>
      </c>
      <c r="C20" t="str">
        <f t="shared" si="0"/>
        <v>50</v>
      </c>
      <c r="D20" t="s">
        <v>73</v>
      </c>
      <c r="E20" t="s">
        <v>74</v>
      </c>
      <c r="F20" t="s">
        <v>23</v>
      </c>
      <c r="G20" t="s">
        <v>24</v>
      </c>
      <c r="H20" t="s">
        <v>3</v>
      </c>
      <c r="I20" t="s">
        <v>3</v>
      </c>
      <c r="J20" t="s">
        <v>75</v>
      </c>
      <c r="K20" t="s">
        <v>76</v>
      </c>
      <c r="L20" t="str">
        <f t="shared" si="1"/>
        <v>09</v>
      </c>
      <c r="M20" t="s">
        <v>57</v>
      </c>
      <c r="N20" t="s">
        <v>58</v>
      </c>
      <c r="O20" t="s">
        <v>3</v>
      </c>
      <c r="P20" t="s">
        <v>3</v>
      </c>
      <c r="Q20" t="s">
        <v>604</v>
      </c>
    </row>
    <row r="21" spans="1:17" x14ac:dyDescent="0.35">
      <c r="A21" t="s">
        <v>437</v>
      </c>
      <c r="B21">
        <v>150</v>
      </c>
      <c r="C21" t="str">
        <f t="shared" si="0"/>
        <v>32</v>
      </c>
      <c r="D21" t="s">
        <v>78</v>
      </c>
      <c r="E21" t="s">
        <v>79</v>
      </c>
      <c r="F21" t="s">
        <v>69</v>
      </c>
      <c r="G21" t="s">
        <v>70</v>
      </c>
      <c r="H21" t="s">
        <v>3</v>
      </c>
      <c r="I21" t="s">
        <v>3</v>
      </c>
      <c r="J21" t="s">
        <v>75</v>
      </c>
      <c r="K21" t="s">
        <v>76</v>
      </c>
      <c r="L21" t="str">
        <f t="shared" si="1"/>
        <v>09</v>
      </c>
      <c r="M21" t="s">
        <v>57</v>
      </c>
      <c r="N21" t="s">
        <v>58</v>
      </c>
      <c r="O21" t="s">
        <v>3</v>
      </c>
      <c r="P21" t="s">
        <v>3</v>
      </c>
      <c r="Q21" t="s">
        <v>604</v>
      </c>
    </row>
    <row r="22" spans="1:17" x14ac:dyDescent="0.35">
      <c r="A22" t="s">
        <v>80</v>
      </c>
      <c r="B22">
        <v>-1100</v>
      </c>
      <c r="C22" t="str">
        <f t="shared" si="0"/>
        <v>55</v>
      </c>
      <c r="D22" t="s">
        <v>81</v>
      </c>
      <c r="E22" t="s">
        <v>82</v>
      </c>
      <c r="F22" t="s">
        <v>23</v>
      </c>
      <c r="G22" t="s">
        <v>24</v>
      </c>
      <c r="H22" t="s">
        <v>3</v>
      </c>
      <c r="I22" t="s">
        <v>3</v>
      </c>
      <c r="J22" t="s">
        <v>75</v>
      </c>
      <c r="K22" t="s">
        <v>76</v>
      </c>
      <c r="L22" t="str">
        <f t="shared" si="1"/>
        <v>09</v>
      </c>
      <c r="M22" t="s">
        <v>57</v>
      </c>
      <c r="N22" t="s">
        <v>58</v>
      </c>
      <c r="O22" t="s">
        <v>3</v>
      </c>
      <c r="P22" t="s">
        <v>3</v>
      </c>
      <c r="Q22" t="s">
        <v>604</v>
      </c>
    </row>
    <row r="23" spans="1:17" x14ac:dyDescent="0.35">
      <c r="A23" t="s">
        <v>83</v>
      </c>
      <c r="B23">
        <v>1100</v>
      </c>
      <c r="C23" t="str">
        <f t="shared" si="0"/>
        <v>55</v>
      </c>
      <c r="D23" t="s">
        <v>84</v>
      </c>
      <c r="E23" t="s">
        <v>85</v>
      </c>
      <c r="F23" t="s">
        <v>23</v>
      </c>
      <c r="G23" t="s">
        <v>24</v>
      </c>
      <c r="H23" t="s">
        <v>3</v>
      </c>
      <c r="I23" t="s">
        <v>3</v>
      </c>
      <c r="J23" t="s">
        <v>75</v>
      </c>
      <c r="K23" t="s">
        <v>76</v>
      </c>
      <c r="L23" t="str">
        <f t="shared" si="1"/>
        <v>09</v>
      </c>
      <c r="M23" t="s">
        <v>57</v>
      </c>
      <c r="N23" t="s">
        <v>58</v>
      </c>
      <c r="O23" t="s">
        <v>86</v>
      </c>
      <c r="P23" t="s">
        <v>87</v>
      </c>
      <c r="Q23" t="s">
        <v>604</v>
      </c>
    </row>
    <row r="24" spans="1:17" x14ac:dyDescent="0.35">
      <c r="A24" t="s">
        <v>658</v>
      </c>
      <c r="B24">
        <v>-1500</v>
      </c>
      <c r="C24" t="str">
        <f t="shared" si="0"/>
        <v>55</v>
      </c>
      <c r="D24" t="s">
        <v>89</v>
      </c>
      <c r="E24" t="s">
        <v>90</v>
      </c>
      <c r="F24" t="s">
        <v>23</v>
      </c>
      <c r="G24" t="s">
        <v>24</v>
      </c>
      <c r="H24" t="s">
        <v>3</v>
      </c>
      <c r="I24" t="s">
        <v>3</v>
      </c>
      <c r="J24" t="s">
        <v>91</v>
      </c>
      <c r="K24" t="s">
        <v>92</v>
      </c>
      <c r="L24" t="str">
        <f t="shared" si="1"/>
        <v>09</v>
      </c>
      <c r="M24" t="s">
        <v>57</v>
      </c>
      <c r="N24" t="s">
        <v>58</v>
      </c>
      <c r="O24" t="s">
        <v>86</v>
      </c>
      <c r="P24" t="s">
        <v>87</v>
      </c>
      <c r="Q24" t="s">
        <v>604</v>
      </c>
    </row>
    <row r="25" spans="1:17" x14ac:dyDescent="0.35">
      <c r="A25" t="s">
        <v>93</v>
      </c>
      <c r="B25">
        <v>75</v>
      </c>
      <c r="C25" t="str">
        <f t="shared" si="0"/>
        <v>55</v>
      </c>
      <c r="D25" t="s">
        <v>94</v>
      </c>
      <c r="E25" t="s">
        <v>95</v>
      </c>
      <c r="F25" t="s">
        <v>23</v>
      </c>
      <c r="G25" t="s">
        <v>24</v>
      </c>
      <c r="H25" t="s">
        <v>3</v>
      </c>
      <c r="I25" t="s">
        <v>3</v>
      </c>
      <c r="J25" t="s">
        <v>96</v>
      </c>
      <c r="K25" t="s">
        <v>97</v>
      </c>
      <c r="L25" t="str">
        <f t="shared" si="1"/>
        <v>09</v>
      </c>
      <c r="M25" t="s">
        <v>57</v>
      </c>
      <c r="N25" t="s">
        <v>58</v>
      </c>
      <c r="O25" t="s">
        <v>3</v>
      </c>
      <c r="P25" t="s">
        <v>3</v>
      </c>
      <c r="Q25" t="s">
        <v>604</v>
      </c>
    </row>
    <row r="26" spans="1:17" x14ac:dyDescent="0.35">
      <c r="A26" t="s">
        <v>659</v>
      </c>
      <c r="B26">
        <v>75</v>
      </c>
      <c r="C26" t="str">
        <f t="shared" si="0"/>
        <v>32</v>
      </c>
      <c r="D26" t="s">
        <v>78</v>
      </c>
      <c r="E26" t="s">
        <v>79</v>
      </c>
      <c r="F26" t="s">
        <v>69</v>
      </c>
      <c r="G26" t="s">
        <v>70</v>
      </c>
      <c r="H26" t="s">
        <v>3</v>
      </c>
      <c r="I26" t="s">
        <v>3</v>
      </c>
      <c r="J26" t="s">
        <v>96</v>
      </c>
      <c r="K26" t="s">
        <v>97</v>
      </c>
      <c r="L26" t="str">
        <f t="shared" si="1"/>
        <v>09</v>
      </c>
      <c r="M26" t="s">
        <v>57</v>
      </c>
      <c r="N26" t="s">
        <v>58</v>
      </c>
      <c r="O26" t="s">
        <v>3</v>
      </c>
      <c r="P26" t="s">
        <v>3</v>
      </c>
      <c r="Q26" t="s">
        <v>604</v>
      </c>
    </row>
    <row r="27" spans="1:17" x14ac:dyDescent="0.35">
      <c r="A27" t="s">
        <v>99</v>
      </c>
      <c r="B27">
        <v>500</v>
      </c>
      <c r="C27" t="str">
        <f t="shared" si="0"/>
        <v>55</v>
      </c>
      <c r="D27" t="s">
        <v>100</v>
      </c>
      <c r="E27" t="s">
        <v>101</v>
      </c>
      <c r="F27" t="s">
        <v>23</v>
      </c>
      <c r="G27" t="s">
        <v>24</v>
      </c>
      <c r="H27" t="s">
        <v>3</v>
      </c>
      <c r="I27" t="s">
        <v>3</v>
      </c>
      <c r="J27" t="s">
        <v>96</v>
      </c>
      <c r="K27" t="s">
        <v>97</v>
      </c>
      <c r="L27" t="str">
        <f t="shared" si="1"/>
        <v>09</v>
      </c>
      <c r="M27" t="s">
        <v>57</v>
      </c>
      <c r="N27" t="s">
        <v>58</v>
      </c>
      <c r="O27" t="s">
        <v>3</v>
      </c>
      <c r="P27" t="s">
        <v>3</v>
      </c>
      <c r="Q27" t="s">
        <v>604</v>
      </c>
    </row>
    <row r="28" spans="1:17" x14ac:dyDescent="0.35">
      <c r="A28" t="s">
        <v>596</v>
      </c>
      <c r="B28">
        <v>-1000</v>
      </c>
      <c r="C28" t="str">
        <f t="shared" si="0"/>
        <v>55</v>
      </c>
      <c r="D28" t="s">
        <v>102</v>
      </c>
      <c r="E28" t="s">
        <v>103</v>
      </c>
      <c r="F28" t="s">
        <v>23</v>
      </c>
      <c r="G28" t="s">
        <v>24</v>
      </c>
      <c r="H28" t="s">
        <v>3</v>
      </c>
      <c r="I28" t="s">
        <v>3</v>
      </c>
      <c r="J28" t="s">
        <v>96</v>
      </c>
      <c r="K28" t="s">
        <v>97</v>
      </c>
      <c r="L28" t="str">
        <f t="shared" si="1"/>
        <v>09</v>
      </c>
      <c r="M28" t="s">
        <v>57</v>
      </c>
      <c r="N28" t="s">
        <v>58</v>
      </c>
      <c r="O28" t="s">
        <v>3</v>
      </c>
      <c r="P28" t="s">
        <v>3</v>
      </c>
      <c r="Q28" t="s">
        <v>604</v>
      </c>
    </row>
    <row r="29" spans="1:17" x14ac:dyDescent="0.35">
      <c r="A29" t="s">
        <v>104</v>
      </c>
      <c r="B29">
        <v>500</v>
      </c>
      <c r="C29" t="str">
        <f t="shared" si="0"/>
        <v>55</v>
      </c>
      <c r="D29" t="s">
        <v>105</v>
      </c>
      <c r="E29" t="s">
        <v>106</v>
      </c>
      <c r="F29" t="s">
        <v>23</v>
      </c>
      <c r="G29" t="s">
        <v>24</v>
      </c>
      <c r="H29" t="s">
        <v>3</v>
      </c>
      <c r="I29" t="s">
        <v>3</v>
      </c>
      <c r="J29" t="s">
        <v>96</v>
      </c>
      <c r="K29" t="s">
        <v>97</v>
      </c>
      <c r="L29" t="str">
        <f t="shared" si="1"/>
        <v>09</v>
      </c>
      <c r="M29" t="s">
        <v>57</v>
      </c>
      <c r="N29" t="s">
        <v>58</v>
      </c>
      <c r="O29" t="s">
        <v>3</v>
      </c>
      <c r="P29" t="s">
        <v>3</v>
      </c>
      <c r="Q29" t="s">
        <v>604</v>
      </c>
    </row>
    <row r="30" spans="1:17" x14ac:dyDescent="0.35">
      <c r="A30" t="s">
        <v>107</v>
      </c>
      <c r="B30">
        <v>1000</v>
      </c>
      <c r="C30" t="str">
        <f t="shared" si="0"/>
        <v>55</v>
      </c>
      <c r="D30" t="s">
        <v>21</v>
      </c>
      <c r="E30" t="s">
        <v>22</v>
      </c>
      <c r="F30" t="s">
        <v>23</v>
      </c>
      <c r="G30" t="s">
        <v>24</v>
      </c>
      <c r="H30" t="s">
        <v>3</v>
      </c>
      <c r="I30" t="s">
        <v>3</v>
      </c>
      <c r="J30" t="s">
        <v>96</v>
      </c>
      <c r="K30" t="s">
        <v>97</v>
      </c>
      <c r="L30" t="str">
        <f t="shared" si="1"/>
        <v>09</v>
      </c>
      <c r="M30" t="s">
        <v>57</v>
      </c>
      <c r="N30" t="s">
        <v>58</v>
      </c>
      <c r="O30" t="s">
        <v>3</v>
      </c>
      <c r="P30" t="s">
        <v>3</v>
      </c>
      <c r="Q30" t="s">
        <v>604</v>
      </c>
    </row>
    <row r="31" spans="1:17" x14ac:dyDescent="0.35">
      <c r="A31" t="s">
        <v>686</v>
      </c>
      <c r="B31">
        <v>-1000</v>
      </c>
      <c r="C31" t="str">
        <f t="shared" si="0"/>
        <v>55</v>
      </c>
      <c r="D31" t="s">
        <v>109</v>
      </c>
      <c r="E31" t="s">
        <v>110</v>
      </c>
      <c r="F31" t="s">
        <v>23</v>
      </c>
      <c r="G31" t="s">
        <v>24</v>
      </c>
      <c r="H31" t="s">
        <v>3</v>
      </c>
      <c r="I31" t="s">
        <v>3</v>
      </c>
      <c r="J31" t="s">
        <v>96</v>
      </c>
      <c r="K31" t="s">
        <v>97</v>
      </c>
      <c r="L31" t="str">
        <f t="shared" si="1"/>
        <v>09</v>
      </c>
      <c r="M31" t="s">
        <v>57</v>
      </c>
      <c r="N31" t="s">
        <v>58</v>
      </c>
      <c r="O31" t="s">
        <v>3</v>
      </c>
      <c r="P31" t="s">
        <v>3</v>
      </c>
      <c r="Q31" t="s">
        <v>604</v>
      </c>
    </row>
    <row r="32" spans="1:17" x14ac:dyDescent="0.35">
      <c r="A32" t="s">
        <v>677</v>
      </c>
      <c r="B32">
        <v>-810</v>
      </c>
      <c r="C32" t="str">
        <f t="shared" si="0"/>
        <v>55</v>
      </c>
      <c r="D32" t="s">
        <v>89</v>
      </c>
      <c r="E32" t="s">
        <v>90</v>
      </c>
      <c r="F32" t="s">
        <v>23</v>
      </c>
      <c r="G32" t="s">
        <v>24</v>
      </c>
      <c r="H32" t="s">
        <v>3</v>
      </c>
      <c r="I32" t="s">
        <v>3</v>
      </c>
      <c r="J32" t="s">
        <v>112</v>
      </c>
      <c r="K32" t="s">
        <v>113</v>
      </c>
      <c r="L32" t="str">
        <f t="shared" si="1"/>
        <v>09</v>
      </c>
      <c r="M32" t="s">
        <v>114</v>
      </c>
      <c r="N32" t="s">
        <v>115</v>
      </c>
      <c r="O32" t="s">
        <v>86</v>
      </c>
      <c r="P32" t="s">
        <v>87</v>
      </c>
      <c r="Q32" t="s">
        <v>604</v>
      </c>
    </row>
    <row r="33" spans="1:17" x14ac:dyDescent="0.35">
      <c r="A33" t="s">
        <v>116</v>
      </c>
      <c r="B33">
        <v>-1000</v>
      </c>
      <c r="C33" t="str">
        <f t="shared" si="0"/>
        <v>55</v>
      </c>
      <c r="D33" t="s">
        <v>89</v>
      </c>
      <c r="E33" t="s">
        <v>90</v>
      </c>
      <c r="F33" t="s">
        <v>23</v>
      </c>
      <c r="G33" t="s">
        <v>24</v>
      </c>
      <c r="H33" t="s">
        <v>3</v>
      </c>
      <c r="I33" t="s">
        <v>3</v>
      </c>
      <c r="J33" t="s">
        <v>117</v>
      </c>
      <c r="K33" t="s">
        <v>118</v>
      </c>
      <c r="L33" t="str">
        <f t="shared" si="1"/>
        <v>09</v>
      </c>
      <c r="M33" t="s">
        <v>119</v>
      </c>
      <c r="N33" t="s">
        <v>120</v>
      </c>
      <c r="O33" t="s">
        <v>86</v>
      </c>
      <c r="P33" t="s">
        <v>87</v>
      </c>
      <c r="Q33" t="s">
        <v>604</v>
      </c>
    </row>
    <row r="34" spans="1:17" x14ac:dyDescent="0.35">
      <c r="A34" t="s">
        <v>121</v>
      </c>
      <c r="B34">
        <v>1500</v>
      </c>
      <c r="C34" t="str">
        <f t="shared" si="0"/>
        <v>55</v>
      </c>
      <c r="D34" t="s">
        <v>122</v>
      </c>
      <c r="E34" t="s">
        <v>123</v>
      </c>
      <c r="F34" t="s">
        <v>23</v>
      </c>
      <c r="G34" t="s">
        <v>24</v>
      </c>
      <c r="H34" t="s">
        <v>3</v>
      </c>
      <c r="I34" t="s">
        <v>3</v>
      </c>
      <c r="J34" t="s">
        <v>124</v>
      </c>
      <c r="K34" t="s">
        <v>125</v>
      </c>
      <c r="L34" t="str">
        <f t="shared" si="1"/>
        <v>09</v>
      </c>
      <c r="M34" t="s">
        <v>119</v>
      </c>
      <c r="N34" t="s">
        <v>120</v>
      </c>
      <c r="O34" t="s">
        <v>3</v>
      </c>
      <c r="P34" t="s">
        <v>3</v>
      </c>
      <c r="Q34" t="s">
        <v>604</v>
      </c>
    </row>
    <row r="35" spans="1:17" x14ac:dyDescent="0.35">
      <c r="A35" t="s">
        <v>126</v>
      </c>
      <c r="B35">
        <v>1500</v>
      </c>
      <c r="C35" t="str">
        <f t="shared" si="0"/>
        <v>32</v>
      </c>
      <c r="D35" t="s">
        <v>78</v>
      </c>
      <c r="E35" t="s">
        <v>79</v>
      </c>
      <c r="F35" t="s">
        <v>69</v>
      </c>
      <c r="G35" t="s">
        <v>70</v>
      </c>
      <c r="H35" t="s">
        <v>3</v>
      </c>
      <c r="I35" t="s">
        <v>3</v>
      </c>
      <c r="J35" t="s">
        <v>124</v>
      </c>
      <c r="K35" t="s">
        <v>125</v>
      </c>
      <c r="L35" t="str">
        <f t="shared" si="1"/>
        <v>09</v>
      </c>
      <c r="M35" t="s">
        <v>119</v>
      </c>
      <c r="N35" t="s">
        <v>120</v>
      </c>
      <c r="O35" t="s">
        <v>3</v>
      </c>
      <c r="P35" t="s">
        <v>3</v>
      </c>
      <c r="Q35" t="s">
        <v>604</v>
      </c>
    </row>
    <row r="36" spans="1:17" x14ac:dyDescent="0.35">
      <c r="A36" t="s">
        <v>127</v>
      </c>
      <c r="B36">
        <v>-930</v>
      </c>
      <c r="C36" t="str">
        <f t="shared" si="0"/>
        <v>55</v>
      </c>
      <c r="D36" t="s">
        <v>128</v>
      </c>
      <c r="E36" t="s">
        <v>129</v>
      </c>
      <c r="F36" t="s">
        <v>23</v>
      </c>
      <c r="G36" t="s">
        <v>24</v>
      </c>
      <c r="H36" t="s">
        <v>3</v>
      </c>
      <c r="I36" t="s">
        <v>3</v>
      </c>
      <c r="J36" t="s">
        <v>130</v>
      </c>
      <c r="K36" t="s">
        <v>131</v>
      </c>
      <c r="L36" t="str">
        <f t="shared" si="1"/>
        <v>09</v>
      </c>
      <c r="M36" t="s">
        <v>132</v>
      </c>
      <c r="N36" t="s">
        <v>133</v>
      </c>
      <c r="O36" t="s">
        <v>3</v>
      </c>
      <c r="P36" t="s">
        <v>3</v>
      </c>
      <c r="Q36" t="s">
        <v>604</v>
      </c>
    </row>
    <row r="37" spans="1:17" x14ac:dyDescent="0.35">
      <c r="A37" t="s">
        <v>134</v>
      </c>
      <c r="B37">
        <v>2500</v>
      </c>
      <c r="C37" t="str">
        <f t="shared" si="0"/>
        <v>55</v>
      </c>
      <c r="D37" t="s">
        <v>128</v>
      </c>
      <c r="E37" t="s">
        <v>129</v>
      </c>
      <c r="F37" t="s">
        <v>23</v>
      </c>
      <c r="G37" t="s">
        <v>24</v>
      </c>
      <c r="H37" t="s">
        <v>3</v>
      </c>
      <c r="I37" t="s">
        <v>3</v>
      </c>
      <c r="J37" t="s">
        <v>130</v>
      </c>
      <c r="K37" t="s">
        <v>131</v>
      </c>
      <c r="L37" t="str">
        <f t="shared" si="1"/>
        <v>10</v>
      </c>
      <c r="M37" t="s">
        <v>135</v>
      </c>
      <c r="N37" t="s">
        <v>136</v>
      </c>
      <c r="O37" t="s">
        <v>3</v>
      </c>
      <c r="P37" t="s">
        <v>3</v>
      </c>
      <c r="Q37" t="s">
        <v>604</v>
      </c>
    </row>
    <row r="38" spans="1:17" x14ac:dyDescent="0.35">
      <c r="A38" t="s">
        <v>134</v>
      </c>
      <c r="B38">
        <v>4000</v>
      </c>
      <c r="C38" t="str">
        <f t="shared" si="0"/>
        <v>55</v>
      </c>
      <c r="D38" t="s">
        <v>122</v>
      </c>
      <c r="E38" t="s">
        <v>123</v>
      </c>
      <c r="F38" t="s">
        <v>23</v>
      </c>
      <c r="G38" t="s">
        <v>24</v>
      </c>
      <c r="H38" t="s">
        <v>3</v>
      </c>
      <c r="I38" t="s">
        <v>3</v>
      </c>
      <c r="J38" t="s">
        <v>130</v>
      </c>
      <c r="K38" t="s">
        <v>131</v>
      </c>
      <c r="L38" t="str">
        <f t="shared" si="1"/>
        <v>10</v>
      </c>
      <c r="M38" t="s">
        <v>135</v>
      </c>
      <c r="N38" t="s">
        <v>136</v>
      </c>
      <c r="O38" t="s">
        <v>3</v>
      </c>
      <c r="P38" t="s">
        <v>3</v>
      </c>
      <c r="Q38" t="s">
        <v>604</v>
      </c>
    </row>
    <row r="39" spans="1:17" x14ac:dyDescent="0.35">
      <c r="A39" t="s">
        <v>134</v>
      </c>
      <c r="B39">
        <v>9000</v>
      </c>
      <c r="C39" t="str">
        <f t="shared" si="0"/>
        <v>55</v>
      </c>
      <c r="D39" t="s">
        <v>137</v>
      </c>
      <c r="E39" t="s">
        <v>138</v>
      </c>
      <c r="F39" t="s">
        <v>23</v>
      </c>
      <c r="G39" t="s">
        <v>24</v>
      </c>
      <c r="H39" t="s">
        <v>3</v>
      </c>
      <c r="I39" t="s">
        <v>3</v>
      </c>
      <c r="J39" t="s">
        <v>130</v>
      </c>
      <c r="K39" t="s">
        <v>131</v>
      </c>
      <c r="L39" t="str">
        <f t="shared" si="1"/>
        <v>10</v>
      </c>
      <c r="M39" t="s">
        <v>135</v>
      </c>
      <c r="N39" t="s">
        <v>136</v>
      </c>
      <c r="O39" t="s">
        <v>3</v>
      </c>
      <c r="P39" t="s">
        <v>3</v>
      </c>
      <c r="Q39" t="s">
        <v>604</v>
      </c>
    </row>
    <row r="40" spans="1:17" x14ac:dyDescent="0.35">
      <c r="A40" t="s">
        <v>139</v>
      </c>
      <c r="B40">
        <v>-900</v>
      </c>
      <c r="C40" t="str">
        <f t="shared" si="0"/>
        <v>55</v>
      </c>
      <c r="D40" t="s">
        <v>109</v>
      </c>
      <c r="E40" t="s">
        <v>110</v>
      </c>
      <c r="F40" t="s">
        <v>23</v>
      </c>
      <c r="G40" t="s">
        <v>24</v>
      </c>
      <c r="H40" t="s">
        <v>3</v>
      </c>
      <c r="I40" t="s">
        <v>3</v>
      </c>
      <c r="J40" t="s">
        <v>130</v>
      </c>
      <c r="K40" t="s">
        <v>131</v>
      </c>
      <c r="L40" t="str">
        <f t="shared" si="1"/>
        <v>10</v>
      </c>
      <c r="M40" t="s">
        <v>135</v>
      </c>
      <c r="N40" t="s">
        <v>136</v>
      </c>
      <c r="O40" t="s">
        <v>3</v>
      </c>
      <c r="P40" t="s">
        <v>3</v>
      </c>
      <c r="Q40" t="s">
        <v>604</v>
      </c>
    </row>
    <row r="41" spans="1:17" x14ac:dyDescent="0.35">
      <c r="A41" t="s">
        <v>134</v>
      </c>
      <c r="B41">
        <v>140</v>
      </c>
      <c r="C41" t="str">
        <f t="shared" si="0"/>
        <v>50</v>
      </c>
      <c r="D41" t="s">
        <v>140</v>
      </c>
      <c r="E41" t="s">
        <v>141</v>
      </c>
      <c r="F41" t="s">
        <v>23</v>
      </c>
      <c r="G41" t="s">
        <v>24</v>
      </c>
      <c r="H41" t="s">
        <v>3</v>
      </c>
      <c r="I41" t="s">
        <v>3</v>
      </c>
      <c r="J41" t="s">
        <v>130</v>
      </c>
      <c r="K41" t="s">
        <v>131</v>
      </c>
      <c r="L41" t="str">
        <f t="shared" si="1"/>
        <v>10</v>
      </c>
      <c r="M41" t="s">
        <v>135</v>
      </c>
      <c r="N41" t="s">
        <v>136</v>
      </c>
      <c r="O41" t="s">
        <v>3</v>
      </c>
      <c r="P41" t="s">
        <v>3</v>
      </c>
      <c r="Q41" t="s">
        <v>604</v>
      </c>
    </row>
    <row r="42" spans="1:17" x14ac:dyDescent="0.35">
      <c r="A42" t="s">
        <v>134</v>
      </c>
      <c r="B42">
        <v>5797</v>
      </c>
      <c r="C42" t="str">
        <f t="shared" si="0"/>
        <v>50</v>
      </c>
      <c r="D42" t="s">
        <v>142</v>
      </c>
      <c r="E42" t="s">
        <v>143</v>
      </c>
      <c r="F42" t="s">
        <v>23</v>
      </c>
      <c r="G42" t="s">
        <v>24</v>
      </c>
      <c r="H42" t="s">
        <v>3</v>
      </c>
      <c r="I42" t="s">
        <v>3</v>
      </c>
      <c r="J42" t="s">
        <v>130</v>
      </c>
      <c r="K42" t="s">
        <v>131</v>
      </c>
      <c r="L42" t="str">
        <f t="shared" si="1"/>
        <v>10</v>
      </c>
      <c r="M42" t="s">
        <v>135</v>
      </c>
      <c r="N42" t="s">
        <v>136</v>
      </c>
      <c r="O42" t="s">
        <v>3</v>
      </c>
      <c r="P42" t="s">
        <v>3</v>
      </c>
      <c r="Q42" t="s">
        <v>604</v>
      </c>
    </row>
    <row r="43" spans="1:17" x14ac:dyDescent="0.35">
      <c r="A43" t="s">
        <v>134</v>
      </c>
      <c r="B43">
        <v>17568</v>
      </c>
      <c r="C43" t="str">
        <f t="shared" si="0"/>
        <v>50</v>
      </c>
      <c r="D43" t="s">
        <v>73</v>
      </c>
      <c r="E43" t="s">
        <v>74</v>
      </c>
      <c r="F43" t="s">
        <v>23</v>
      </c>
      <c r="G43" t="s">
        <v>24</v>
      </c>
      <c r="H43" t="s">
        <v>3</v>
      </c>
      <c r="I43" t="s">
        <v>3</v>
      </c>
      <c r="J43" t="s">
        <v>130</v>
      </c>
      <c r="K43" t="s">
        <v>131</v>
      </c>
      <c r="L43" t="str">
        <f t="shared" si="1"/>
        <v>10</v>
      </c>
      <c r="M43" t="s">
        <v>135</v>
      </c>
      <c r="N43" t="s">
        <v>136</v>
      </c>
      <c r="O43" t="s">
        <v>3</v>
      </c>
      <c r="P43" t="s">
        <v>3</v>
      </c>
      <c r="Q43" t="s">
        <v>604</v>
      </c>
    </row>
    <row r="44" spans="1:17" x14ac:dyDescent="0.35">
      <c r="A44" t="s">
        <v>679</v>
      </c>
      <c r="B44">
        <v>-500</v>
      </c>
      <c r="C44" t="str">
        <f t="shared" si="0"/>
        <v>55</v>
      </c>
      <c r="D44" t="s">
        <v>89</v>
      </c>
      <c r="E44" t="s">
        <v>90</v>
      </c>
      <c r="F44" t="s">
        <v>23</v>
      </c>
      <c r="G44" t="s">
        <v>24</v>
      </c>
      <c r="H44" t="s">
        <v>3</v>
      </c>
      <c r="I44" t="s">
        <v>3</v>
      </c>
      <c r="J44" t="s">
        <v>146</v>
      </c>
      <c r="K44" t="s">
        <v>147</v>
      </c>
      <c r="L44" t="str">
        <f t="shared" si="1"/>
        <v>10</v>
      </c>
      <c r="M44" t="s">
        <v>148</v>
      </c>
      <c r="N44" t="s">
        <v>149</v>
      </c>
      <c r="O44" t="s">
        <v>86</v>
      </c>
      <c r="P44" t="s">
        <v>87</v>
      </c>
      <c r="Q44" t="s">
        <v>604</v>
      </c>
    </row>
    <row r="45" spans="1:17" x14ac:dyDescent="0.35">
      <c r="A45" t="s">
        <v>150</v>
      </c>
      <c r="B45">
        <v>160</v>
      </c>
      <c r="C45" t="str">
        <f t="shared" si="0"/>
        <v>45</v>
      </c>
      <c r="D45" t="s">
        <v>151</v>
      </c>
      <c r="E45" t="s">
        <v>152</v>
      </c>
      <c r="F45" t="s">
        <v>23</v>
      </c>
      <c r="G45" t="s">
        <v>24</v>
      </c>
      <c r="H45" t="s">
        <v>3</v>
      </c>
      <c r="I45" t="s">
        <v>3</v>
      </c>
      <c r="J45" t="s">
        <v>153</v>
      </c>
      <c r="K45" t="s">
        <v>154</v>
      </c>
      <c r="L45" t="str">
        <f t="shared" si="1"/>
        <v>09</v>
      </c>
      <c r="M45" t="s">
        <v>114</v>
      </c>
      <c r="N45" t="s">
        <v>115</v>
      </c>
      <c r="O45" t="s">
        <v>3</v>
      </c>
      <c r="P45" t="s">
        <v>3</v>
      </c>
      <c r="Q45" t="s">
        <v>604</v>
      </c>
    </row>
    <row r="46" spans="1:17" x14ac:dyDescent="0.35">
      <c r="A46" t="s">
        <v>150</v>
      </c>
      <c r="B46">
        <v>-160</v>
      </c>
      <c r="C46" t="str">
        <f t="shared" si="0"/>
        <v>55</v>
      </c>
      <c r="D46" t="s">
        <v>34</v>
      </c>
      <c r="E46" t="s">
        <v>35</v>
      </c>
      <c r="F46" t="s">
        <v>23</v>
      </c>
      <c r="G46" t="s">
        <v>24</v>
      </c>
      <c r="H46" t="s">
        <v>3</v>
      </c>
      <c r="I46" t="s">
        <v>3</v>
      </c>
      <c r="J46" t="s">
        <v>153</v>
      </c>
      <c r="K46" t="s">
        <v>154</v>
      </c>
      <c r="L46" t="str">
        <f t="shared" si="1"/>
        <v>09</v>
      </c>
      <c r="M46" t="s">
        <v>114</v>
      </c>
      <c r="N46" t="s">
        <v>115</v>
      </c>
      <c r="O46" t="s">
        <v>3</v>
      </c>
      <c r="P46" t="s">
        <v>3</v>
      </c>
      <c r="Q46" t="s">
        <v>604</v>
      </c>
    </row>
    <row r="47" spans="1:17" x14ac:dyDescent="0.35">
      <c r="A47" t="s">
        <v>675</v>
      </c>
      <c r="B47">
        <v>-1500</v>
      </c>
      <c r="C47" t="str">
        <f t="shared" si="0"/>
        <v>55</v>
      </c>
      <c r="D47" t="s">
        <v>89</v>
      </c>
      <c r="E47" t="s">
        <v>90</v>
      </c>
      <c r="F47" t="s">
        <v>23</v>
      </c>
      <c r="G47" t="s">
        <v>24</v>
      </c>
      <c r="H47" t="s">
        <v>3</v>
      </c>
      <c r="I47" t="s">
        <v>3</v>
      </c>
      <c r="J47" t="s">
        <v>153</v>
      </c>
      <c r="K47" t="s">
        <v>154</v>
      </c>
      <c r="L47" t="str">
        <f t="shared" si="1"/>
        <v>09</v>
      </c>
      <c r="M47" t="s">
        <v>114</v>
      </c>
      <c r="N47" t="s">
        <v>115</v>
      </c>
      <c r="O47" t="s">
        <v>86</v>
      </c>
      <c r="P47" t="s">
        <v>87</v>
      </c>
      <c r="Q47" t="s">
        <v>604</v>
      </c>
    </row>
    <row r="48" spans="1:17" x14ac:dyDescent="0.35">
      <c r="A48" t="s">
        <v>676</v>
      </c>
      <c r="B48">
        <v>-500</v>
      </c>
      <c r="C48" t="str">
        <f t="shared" si="0"/>
        <v>55</v>
      </c>
      <c r="D48" t="s">
        <v>89</v>
      </c>
      <c r="E48" t="s">
        <v>90</v>
      </c>
      <c r="F48" t="s">
        <v>23</v>
      </c>
      <c r="G48" t="s">
        <v>24</v>
      </c>
      <c r="H48" t="s">
        <v>3</v>
      </c>
      <c r="I48" t="s">
        <v>3</v>
      </c>
      <c r="J48" t="s">
        <v>153</v>
      </c>
      <c r="K48" t="s">
        <v>154</v>
      </c>
      <c r="L48" t="str">
        <f t="shared" si="1"/>
        <v>09</v>
      </c>
      <c r="M48" t="s">
        <v>114</v>
      </c>
      <c r="N48" t="s">
        <v>115</v>
      </c>
      <c r="O48" t="s">
        <v>86</v>
      </c>
      <c r="P48" t="s">
        <v>87</v>
      </c>
      <c r="Q48" t="s">
        <v>604</v>
      </c>
    </row>
    <row r="49" spans="1:17" x14ac:dyDescent="0.35">
      <c r="A49" t="s">
        <v>157</v>
      </c>
      <c r="B49">
        <v>160</v>
      </c>
      <c r="C49" t="str">
        <f t="shared" si="0"/>
        <v>45</v>
      </c>
      <c r="D49" t="s">
        <v>151</v>
      </c>
      <c r="E49" t="s">
        <v>152</v>
      </c>
      <c r="F49" t="s">
        <v>23</v>
      </c>
      <c r="G49" t="s">
        <v>24</v>
      </c>
      <c r="H49" t="s">
        <v>3</v>
      </c>
      <c r="I49" t="s">
        <v>3</v>
      </c>
      <c r="J49" t="s">
        <v>158</v>
      </c>
      <c r="K49" t="s">
        <v>159</v>
      </c>
      <c r="L49" t="str">
        <f t="shared" si="1"/>
        <v>09</v>
      </c>
      <c r="M49" t="s">
        <v>114</v>
      </c>
      <c r="N49" t="s">
        <v>115</v>
      </c>
      <c r="O49" t="s">
        <v>3</v>
      </c>
      <c r="P49" t="s">
        <v>3</v>
      </c>
      <c r="Q49" t="s">
        <v>604</v>
      </c>
    </row>
    <row r="50" spans="1:17" x14ac:dyDescent="0.35">
      <c r="A50" t="s">
        <v>157</v>
      </c>
      <c r="B50">
        <v>-160</v>
      </c>
      <c r="C50" t="str">
        <f t="shared" si="0"/>
        <v>55</v>
      </c>
      <c r="D50" t="s">
        <v>34</v>
      </c>
      <c r="E50" t="s">
        <v>35</v>
      </c>
      <c r="F50" t="s">
        <v>23</v>
      </c>
      <c r="G50" t="s">
        <v>24</v>
      </c>
      <c r="H50" t="s">
        <v>3</v>
      </c>
      <c r="I50" t="s">
        <v>3</v>
      </c>
      <c r="J50" t="s">
        <v>158</v>
      </c>
      <c r="K50" t="s">
        <v>159</v>
      </c>
      <c r="L50" t="str">
        <f t="shared" si="1"/>
        <v>09</v>
      </c>
      <c r="M50" t="s">
        <v>114</v>
      </c>
      <c r="N50" t="s">
        <v>115</v>
      </c>
      <c r="O50" t="s">
        <v>3</v>
      </c>
      <c r="P50" t="s">
        <v>3</v>
      </c>
      <c r="Q50" t="s">
        <v>604</v>
      </c>
    </row>
    <row r="51" spans="1:17" x14ac:dyDescent="0.35">
      <c r="A51" t="s">
        <v>675</v>
      </c>
      <c r="B51">
        <v>-700</v>
      </c>
      <c r="C51" t="str">
        <f t="shared" si="0"/>
        <v>55</v>
      </c>
      <c r="D51" t="s">
        <v>89</v>
      </c>
      <c r="E51" t="s">
        <v>90</v>
      </c>
      <c r="F51" t="s">
        <v>23</v>
      </c>
      <c r="G51" t="s">
        <v>24</v>
      </c>
      <c r="H51" t="s">
        <v>3</v>
      </c>
      <c r="I51" t="s">
        <v>3</v>
      </c>
      <c r="J51" t="s">
        <v>158</v>
      </c>
      <c r="K51" t="s">
        <v>159</v>
      </c>
      <c r="L51" t="str">
        <f t="shared" si="1"/>
        <v>09</v>
      </c>
      <c r="M51" t="s">
        <v>114</v>
      </c>
      <c r="N51" t="s">
        <v>115</v>
      </c>
      <c r="O51" t="s">
        <v>86</v>
      </c>
      <c r="P51" t="s">
        <v>87</v>
      </c>
      <c r="Q51" t="s">
        <v>604</v>
      </c>
    </row>
    <row r="52" spans="1:17" x14ac:dyDescent="0.35">
      <c r="A52" t="s">
        <v>676</v>
      </c>
      <c r="B52">
        <v>-300</v>
      </c>
      <c r="C52" t="str">
        <f t="shared" si="0"/>
        <v>55</v>
      </c>
      <c r="D52" t="s">
        <v>89</v>
      </c>
      <c r="E52" t="s">
        <v>90</v>
      </c>
      <c r="F52" t="s">
        <v>23</v>
      </c>
      <c r="G52" t="s">
        <v>24</v>
      </c>
      <c r="H52" t="s">
        <v>3</v>
      </c>
      <c r="I52" t="s">
        <v>3</v>
      </c>
      <c r="J52" t="s">
        <v>158</v>
      </c>
      <c r="K52" t="s">
        <v>159</v>
      </c>
      <c r="L52" t="str">
        <f t="shared" si="1"/>
        <v>09</v>
      </c>
      <c r="M52" t="s">
        <v>114</v>
      </c>
      <c r="N52" t="s">
        <v>115</v>
      </c>
      <c r="O52" t="s">
        <v>86</v>
      </c>
      <c r="P52" t="s">
        <v>87</v>
      </c>
      <c r="Q52" t="s">
        <v>604</v>
      </c>
    </row>
    <row r="53" spans="1:17" x14ac:dyDescent="0.35">
      <c r="A53" t="s">
        <v>50</v>
      </c>
      <c r="B53">
        <v>-800</v>
      </c>
      <c r="C53" t="str">
        <f t="shared" si="0"/>
        <v>55</v>
      </c>
      <c r="D53" t="s">
        <v>160</v>
      </c>
      <c r="E53" t="s">
        <v>161</v>
      </c>
      <c r="F53" t="s">
        <v>23</v>
      </c>
      <c r="G53" t="s">
        <v>24</v>
      </c>
      <c r="H53" t="s">
        <v>162</v>
      </c>
      <c r="I53" t="s">
        <v>163</v>
      </c>
      <c r="J53" t="s">
        <v>164</v>
      </c>
      <c r="K53" t="s">
        <v>165</v>
      </c>
      <c r="L53" t="str">
        <f t="shared" si="1"/>
        <v>01</v>
      </c>
      <c r="M53" t="s">
        <v>166</v>
      </c>
      <c r="N53" t="s">
        <v>167</v>
      </c>
      <c r="O53" t="s">
        <v>3</v>
      </c>
      <c r="P53" t="s">
        <v>3</v>
      </c>
      <c r="Q53" t="s">
        <v>604</v>
      </c>
    </row>
    <row r="54" spans="1:17" x14ac:dyDescent="0.35">
      <c r="A54" t="s">
        <v>50</v>
      </c>
      <c r="B54">
        <v>-700</v>
      </c>
      <c r="C54" t="str">
        <f t="shared" si="0"/>
        <v>55</v>
      </c>
      <c r="D54" t="s">
        <v>168</v>
      </c>
      <c r="E54" t="s">
        <v>169</v>
      </c>
      <c r="F54" t="s">
        <v>23</v>
      </c>
      <c r="G54" t="s">
        <v>24</v>
      </c>
      <c r="H54" t="s">
        <v>170</v>
      </c>
      <c r="I54" t="s">
        <v>171</v>
      </c>
      <c r="J54" t="s">
        <v>164</v>
      </c>
      <c r="K54" t="s">
        <v>165</v>
      </c>
      <c r="L54" t="str">
        <f t="shared" si="1"/>
        <v>01</v>
      </c>
      <c r="M54" t="s">
        <v>166</v>
      </c>
      <c r="N54" t="s">
        <v>167</v>
      </c>
      <c r="O54" t="s">
        <v>3</v>
      </c>
      <c r="P54" t="s">
        <v>3</v>
      </c>
      <c r="Q54" t="s">
        <v>604</v>
      </c>
    </row>
    <row r="55" spans="1:17" x14ac:dyDescent="0.35">
      <c r="A55" t="s">
        <v>50</v>
      </c>
      <c r="B55">
        <v>-500</v>
      </c>
      <c r="C55" t="str">
        <f t="shared" si="0"/>
        <v>55</v>
      </c>
      <c r="D55" t="s">
        <v>172</v>
      </c>
      <c r="E55" t="s">
        <v>173</v>
      </c>
      <c r="F55" t="s">
        <v>23</v>
      </c>
      <c r="G55" t="s">
        <v>24</v>
      </c>
      <c r="H55" t="s">
        <v>174</v>
      </c>
      <c r="I55" t="s">
        <v>175</v>
      </c>
      <c r="J55" t="s">
        <v>164</v>
      </c>
      <c r="K55" t="s">
        <v>165</v>
      </c>
      <c r="L55" t="str">
        <f t="shared" si="1"/>
        <v>01</v>
      </c>
      <c r="M55" t="s">
        <v>166</v>
      </c>
      <c r="N55" t="s">
        <v>167</v>
      </c>
      <c r="O55" t="s">
        <v>3</v>
      </c>
      <c r="P55" t="s">
        <v>3</v>
      </c>
      <c r="Q55" t="s">
        <v>604</v>
      </c>
    </row>
    <row r="56" spans="1:17" x14ac:dyDescent="0.35">
      <c r="A56" t="s">
        <v>50</v>
      </c>
      <c r="B56">
        <v>-700</v>
      </c>
      <c r="C56" t="str">
        <f t="shared" si="0"/>
        <v>55</v>
      </c>
      <c r="D56" t="s">
        <v>176</v>
      </c>
      <c r="E56" t="s">
        <v>177</v>
      </c>
      <c r="F56" t="s">
        <v>23</v>
      </c>
      <c r="G56" t="s">
        <v>24</v>
      </c>
      <c r="H56" t="s">
        <v>178</v>
      </c>
      <c r="I56" t="s">
        <v>179</v>
      </c>
      <c r="J56" t="s">
        <v>164</v>
      </c>
      <c r="K56" t="s">
        <v>165</v>
      </c>
      <c r="L56" t="str">
        <f t="shared" si="1"/>
        <v>01</v>
      </c>
      <c r="M56" t="s">
        <v>166</v>
      </c>
      <c r="N56" t="s">
        <v>167</v>
      </c>
      <c r="O56" t="s">
        <v>3</v>
      </c>
      <c r="P56" t="s">
        <v>3</v>
      </c>
      <c r="Q56" t="s">
        <v>604</v>
      </c>
    </row>
    <row r="57" spans="1:17" x14ac:dyDescent="0.35">
      <c r="A57" t="s">
        <v>50</v>
      </c>
      <c r="B57">
        <v>-250</v>
      </c>
      <c r="C57" t="str">
        <f t="shared" si="0"/>
        <v>55</v>
      </c>
      <c r="D57" t="s">
        <v>180</v>
      </c>
      <c r="E57" t="s">
        <v>181</v>
      </c>
      <c r="F57" t="s">
        <v>23</v>
      </c>
      <c r="G57" t="s">
        <v>24</v>
      </c>
      <c r="H57" t="s">
        <v>182</v>
      </c>
      <c r="I57" t="s">
        <v>183</v>
      </c>
      <c r="J57" t="s">
        <v>164</v>
      </c>
      <c r="K57" t="s">
        <v>165</v>
      </c>
      <c r="L57" t="str">
        <f t="shared" si="1"/>
        <v>01</v>
      </c>
      <c r="M57" t="s">
        <v>166</v>
      </c>
      <c r="N57" t="s">
        <v>167</v>
      </c>
      <c r="O57" t="s">
        <v>3</v>
      </c>
      <c r="P57" t="s">
        <v>3</v>
      </c>
      <c r="Q57" t="s">
        <v>604</v>
      </c>
    </row>
    <row r="58" spans="1:17" x14ac:dyDescent="0.35">
      <c r="A58" t="s">
        <v>50</v>
      </c>
      <c r="B58">
        <v>-350</v>
      </c>
      <c r="C58" t="str">
        <f t="shared" si="0"/>
        <v>55</v>
      </c>
      <c r="D58" t="s">
        <v>184</v>
      </c>
      <c r="E58" t="s">
        <v>185</v>
      </c>
      <c r="F58" t="s">
        <v>23</v>
      </c>
      <c r="G58" t="s">
        <v>24</v>
      </c>
      <c r="H58" t="s">
        <v>186</v>
      </c>
      <c r="I58" t="s">
        <v>187</v>
      </c>
      <c r="J58" t="s">
        <v>164</v>
      </c>
      <c r="K58" t="s">
        <v>165</v>
      </c>
      <c r="L58" t="str">
        <f t="shared" si="1"/>
        <v>01</v>
      </c>
      <c r="M58" t="s">
        <v>166</v>
      </c>
      <c r="N58" t="s">
        <v>167</v>
      </c>
      <c r="O58" t="s">
        <v>3</v>
      </c>
      <c r="P58" t="s">
        <v>3</v>
      </c>
      <c r="Q58" t="s">
        <v>604</v>
      </c>
    </row>
    <row r="59" spans="1:17" x14ac:dyDescent="0.35">
      <c r="A59" t="s">
        <v>50</v>
      </c>
      <c r="B59">
        <v>-1350</v>
      </c>
      <c r="C59" t="str">
        <f t="shared" si="0"/>
        <v>55</v>
      </c>
      <c r="D59" t="s">
        <v>188</v>
      </c>
      <c r="E59" t="s">
        <v>189</v>
      </c>
      <c r="F59" t="s">
        <v>23</v>
      </c>
      <c r="G59" t="s">
        <v>24</v>
      </c>
      <c r="H59" t="s">
        <v>190</v>
      </c>
      <c r="I59" t="s">
        <v>191</v>
      </c>
      <c r="J59" t="s">
        <v>164</v>
      </c>
      <c r="K59" t="s">
        <v>165</v>
      </c>
      <c r="L59" t="str">
        <f t="shared" si="1"/>
        <v>01</v>
      </c>
      <c r="M59" t="s">
        <v>166</v>
      </c>
      <c r="N59" t="s">
        <v>167</v>
      </c>
      <c r="O59" t="s">
        <v>3</v>
      </c>
      <c r="P59" t="s">
        <v>3</v>
      </c>
      <c r="Q59" t="s">
        <v>604</v>
      </c>
    </row>
    <row r="60" spans="1:17" x14ac:dyDescent="0.35">
      <c r="A60" t="s">
        <v>50</v>
      </c>
      <c r="B60">
        <v>-250</v>
      </c>
      <c r="C60" t="str">
        <f t="shared" si="0"/>
        <v>55</v>
      </c>
      <c r="D60" t="s">
        <v>192</v>
      </c>
      <c r="E60" t="s">
        <v>193</v>
      </c>
      <c r="F60" t="s">
        <v>23</v>
      </c>
      <c r="G60" t="s">
        <v>24</v>
      </c>
      <c r="H60" t="s">
        <v>194</v>
      </c>
      <c r="I60" t="s">
        <v>195</v>
      </c>
      <c r="J60" t="s">
        <v>55</v>
      </c>
      <c r="K60" t="s">
        <v>56</v>
      </c>
      <c r="L60" t="str">
        <f t="shared" si="1"/>
        <v>01</v>
      </c>
      <c r="M60" t="s">
        <v>166</v>
      </c>
      <c r="N60" t="s">
        <v>167</v>
      </c>
      <c r="O60" t="s">
        <v>3</v>
      </c>
      <c r="P60" t="s">
        <v>3</v>
      </c>
      <c r="Q60" t="s">
        <v>604</v>
      </c>
    </row>
    <row r="61" spans="1:17" x14ac:dyDescent="0.35">
      <c r="A61" t="s">
        <v>196</v>
      </c>
      <c r="B61">
        <v>-15000</v>
      </c>
      <c r="C61" t="str">
        <f t="shared" si="0"/>
        <v>55</v>
      </c>
      <c r="D61" t="s">
        <v>197</v>
      </c>
      <c r="E61" t="s">
        <v>198</v>
      </c>
      <c r="F61" t="s">
        <v>23</v>
      </c>
      <c r="G61" t="s">
        <v>24</v>
      </c>
      <c r="H61" t="s">
        <v>199</v>
      </c>
      <c r="I61" t="s">
        <v>200</v>
      </c>
      <c r="J61" t="s">
        <v>55</v>
      </c>
      <c r="K61" t="s">
        <v>56</v>
      </c>
      <c r="L61" t="str">
        <f t="shared" si="1"/>
        <v>08</v>
      </c>
      <c r="M61" t="s">
        <v>18</v>
      </c>
      <c r="N61" t="s">
        <v>19</v>
      </c>
      <c r="O61" t="s">
        <v>3</v>
      </c>
      <c r="P61" t="s">
        <v>3</v>
      </c>
      <c r="Q61" t="s">
        <v>604</v>
      </c>
    </row>
    <row r="62" spans="1:17" x14ac:dyDescent="0.35">
      <c r="A62" t="s">
        <v>201</v>
      </c>
      <c r="B62">
        <v>-17202</v>
      </c>
      <c r="C62" t="str">
        <f t="shared" si="0"/>
        <v>55</v>
      </c>
      <c r="D62" t="s">
        <v>202</v>
      </c>
      <c r="E62" t="s">
        <v>203</v>
      </c>
      <c r="F62" t="s">
        <v>23</v>
      </c>
      <c r="G62" t="s">
        <v>24</v>
      </c>
      <c r="H62" t="s">
        <v>204</v>
      </c>
      <c r="I62" t="s">
        <v>205</v>
      </c>
      <c r="J62" t="s">
        <v>55</v>
      </c>
      <c r="K62" t="s">
        <v>56</v>
      </c>
      <c r="L62" t="str">
        <f t="shared" si="1"/>
        <v>08</v>
      </c>
      <c r="M62" t="s">
        <v>206</v>
      </c>
      <c r="N62" t="s">
        <v>207</v>
      </c>
      <c r="O62" t="s">
        <v>3</v>
      </c>
      <c r="P62" t="s">
        <v>3</v>
      </c>
      <c r="Q62" t="s">
        <v>604</v>
      </c>
    </row>
    <row r="63" spans="1:17" x14ac:dyDescent="0.35">
      <c r="A63" t="s">
        <v>50</v>
      </c>
      <c r="B63">
        <v>-1000</v>
      </c>
      <c r="C63" t="str">
        <f t="shared" si="0"/>
        <v>55</v>
      </c>
      <c r="D63" t="s">
        <v>197</v>
      </c>
      <c r="E63" t="s">
        <v>198</v>
      </c>
      <c r="F63" t="s">
        <v>23</v>
      </c>
      <c r="G63" t="s">
        <v>24</v>
      </c>
      <c r="H63" t="s">
        <v>208</v>
      </c>
      <c r="I63" t="s">
        <v>209</v>
      </c>
      <c r="J63" t="s">
        <v>55</v>
      </c>
      <c r="K63" t="s">
        <v>56</v>
      </c>
      <c r="L63" t="str">
        <f t="shared" si="1"/>
        <v>08</v>
      </c>
      <c r="M63" t="s">
        <v>206</v>
      </c>
      <c r="N63" t="s">
        <v>207</v>
      </c>
      <c r="O63" t="s">
        <v>3</v>
      </c>
      <c r="P63" t="s">
        <v>3</v>
      </c>
      <c r="Q63" t="s">
        <v>604</v>
      </c>
    </row>
    <row r="64" spans="1:17" x14ac:dyDescent="0.35">
      <c r="A64" t="s">
        <v>50</v>
      </c>
      <c r="B64">
        <v>-6000</v>
      </c>
      <c r="C64" t="str">
        <f t="shared" si="0"/>
        <v>55</v>
      </c>
      <c r="D64" t="s">
        <v>202</v>
      </c>
      <c r="E64" t="s">
        <v>203</v>
      </c>
      <c r="F64" t="s">
        <v>23</v>
      </c>
      <c r="G64" t="s">
        <v>24</v>
      </c>
      <c r="H64" t="s">
        <v>204</v>
      </c>
      <c r="I64" t="s">
        <v>205</v>
      </c>
      <c r="J64" t="s">
        <v>55</v>
      </c>
      <c r="K64" t="s">
        <v>56</v>
      </c>
      <c r="L64" t="str">
        <f t="shared" si="1"/>
        <v>08</v>
      </c>
      <c r="M64" t="s">
        <v>206</v>
      </c>
      <c r="N64" t="s">
        <v>207</v>
      </c>
      <c r="O64" t="s">
        <v>3</v>
      </c>
      <c r="P64" t="s">
        <v>3</v>
      </c>
      <c r="Q64" t="s">
        <v>604</v>
      </c>
    </row>
    <row r="65" spans="1:17" x14ac:dyDescent="0.35">
      <c r="A65" t="s">
        <v>50</v>
      </c>
      <c r="B65">
        <v>-5000</v>
      </c>
      <c r="C65" t="str">
        <f t="shared" si="0"/>
        <v>55</v>
      </c>
      <c r="D65" t="s">
        <v>197</v>
      </c>
      <c r="E65" t="s">
        <v>198</v>
      </c>
      <c r="F65" t="s">
        <v>23</v>
      </c>
      <c r="G65" t="s">
        <v>24</v>
      </c>
      <c r="H65" t="s">
        <v>208</v>
      </c>
      <c r="I65" t="s">
        <v>209</v>
      </c>
      <c r="J65" t="s">
        <v>55</v>
      </c>
      <c r="K65" t="s">
        <v>56</v>
      </c>
      <c r="L65" t="str">
        <f t="shared" si="1"/>
        <v>08</v>
      </c>
      <c r="M65" t="s">
        <v>210</v>
      </c>
      <c r="N65" t="s">
        <v>211</v>
      </c>
      <c r="O65" t="s">
        <v>3</v>
      </c>
      <c r="P65" t="s">
        <v>3</v>
      </c>
      <c r="Q65" t="s">
        <v>604</v>
      </c>
    </row>
    <row r="66" spans="1:17" x14ac:dyDescent="0.35">
      <c r="A66" t="s">
        <v>50</v>
      </c>
      <c r="B66">
        <v>-200</v>
      </c>
      <c r="C66" t="str">
        <f t="shared" si="0"/>
        <v>55</v>
      </c>
      <c r="D66" t="s">
        <v>212</v>
      </c>
      <c r="E66" t="s">
        <v>213</v>
      </c>
      <c r="F66" t="s">
        <v>23</v>
      </c>
      <c r="G66" t="s">
        <v>24</v>
      </c>
      <c r="H66" t="s">
        <v>214</v>
      </c>
      <c r="I66" t="s">
        <v>215</v>
      </c>
      <c r="J66" t="s">
        <v>55</v>
      </c>
      <c r="K66" t="s">
        <v>56</v>
      </c>
      <c r="L66" t="str">
        <f t="shared" si="1"/>
        <v>09</v>
      </c>
      <c r="M66" t="s">
        <v>119</v>
      </c>
      <c r="N66" t="s">
        <v>120</v>
      </c>
      <c r="O66" t="s">
        <v>3</v>
      </c>
      <c r="P66" t="s">
        <v>3</v>
      </c>
      <c r="Q66" t="s">
        <v>604</v>
      </c>
    </row>
    <row r="67" spans="1:17" x14ac:dyDescent="0.35">
      <c r="A67" t="s">
        <v>50</v>
      </c>
      <c r="B67">
        <v>-3000</v>
      </c>
      <c r="C67" t="str">
        <f t="shared" si="0"/>
        <v>55</v>
      </c>
      <c r="D67" t="s">
        <v>51</v>
      </c>
      <c r="E67" t="s">
        <v>52</v>
      </c>
      <c r="F67" t="s">
        <v>23</v>
      </c>
      <c r="G67" t="s">
        <v>24</v>
      </c>
      <c r="H67" t="s">
        <v>216</v>
      </c>
      <c r="I67" t="s">
        <v>217</v>
      </c>
      <c r="J67" t="s">
        <v>55</v>
      </c>
      <c r="K67" t="s">
        <v>56</v>
      </c>
      <c r="L67" t="str">
        <f t="shared" si="1"/>
        <v>09</v>
      </c>
      <c r="M67" t="s">
        <v>132</v>
      </c>
      <c r="N67" t="s">
        <v>133</v>
      </c>
      <c r="O67" t="s">
        <v>3</v>
      </c>
      <c r="P67" t="s">
        <v>3</v>
      </c>
      <c r="Q67" t="s">
        <v>604</v>
      </c>
    </row>
    <row r="68" spans="1:17" x14ac:dyDescent="0.35">
      <c r="A68" t="s">
        <v>50</v>
      </c>
      <c r="B68">
        <v>-500</v>
      </c>
      <c r="C68" t="str">
        <f t="shared" si="0"/>
        <v>55</v>
      </c>
      <c r="D68" t="s">
        <v>51</v>
      </c>
      <c r="E68" t="s">
        <v>52</v>
      </c>
      <c r="F68" t="s">
        <v>23</v>
      </c>
      <c r="G68" t="s">
        <v>24</v>
      </c>
      <c r="H68" t="s">
        <v>218</v>
      </c>
      <c r="I68" t="s">
        <v>219</v>
      </c>
      <c r="J68" t="s">
        <v>55</v>
      </c>
      <c r="K68" t="s">
        <v>56</v>
      </c>
      <c r="L68" t="str">
        <f t="shared" si="1"/>
        <v>09</v>
      </c>
      <c r="M68" t="s">
        <v>132</v>
      </c>
      <c r="N68" t="s">
        <v>133</v>
      </c>
      <c r="O68" t="s">
        <v>3</v>
      </c>
      <c r="P68" t="s">
        <v>3</v>
      </c>
      <c r="Q68" t="s">
        <v>604</v>
      </c>
    </row>
    <row r="69" spans="1:17" x14ac:dyDescent="0.35">
      <c r="A69" t="s">
        <v>50</v>
      </c>
      <c r="B69">
        <v>-5000</v>
      </c>
      <c r="C69" t="str">
        <f t="shared" ref="C69:C132" si="3">LEFT(D69,2)</f>
        <v>55</v>
      </c>
      <c r="D69" t="s">
        <v>51</v>
      </c>
      <c r="E69" t="s">
        <v>52</v>
      </c>
      <c r="F69" t="s">
        <v>23</v>
      </c>
      <c r="G69" t="s">
        <v>24</v>
      </c>
      <c r="H69" t="s">
        <v>59</v>
      </c>
      <c r="I69" t="s">
        <v>60</v>
      </c>
      <c r="J69" t="s">
        <v>55</v>
      </c>
      <c r="K69" t="s">
        <v>56</v>
      </c>
      <c r="L69" t="str">
        <f t="shared" ref="L69:L132" si="4">LEFT(M69,2)</f>
        <v>09</v>
      </c>
      <c r="M69" t="s">
        <v>220</v>
      </c>
      <c r="N69" t="s">
        <v>221</v>
      </c>
      <c r="O69" t="s">
        <v>3</v>
      </c>
      <c r="P69" t="s">
        <v>3</v>
      </c>
      <c r="Q69" t="s">
        <v>604</v>
      </c>
    </row>
    <row r="70" spans="1:17" x14ac:dyDescent="0.35">
      <c r="A70" t="s">
        <v>678</v>
      </c>
      <c r="B70">
        <v>-1000</v>
      </c>
      <c r="C70" t="str">
        <f t="shared" si="3"/>
        <v>55</v>
      </c>
      <c r="D70" t="s">
        <v>89</v>
      </c>
      <c r="E70" t="s">
        <v>90</v>
      </c>
      <c r="F70" t="s">
        <v>23</v>
      </c>
      <c r="G70" t="s">
        <v>24</v>
      </c>
      <c r="H70" t="s">
        <v>223</v>
      </c>
      <c r="I70" t="s">
        <v>224</v>
      </c>
      <c r="J70" t="s">
        <v>225</v>
      </c>
      <c r="K70" t="s">
        <v>226</v>
      </c>
      <c r="L70" t="str">
        <f t="shared" si="4"/>
        <v>09</v>
      </c>
      <c r="M70" t="s">
        <v>114</v>
      </c>
      <c r="N70" t="s">
        <v>115</v>
      </c>
      <c r="O70" t="s">
        <v>3</v>
      </c>
      <c r="P70" t="s">
        <v>3</v>
      </c>
      <c r="Q70" t="s">
        <v>604</v>
      </c>
    </row>
    <row r="71" spans="1:17" x14ac:dyDescent="0.35">
      <c r="A71" t="s">
        <v>687</v>
      </c>
      <c r="B71">
        <v>3500</v>
      </c>
      <c r="C71" t="str">
        <f t="shared" si="3"/>
        <v>32</v>
      </c>
      <c r="D71" t="s">
        <v>228</v>
      </c>
      <c r="E71" t="s">
        <v>227</v>
      </c>
      <c r="F71" t="s">
        <v>69</v>
      </c>
      <c r="G71" t="s">
        <v>70</v>
      </c>
      <c r="H71" t="s">
        <v>229</v>
      </c>
      <c r="I71" t="s">
        <v>230</v>
      </c>
      <c r="J71" t="s">
        <v>231</v>
      </c>
      <c r="K71" t="s">
        <v>232</v>
      </c>
      <c r="L71" t="str">
        <f t="shared" si="4"/>
        <v>01</v>
      </c>
      <c r="M71" t="s">
        <v>166</v>
      </c>
      <c r="N71" t="s">
        <v>167</v>
      </c>
      <c r="O71" t="s">
        <v>3</v>
      </c>
      <c r="P71" t="s">
        <v>3</v>
      </c>
      <c r="Q71" t="s">
        <v>604</v>
      </c>
    </row>
    <row r="72" spans="1:17" x14ac:dyDescent="0.35">
      <c r="A72" t="s">
        <v>233</v>
      </c>
      <c r="B72">
        <v>38</v>
      </c>
      <c r="C72" t="str">
        <f t="shared" si="3"/>
        <v>50</v>
      </c>
      <c r="D72" t="s">
        <v>234</v>
      </c>
      <c r="E72" t="s">
        <v>235</v>
      </c>
      <c r="F72" t="s">
        <v>23</v>
      </c>
      <c r="G72" t="s">
        <v>24</v>
      </c>
      <c r="H72" t="s">
        <v>236</v>
      </c>
      <c r="I72" t="s">
        <v>237</v>
      </c>
      <c r="J72" t="s">
        <v>231</v>
      </c>
      <c r="K72" t="s">
        <v>232</v>
      </c>
      <c r="L72" t="str">
        <f t="shared" si="4"/>
        <v>01</v>
      </c>
      <c r="M72" t="s">
        <v>166</v>
      </c>
      <c r="N72" t="s">
        <v>167</v>
      </c>
      <c r="O72" t="s">
        <v>3</v>
      </c>
      <c r="P72" t="s">
        <v>3</v>
      </c>
      <c r="Q72" t="s">
        <v>604</v>
      </c>
    </row>
    <row r="73" spans="1:17" x14ac:dyDescent="0.35">
      <c r="A73" t="s">
        <v>238</v>
      </c>
      <c r="B73">
        <v>1584</v>
      </c>
      <c r="C73" t="str">
        <f t="shared" si="3"/>
        <v>50</v>
      </c>
      <c r="D73" t="s">
        <v>239</v>
      </c>
      <c r="E73" t="s">
        <v>240</v>
      </c>
      <c r="F73" t="s">
        <v>23</v>
      </c>
      <c r="G73" t="s">
        <v>24</v>
      </c>
      <c r="H73" t="s">
        <v>236</v>
      </c>
      <c r="I73" t="s">
        <v>237</v>
      </c>
      <c r="J73" t="s">
        <v>231</v>
      </c>
      <c r="K73" t="s">
        <v>232</v>
      </c>
      <c r="L73" t="str">
        <f t="shared" si="4"/>
        <v>01</v>
      </c>
      <c r="M73" t="s">
        <v>166</v>
      </c>
      <c r="N73" t="s">
        <v>167</v>
      </c>
      <c r="O73" t="s">
        <v>3</v>
      </c>
      <c r="P73" t="s">
        <v>3</v>
      </c>
      <c r="Q73" t="s">
        <v>604</v>
      </c>
    </row>
    <row r="74" spans="1:17" x14ac:dyDescent="0.35">
      <c r="A74" t="s">
        <v>241</v>
      </c>
      <c r="B74">
        <v>4800</v>
      </c>
      <c r="C74" t="str">
        <f t="shared" si="3"/>
        <v>50</v>
      </c>
      <c r="D74" t="s">
        <v>242</v>
      </c>
      <c r="E74" t="s">
        <v>243</v>
      </c>
      <c r="F74" t="s">
        <v>23</v>
      </c>
      <c r="G74" t="s">
        <v>24</v>
      </c>
      <c r="H74" t="s">
        <v>236</v>
      </c>
      <c r="I74" t="s">
        <v>237</v>
      </c>
      <c r="J74" t="s">
        <v>231</v>
      </c>
      <c r="K74" t="s">
        <v>232</v>
      </c>
      <c r="L74" t="str">
        <f t="shared" si="4"/>
        <v>01</v>
      </c>
      <c r="M74" t="s">
        <v>166</v>
      </c>
      <c r="N74" t="s">
        <v>167</v>
      </c>
      <c r="O74" t="s">
        <v>3</v>
      </c>
      <c r="P74" t="s">
        <v>3</v>
      </c>
      <c r="Q74" t="s">
        <v>604</v>
      </c>
    </row>
    <row r="75" spans="1:17" x14ac:dyDescent="0.35">
      <c r="A75" t="s">
        <v>660</v>
      </c>
      <c r="B75">
        <v>-8</v>
      </c>
      <c r="C75" t="str">
        <f t="shared" si="3"/>
        <v>50</v>
      </c>
      <c r="D75" t="s">
        <v>234</v>
      </c>
      <c r="E75" t="s">
        <v>235</v>
      </c>
      <c r="F75" t="s">
        <v>23</v>
      </c>
      <c r="G75" t="s">
        <v>24</v>
      </c>
      <c r="H75" t="s">
        <v>236</v>
      </c>
      <c r="I75" t="s">
        <v>237</v>
      </c>
      <c r="J75" t="s">
        <v>231</v>
      </c>
      <c r="K75" t="s">
        <v>232</v>
      </c>
      <c r="L75" t="str">
        <f t="shared" si="4"/>
        <v>01</v>
      </c>
      <c r="M75" t="s">
        <v>166</v>
      </c>
      <c r="N75" t="s">
        <v>167</v>
      </c>
      <c r="O75" t="s">
        <v>3</v>
      </c>
      <c r="P75" t="s">
        <v>3</v>
      </c>
      <c r="Q75" t="s">
        <v>604</v>
      </c>
    </row>
    <row r="76" spans="1:17" x14ac:dyDescent="0.35">
      <c r="A76" t="s">
        <v>660</v>
      </c>
      <c r="B76">
        <v>-323</v>
      </c>
      <c r="C76" t="str">
        <f t="shared" si="3"/>
        <v>50</v>
      </c>
      <c r="D76" t="s">
        <v>239</v>
      </c>
      <c r="E76" t="s">
        <v>240</v>
      </c>
      <c r="F76" t="s">
        <v>23</v>
      </c>
      <c r="G76" t="s">
        <v>24</v>
      </c>
      <c r="H76" t="s">
        <v>236</v>
      </c>
      <c r="I76" t="s">
        <v>237</v>
      </c>
      <c r="J76" t="s">
        <v>231</v>
      </c>
      <c r="K76" t="s">
        <v>232</v>
      </c>
      <c r="L76" t="str">
        <f t="shared" si="4"/>
        <v>01</v>
      </c>
      <c r="M76" t="s">
        <v>166</v>
      </c>
      <c r="N76" t="s">
        <v>167</v>
      </c>
      <c r="O76" t="s">
        <v>3</v>
      </c>
      <c r="P76" t="s">
        <v>3</v>
      </c>
      <c r="Q76" t="s">
        <v>604</v>
      </c>
    </row>
    <row r="77" spans="1:17" x14ac:dyDescent="0.35">
      <c r="A77" t="s">
        <v>660</v>
      </c>
      <c r="B77">
        <v>-980</v>
      </c>
      <c r="C77" t="str">
        <f t="shared" si="3"/>
        <v>50</v>
      </c>
      <c r="D77" t="s">
        <v>242</v>
      </c>
      <c r="E77" t="s">
        <v>243</v>
      </c>
      <c r="F77" t="s">
        <v>23</v>
      </c>
      <c r="G77" t="s">
        <v>24</v>
      </c>
      <c r="H77" t="s">
        <v>236</v>
      </c>
      <c r="I77" t="s">
        <v>237</v>
      </c>
      <c r="J77" t="s">
        <v>231</v>
      </c>
      <c r="K77" t="s">
        <v>232</v>
      </c>
      <c r="L77" t="str">
        <f t="shared" si="4"/>
        <v>01</v>
      </c>
      <c r="M77" t="s">
        <v>166</v>
      </c>
      <c r="N77" t="s">
        <v>167</v>
      </c>
      <c r="O77" t="s">
        <v>3</v>
      </c>
      <c r="P77" t="s">
        <v>3</v>
      </c>
      <c r="Q77" t="s">
        <v>604</v>
      </c>
    </row>
    <row r="78" spans="1:17" x14ac:dyDescent="0.35">
      <c r="A78" t="s">
        <v>50</v>
      </c>
      <c r="B78">
        <v>-10000</v>
      </c>
      <c r="C78" t="str">
        <f t="shared" si="3"/>
        <v>55</v>
      </c>
      <c r="D78" t="s">
        <v>245</v>
      </c>
      <c r="E78" t="s">
        <v>246</v>
      </c>
      <c r="F78" t="s">
        <v>23</v>
      </c>
      <c r="G78" t="s">
        <v>24</v>
      </c>
      <c r="H78" t="s">
        <v>247</v>
      </c>
      <c r="I78" t="s">
        <v>248</v>
      </c>
      <c r="J78" t="s">
        <v>249</v>
      </c>
      <c r="K78" t="s">
        <v>250</v>
      </c>
      <c r="L78" t="str">
        <f t="shared" si="4"/>
        <v>01</v>
      </c>
      <c r="M78" t="s">
        <v>166</v>
      </c>
      <c r="N78" t="s">
        <v>167</v>
      </c>
      <c r="O78" t="s">
        <v>3</v>
      </c>
      <c r="P78" t="s">
        <v>3</v>
      </c>
      <c r="Q78" t="s">
        <v>604</v>
      </c>
    </row>
    <row r="79" spans="1:17" x14ac:dyDescent="0.35">
      <c r="A79" t="s">
        <v>251</v>
      </c>
      <c r="B79">
        <v>-10000</v>
      </c>
      <c r="C79" t="str">
        <f t="shared" si="3"/>
        <v>55</v>
      </c>
      <c r="D79" t="s">
        <v>44</v>
      </c>
      <c r="E79" t="s">
        <v>45</v>
      </c>
      <c r="F79" t="s">
        <v>23</v>
      </c>
      <c r="G79" t="s">
        <v>24</v>
      </c>
      <c r="H79" t="s">
        <v>252</v>
      </c>
      <c r="I79" t="s">
        <v>253</v>
      </c>
      <c r="J79" t="s">
        <v>39</v>
      </c>
      <c r="K79" t="s">
        <v>40</v>
      </c>
      <c r="L79" t="str">
        <f t="shared" si="4"/>
        <v>04</v>
      </c>
      <c r="M79" t="s">
        <v>254</v>
      </c>
      <c r="N79" t="s">
        <v>255</v>
      </c>
      <c r="O79" t="s">
        <v>3</v>
      </c>
      <c r="P79" t="s">
        <v>3</v>
      </c>
      <c r="Q79" t="s">
        <v>604</v>
      </c>
    </row>
    <row r="80" spans="1:17" x14ac:dyDescent="0.35">
      <c r="A80" t="s">
        <v>251</v>
      </c>
      <c r="B80">
        <v>-112000</v>
      </c>
      <c r="C80" t="str">
        <f t="shared" si="3"/>
        <v>55</v>
      </c>
      <c r="D80" t="s">
        <v>44</v>
      </c>
      <c r="E80" t="s">
        <v>45</v>
      </c>
      <c r="F80" t="s">
        <v>23</v>
      </c>
      <c r="G80" t="s">
        <v>24</v>
      </c>
      <c r="H80" t="s">
        <v>256</v>
      </c>
      <c r="I80" t="s">
        <v>257</v>
      </c>
      <c r="J80" t="s">
        <v>39</v>
      </c>
      <c r="K80" t="s">
        <v>40</v>
      </c>
      <c r="L80" t="str">
        <f t="shared" si="4"/>
        <v>04</v>
      </c>
      <c r="M80" t="s">
        <v>254</v>
      </c>
      <c r="N80" t="s">
        <v>255</v>
      </c>
      <c r="O80" t="s">
        <v>3</v>
      </c>
      <c r="P80" t="s">
        <v>3</v>
      </c>
      <c r="Q80" t="s">
        <v>604</v>
      </c>
    </row>
    <row r="81" spans="1:17" x14ac:dyDescent="0.35">
      <c r="A81" t="s">
        <v>251</v>
      </c>
      <c r="B81">
        <v>-15000</v>
      </c>
      <c r="C81" t="str">
        <f t="shared" si="3"/>
        <v>55</v>
      </c>
      <c r="D81" t="s">
        <v>44</v>
      </c>
      <c r="E81" t="s">
        <v>45</v>
      </c>
      <c r="F81" t="s">
        <v>23</v>
      </c>
      <c r="G81" t="s">
        <v>24</v>
      </c>
      <c r="H81" t="s">
        <v>258</v>
      </c>
      <c r="I81" t="s">
        <v>259</v>
      </c>
      <c r="J81" t="s">
        <v>39</v>
      </c>
      <c r="K81" t="s">
        <v>40</v>
      </c>
      <c r="L81" t="str">
        <f t="shared" si="4"/>
        <v>05</v>
      </c>
      <c r="M81" t="s">
        <v>260</v>
      </c>
      <c r="N81" t="s">
        <v>261</v>
      </c>
      <c r="O81" t="s">
        <v>3</v>
      </c>
      <c r="P81" t="s">
        <v>3</v>
      </c>
      <c r="Q81" t="s">
        <v>604</v>
      </c>
    </row>
    <row r="82" spans="1:17" x14ac:dyDescent="0.35">
      <c r="A82" t="s">
        <v>262</v>
      </c>
      <c r="B82">
        <v>473985</v>
      </c>
      <c r="C82" t="str">
        <f t="shared" si="3"/>
        <v>15</v>
      </c>
      <c r="D82" t="s">
        <v>263</v>
      </c>
      <c r="E82" t="s">
        <v>264</v>
      </c>
      <c r="F82" t="s">
        <v>12</v>
      </c>
      <c r="G82" t="s">
        <v>13</v>
      </c>
      <c r="H82" t="s">
        <v>265</v>
      </c>
      <c r="I82" t="s">
        <v>266</v>
      </c>
      <c r="J82" t="s">
        <v>39</v>
      </c>
      <c r="K82" t="s">
        <v>40</v>
      </c>
      <c r="L82" t="str">
        <f t="shared" si="4"/>
        <v>05</v>
      </c>
      <c r="M82" t="s">
        <v>267</v>
      </c>
      <c r="N82" t="s">
        <v>268</v>
      </c>
      <c r="O82" t="s">
        <v>3</v>
      </c>
      <c r="P82" t="s">
        <v>3</v>
      </c>
      <c r="Q82" t="s">
        <v>604</v>
      </c>
    </row>
    <row r="83" spans="1:17" x14ac:dyDescent="0.35">
      <c r="A83" t="s">
        <v>269</v>
      </c>
      <c r="B83">
        <v>-3000</v>
      </c>
      <c r="C83" t="str">
        <f t="shared" si="3"/>
        <v>55</v>
      </c>
      <c r="D83" t="s">
        <v>44</v>
      </c>
      <c r="E83" t="s">
        <v>45</v>
      </c>
      <c r="F83" t="s">
        <v>23</v>
      </c>
      <c r="G83" t="s">
        <v>24</v>
      </c>
      <c r="H83" t="s">
        <v>270</v>
      </c>
      <c r="I83" t="s">
        <v>271</v>
      </c>
      <c r="J83" t="s">
        <v>39</v>
      </c>
      <c r="K83" t="s">
        <v>40</v>
      </c>
      <c r="L83" t="str">
        <f t="shared" si="4"/>
        <v>05</v>
      </c>
      <c r="M83" t="s">
        <v>272</v>
      </c>
      <c r="N83" t="s">
        <v>273</v>
      </c>
      <c r="O83" t="s">
        <v>3</v>
      </c>
      <c r="P83" t="s">
        <v>3</v>
      </c>
      <c r="Q83" t="s">
        <v>604</v>
      </c>
    </row>
    <row r="84" spans="1:17" x14ac:dyDescent="0.35">
      <c r="A84" t="s">
        <v>274</v>
      </c>
      <c r="B84">
        <v>-18500</v>
      </c>
      <c r="C84" t="str">
        <f t="shared" si="3"/>
        <v>55</v>
      </c>
      <c r="D84" t="s">
        <v>44</v>
      </c>
      <c r="E84" t="s">
        <v>45</v>
      </c>
      <c r="F84" t="s">
        <v>23</v>
      </c>
      <c r="G84" t="s">
        <v>24</v>
      </c>
      <c r="H84" t="s">
        <v>275</v>
      </c>
      <c r="I84" t="s">
        <v>276</v>
      </c>
      <c r="J84" t="s">
        <v>39</v>
      </c>
      <c r="K84" t="s">
        <v>40</v>
      </c>
      <c r="L84" t="str">
        <f t="shared" si="4"/>
        <v>05</v>
      </c>
      <c r="M84" t="s">
        <v>272</v>
      </c>
      <c r="N84" t="s">
        <v>273</v>
      </c>
      <c r="O84" t="s">
        <v>3</v>
      </c>
      <c r="P84" t="s">
        <v>3</v>
      </c>
      <c r="Q84" t="s">
        <v>604</v>
      </c>
    </row>
    <row r="85" spans="1:17" x14ac:dyDescent="0.35">
      <c r="A85" t="s">
        <v>277</v>
      </c>
      <c r="B85">
        <v>-15000</v>
      </c>
      <c r="C85" t="str">
        <f t="shared" si="3"/>
        <v>55</v>
      </c>
      <c r="D85" t="s">
        <v>44</v>
      </c>
      <c r="E85" t="s">
        <v>45</v>
      </c>
      <c r="F85" t="s">
        <v>23</v>
      </c>
      <c r="G85" t="s">
        <v>24</v>
      </c>
      <c r="H85" t="s">
        <v>278</v>
      </c>
      <c r="I85" t="s">
        <v>279</v>
      </c>
      <c r="J85" t="s">
        <v>39</v>
      </c>
      <c r="K85" t="s">
        <v>40</v>
      </c>
      <c r="L85" t="str">
        <f t="shared" si="4"/>
        <v>05</v>
      </c>
      <c r="M85" t="s">
        <v>272</v>
      </c>
      <c r="N85" t="s">
        <v>273</v>
      </c>
      <c r="O85" t="s">
        <v>3</v>
      </c>
      <c r="P85" t="s">
        <v>3</v>
      </c>
      <c r="Q85" t="s">
        <v>604</v>
      </c>
    </row>
    <row r="86" spans="1:17" x14ac:dyDescent="0.35">
      <c r="A86" t="s">
        <v>280</v>
      </c>
      <c r="B86">
        <v>-20000</v>
      </c>
      <c r="C86" t="str">
        <f t="shared" si="3"/>
        <v>55</v>
      </c>
      <c r="D86" t="s">
        <v>44</v>
      </c>
      <c r="E86" t="s">
        <v>45</v>
      </c>
      <c r="F86" t="s">
        <v>23</v>
      </c>
      <c r="G86" t="s">
        <v>24</v>
      </c>
      <c r="H86" t="s">
        <v>281</v>
      </c>
      <c r="I86" t="s">
        <v>282</v>
      </c>
      <c r="J86" t="s">
        <v>39</v>
      </c>
      <c r="K86" t="s">
        <v>40</v>
      </c>
      <c r="L86" t="str">
        <f t="shared" si="4"/>
        <v>05</v>
      </c>
      <c r="M86" t="s">
        <v>272</v>
      </c>
      <c r="N86" t="s">
        <v>273</v>
      </c>
      <c r="O86" t="s">
        <v>3</v>
      </c>
      <c r="P86" t="s">
        <v>3</v>
      </c>
      <c r="Q86" t="s">
        <v>604</v>
      </c>
    </row>
    <row r="87" spans="1:17" x14ac:dyDescent="0.35">
      <c r="A87" t="s">
        <v>283</v>
      </c>
      <c r="B87">
        <v>-1000</v>
      </c>
      <c r="C87" t="str">
        <f t="shared" si="3"/>
        <v>55</v>
      </c>
      <c r="D87" t="s">
        <v>44</v>
      </c>
      <c r="E87" t="s">
        <v>45</v>
      </c>
      <c r="F87" t="s">
        <v>23</v>
      </c>
      <c r="G87" t="s">
        <v>24</v>
      </c>
      <c r="H87" t="s">
        <v>284</v>
      </c>
      <c r="I87" t="s">
        <v>285</v>
      </c>
      <c r="J87" t="s">
        <v>39</v>
      </c>
      <c r="K87" t="s">
        <v>40</v>
      </c>
      <c r="L87" t="str">
        <f t="shared" si="4"/>
        <v>05</v>
      </c>
      <c r="M87" t="s">
        <v>272</v>
      </c>
      <c r="N87" t="s">
        <v>273</v>
      </c>
      <c r="O87" t="s">
        <v>3</v>
      </c>
      <c r="P87" t="s">
        <v>3</v>
      </c>
      <c r="Q87" t="s">
        <v>604</v>
      </c>
    </row>
    <row r="88" spans="1:17" x14ac:dyDescent="0.35">
      <c r="A88" t="s">
        <v>286</v>
      </c>
      <c r="B88">
        <v>-20000</v>
      </c>
      <c r="C88" t="str">
        <f t="shared" si="3"/>
        <v>45</v>
      </c>
      <c r="D88" t="s">
        <v>287</v>
      </c>
      <c r="E88" t="s">
        <v>288</v>
      </c>
      <c r="F88" t="s">
        <v>12</v>
      </c>
      <c r="G88" t="s">
        <v>13</v>
      </c>
      <c r="H88" t="s">
        <v>289</v>
      </c>
      <c r="I88" t="s">
        <v>290</v>
      </c>
      <c r="J88" t="s">
        <v>39</v>
      </c>
      <c r="K88" t="s">
        <v>40</v>
      </c>
      <c r="L88" t="str">
        <f t="shared" si="4"/>
        <v>06</v>
      </c>
      <c r="M88" t="s">
        <v>291</v>
      </c>
      <c r="N88" t="s">
        <v>292</v>
      </c>
      <c r="O88" t="s">
        <v>3</v>
      </c>
      <c r="P88" t="s">
        <v>3</v>
      </c>
      <c r="Q88" t="s">
        <v>604</v>
      </c>
    </row>
    <row r="89" spans="1:17" x14ac:dyDescent="0.35">
      <c r="A89" t="s">
        <v>293</v>
      </c>
      <c r="B89">
        <v>-10000</v>
      </c>
      <c r="C89" t="str">
        <f t="shared" si="3"/>
        <v>55</v>
      </c>
      <c r="D89" t="s">
        <v>44</v>
      </c>
      <c r="E89" t="s">
        <v>45</v>
      </c>
      <c r="F89" t="s">
        <v>23</v>
      </c>
      <c r="G89" t="s">
        <v>24</v>
      </c>
      <c r="H89" t="s">
        <v>294</v>
      </c>
      <c r="I89" t="s">
        <v>295</v>
      </c>
      <c r="J89" t="s">
        <v>39</v>
      </c>
      <c r="K89" t="s">
        <v>40</v>
      </c>
      <c r="L89" t="str">
        <f t="shared" si="4"/>
        <v>06</v>
      </c>
      <c r="M89" t="s">
        <v>291</v>
      </c>
      <c r="N89" t="s">
        <v>292</v>
      </c>
      <c r="O89" t="s">
        <v>3</v>
      </c>
      <c r="P89" t="s">
        <v>3</v>
      </c>
      <c r="Q89" t="s">
        <v>604</v>
      </c>
    </row>
    <row r="90" spans="1:17" x14ac:dyDescent="0.35">
      <c r="A90" t="s">
        <v>680</v>
      </c>
      <c r="B90">
        <v>25000</v>
      </c>
      <c r="C90" t="str">
        <f t="shared" si="3"/>
        <v>15</v>
      </c>
      <c r="D90" t="s">
        <v>10</v>
      </c>
      <c r="E90" t="s">
        <v>11</v>
      </c>
      <c r="F90" t="s">
        <v>12</v>
      </c>
      <c r="G90" t="s">
        <v>13</v>
      </c>
      <c r="H90" t="s">
        <v>297</v>
      </c>
      <c r="I90" t="s">
        <v>298</v>
      </c>
      <c r="J90" t="s">
        <v>39</v>
      </c>
      <c r="K90" t="s">
        <v>40</v>
      </c>
      <c r="L90" t="str">
        <f t="shared" si="4"/>
        <v>08</v>
      </c>
      <c r="M90" t="s">
        <v>18</v>
      </c>
      <c r="N90" t="s">
        <v>19</v>
      </c>
      <c r="O90" t="s">
        <v>3</v>
      </c>
      <c r="P90" t="s">
        <v>3</v>
      </c>
      <c r="Q90" t="s">
        <v>604</v>
      </c>
    </row>
    <row r="91" spans="1:17" x14ac:dyDescent="0.35">
      <c r="A91" t="s">
        <v>251</v>
      </c>
      <c r="B91">
        <v>-33035</v>
      </c>
      <c r="C91" t="str">
        <f t="shared" si="3"/>
        <v>55</v>
      </c>
      <c r="D91" t="s">
        <v>299</v>
      </c>
      <c r="E91" t="s">
        <v>26</v>
      </c>
      <c r="F91" t="s">
        <v>23</v>
      </c>
      <c r="G91" t="s">
        <v>24</v>
      </c>
      <c r="H91" t="s">
        <v>300</v>
      </c>
      <c r="I91" t="s">
        <v>301</v>
      </c>
      <c r="J91" t="s">
        <v>302</v>
      </c>
      <c r="K91" t="s">
        <v>303</v>
      </c>
      <c r="L91" t="str">
        <f t="shared" si="4"/>
        <v>04</v>
      </c>
      <c r="M91" t="s">
        <v>41</v>
      </c>
      <c r="N91" t="s">
        <v>42</v>
      </c>
      <c r="O91" t="s">
        <v>3</v>
      </c>
      <c r="P91" t="s">
        <v>3</v>
      </c>
      <c r="Q91" t="s">
        <v>604</v>
      </c>
    </row>
    <row r="92" spans="1:17" x14ac:dyDescent="0.35">
      <c r="A92" t="s">
        <v>697</v>
      </c>
      <c r="B92">
        <v>-25000</v>
      </c>
      <c r="C92" t="str">
        <f t="shared" si="3"/>
        <v>15</v>
      </c>
      <c r="D92" t="s">
        <v>10</v>
      </c>
      <c r="E92" t="s">
        <v>11</v>
      </c>
      <c r="F92" t="s">
        <v>12</v>
      </c>
      <c r="G92" t="s">
        <v>13</v>
      </c>
      <c r="H92" t="s">
        <v>297</v>
      </c>
      <c r="I92" t="s">
        <v>298</v>
      </c>
      <c r="J92" t="s">
        <v>302</v>
      </c>
      <c r="K92" t="s">
        <v>303</v>
      </c>
      <c r="L92" t="str">
        <f t="shared" si="4"/>
        <v>08</v>
      </c>
      <c r="M92" t="s">
        <v>18</v>
      </c>
      <c r="N92" t="s">
        <v>19</v>
      </c>
      <c r="O92" t="s">
        <v>3</v>
      </c>
      <c r="P92" t="s">
        <v>3</v>
      </c>
      <c r="Q92" t="s">
        <v>604</v>
      </c>
    </row>
    <row r="93" spans="1:17" x14ac:dyDescent="0.35">
      <c r="A93" t="s">
        <v>305</v>
      </c>
      <c r="B93">
        <v>685578</v>
      </c>
      <c r="C93" t="str">
        <f t="shared" si="3"/>
        <v>10</v>
      </c>
      <c r="D93" t="s">
        <v>306</v>
      </c>
      <c r="E93" t="s">
        <v>305</v>
      </c>
      <c r="F93" t="s">
        <v>307</v>
      </c>
      <c r="G93" t="s">
        <v>305</v>
      </c>
      <c r="H93" t="s">
        <v>308</v>
      </c>
      <c r="I93" t="s">
        <v>309</v>
      </c>
      <c r="J93" t="s">
        <v>310</v>
      </c>
      <c r="K93" t="s">
        <v>311</v>
      </c>
      <c r="L93" t="str">
        <f t="shared" si="4"/>
        <v>00</v>
      </c>
      <c r="M93" t="s">
        <v>312</v>
      </c>
      <c r="N93" t="s">
        <v>313</v>
      </c>
      <c r="O93" t="s">
        <v>3</v>
      </c>
      <c r="P93" t="s">
        <v>3</v>
      </c>
      <c r="Q93" t="s">
        <v>604</v>
      </c>
    </row>
    <row r="94" spans="1:17" x14ac:dyDescent="0.35">
      <c r="A94" t="s">
        <v>630</v>
      </c>
      <c r="B94">
        <v>473985</v>
      </c>
      <c r="C94" t="str">
        <f t="shared" si="3"/>
        <v>20</v>
      </c>
      <c r="D94" t="s">
        <v>315</v>
      </c>
      <c r="E94" t="s">
        <v>316</v>
      </c>
      <c r="F94" t="s">
        <v>317</v>
      </c>
      <c r="G94" t="s">
        <v>318</v>
      </c>
      <c r="H94" t="s">
        <v>319</v>
      </c>
      <c r="I94" t="s">
        <v>320</v>
      </c>
      <c r="J94" t="s">
        <v>310</v>
      </c>
      <c r="K94" t="s">
        <v>311</v>
      </c>
      <c r="L94" t="str">
        <f t="shared" si="4"/>
        <v>00</v>
      </c>
      <c r="M94" t="s">
        <v>312</v>
      </c>
      <c r="N94" t="s">
        <v>313</v>
      </c>
      <c r="O94" t="s">
        <v>3</v>
      </c>
      <c r="P94" t="s">
        <v>3</v>
      </c>
      <c r="Q94" t="s">
        <v>604</v>
      </c>
    </row>
    <row r="95" spans="1:17" x14ac:dyDescent="0.35">
      <c r="A95" t="s">
        <v>321</v>
      </c>
      <c r="B95">
        <v>-247678</v>
      </c>
      <c r="C95" t="str">
        <f t="shared" si="3"/>
        <v>30</v>
      </c>
      <c r="D95" t="s">
        <v>86</v>
      </c>
      <c r="E95" t="s">
        <v>322</v>
      </c>
      <c r="F95" t="s">
        <v>69</v>
      </c>
      <c r="G95" t="s">
        <v>70</v>
      </c>
      <c r="H95" t="s">
        <v>323</v>
      </c>
      <c r="I95" t="s">
        <v>324</v>
      </c>
      <c r="J95" t="s">
        <v>310</v>
      </c>
      <c r="K95" t="s">
        <v>311</v>
      </c>
      <c r="L95" t="str">
        <f t="shared" si="4"/>
        <v>00</v>
      </c>
      <c r="M95" t="s">
        <v>312</v>
      </c>
      <c r="N95" t="s">
        <v>313</v>
      </c>
      <c r="O95" t="s">
        <v>3</v>
      </c>
      <c r="P95" t="s">
        <v>3</v>
      </c>
      <c r="Q95" t="s">
        <v>604</v>
      </c>
    </row>
    <row r="96" spans="1:17" x14ac:dyDescent="0.35">
      <c r="A96" t="s">
        <v>325</v>
      </c>
      <c r="B96">
        <v>2000</v>
      </c>
      <c r="C96" t="str">
        <f t="shared" si="3"/>
        <v>38</v>
      </c>
      <c r="D96" t="s">
        <v>326</v>
      </c>
      <c r="E96" t="s">
        <v>327</v>
      </c>
      <c r="F96" t="s">
        <v>69</v>
      </c>
      <c r="G96" t="s">
        <v>70</v>
      </c>
      <c r="H96" t="s">
        <v>328</v>
      </c>
      <c r="I96" t="s">
        <v>329</v>
      </c>
      <c r="J96" t="s">
        <v>310</v>
      </c>
      <c r="K96" t="s">
        <v>311</v>
      </c>
      <c r="L96" t="str">
        <f t="shared" si="4"/>
        <v>00</v>
      </c>
      <c r="M96" t="s">
        <v>312</v>
      </c>
      <c r="N96" t="s">
        <v>313</v>
      </c>
      <c r="O96" t="s">
        <v>3</v>
      </c>
      <c r="P96" t="s">
        <v>3</v>
      </c>
      <c r="Q96" t="s">
        <v>604</v>
      </c>
    </row>
    <row r="97" spans="1:17" x14ac:dyDescent="0.35">
      <c r="A97" t="s">
        <v>629</v>
      </c>
      <c r="B97">
        <v>700000</v>
      </c>
      <c r="C97" t="str">
        <f t="shared" si="3"/>
        <v>25</v>
      </c>
      <c r="D97" t="s">
        <v>331</v>
      </c>
      <c r="E97" t="s">
        <v>332</v>
      </c>
      <c r="F97" t="s">
        <v>333</v>
      </c>
      <c r="G97" t="s">
        <v>334</v>
      </c>
      <c r="H97" t="s">
        <v>335</v>
      </c>
      <c r="I97" t="s">
        <v>336</v>
      </c>
      <c r="J97" t="s">
        <v>310</v>
      </c>
      <c r="K97" t="s">
        <v>311</v>
      </c>
      <c r="L97" t="str">
        <f t="shared" si="4"/>
        <v>01</v>
      </c>
      <c r="M97" t="s">
        <v>337</v>
      </c>
      <c r="N97" t="s">
        <v>338</v>
      </c>
      <c r="O97" t="s">
        <v>3</v>
      </c>
      <c r="P97" t="s">
        <v>3</v>
      </c>
      <c r="Q97" t="s">
        <v>604</v>
      </c>
    </row>
    <row r="98" spans="1:17" x14ac:dyDescent="0.35">
      <c r="A98" t="s">
        <v>339</v>
      </c>
      <c r="B98">
        <v>11500</v>
      </c>
      <c r="C98" t="str">
        <f t="shared" si="3"/>
        <v>65</v>
      </c>
      <c r="D98" t="s">
        <v>340</v>
      </c>
      <c r="E98" t="s">
        <v>341</v>
      </c>
      <c r="F98" t="s">
        <v>12</v>
      </c>
      <c r="G98" t="s">
        <v>13</v>
      </c>
      <c r="H98" t="s">
        <v>342</v>
      </c>
      <c r="I98" t="s">
        <v>343</v>
      </c>
      <c r="J98" t="s">
        <v>310</v>
      </c>
      <c r="K98" t="s">
        <v>311</v>
      </c>
      <c r="L98" t="str">
        <f t="shared" si="4"/>
        <v>01</v>
      </c>
      <c r="M98" t="s">
        <v>337</v>
      </c>
      <c r="N98" t="s">
        <v>338</v>
      </c>
      <c r="O98" t="s">
        <v>3</v>
      </c>
      <c r="P98" t="s">
        <v>3</v>
      </c>
      <c r="Q98" t="s">
        <v>604</v>
      </c>
    </row>
    <row r="99" spans="1:17" x14ac:dyDescent="0.35">
      <c r="A99" t="s">
        <v>661</v>
      </c>
      <c r="B99">
        <v>24068</v>
      </c>
      <c r="C99" t="str">
        <f t="shared" si="3"/>
        <v>35</v>
      </c>
      <c r="D99" t="s">
        <v>345</v>
      </c>
      <c r="E99" t="s">
        <v>346</v>
      </c>
      <c r="F99" t="s">
        <v>69</v>
      </c>
      <c r="G99" t="s">
        <v>70</v>
      </c>
      <c r="H99" t="s">
        <v>347</v>
      </c>
      <c r="I99" t="s">
        <v>348</v>
      </c>
      <c r="J99" t="s">
        <v>310</v>
      </c>
      <c r="K99" t="s">
        <v>311</v>
      </c>
      <c r="L99" t="str">
        <f t="shared" si="4"/>
        <v>01</v>
      </c>
      <c r="M99" t="s">
        <v>349</v>
      </c>
      <c r="N99" t="s">
        <v>350</v>
      </c>
      <c r="O99" t="s">
        <v>3</v>
      </c>
      <c r="P99" t="s">
        <v>3</v>
      </c>
      <c r="Q99" t="s">
        <v>604</v>
      </c>
    </row>
    <row r="100" spans="1:17" x14ac:dyDescent="0.35">
      <c r="A100" t="s">
        <v>50</v>
      </c>
      <c r="B100">
        <v>-500</v>
      </c>
      <c r="C100" t="str">
        <f t="shared" si="3"/>
        <v>55</v>
      </c>
      <c r="D100" t="s">
        <v>351</v>
      </c>
      <c r="E100" t="s">
        <v>352</v>
      </c>
      <c r="F100" t="s">
        <v>23</v>
      </c>
      <c r="G100" t="s">
        <v>24</v>
      </c>
      <c r="H100" t="s">
        <v>353</v>
      </c>
      <c r="I100" t="s">
        <v>354</v>
      </c>
      <c r="J100" t="s">
        <v>355</v>
      </c>
      <c r="K100" t="s">
        <v>356</v>
      </c>
      <c r="L100" t="str">
        <f t="shared" si="4"/>
        <v>09</v>
      </c>
      <c r="M100" t="s">
        <v>357</v>
      </c>
      <c r="N100" t="s">
        <v>358</v>
      </c>
      <c r="O100" t="s">
        <v>3</v>
      </c>
      <c r="P100" t="s">
        <v>3</v>
      </c>
      <c r="Q100" t="s">
        <v>604</v>
      </c>
    </row>
    <row r="101" spans="1:17" x14ac:dyDescent="0.35">
      <c r="A101" t="s">
        <v>50</v>
      </c>
      <c r="B101">
        <v>-5000</v>
      </c>
      <c r="C101" t="str">
        <f t="shared" si="3"/>
        <v>55</v>
      </c>
      <c r="D101" t="s">
        <v>359</v>
      </c>
      <c r="E101" t="s">
        <v>360</v>
      </c>
      <c r="F101" t="s">
        <v>23</v>
      </c>
      <c r="G101" t="s">
        <v>24</v>
      </c>
      <c r="H101" t="s">
        <v>361</v>
      </c>
      <c r="I101" t="s">
        <v>362</v>
      </c>
      <c r="J101" t="s">
        <v>355</v>
      </c>
      <c r="K101" t="s">
        <v>356</v>
      </c>
      <c r="L101" t="str">
        <f t="shared" si="4"/>
        <v>10</v>
      </c>
      <c r="M101" t="s">
        <v>148</v>
      </c>
      <c r="N101" t="s">
        <v>149</v>
      </c>
      <c r="O101" t="s">
        <v>3</v>
      </c>
      <c r="P101" t="s">
        <v>3</v>
      </c>
      <c r="Q101" t="s">
        <v>604</v>
      </c>
    </row>
    <row r="102" spans="1:17" x14ac:dyDescent="0.35">
      <c r="A102" t="s">
        <v>50</v>
      </c>
      <c r="B102">
        <v>-675</v>
      </c>
      <c r="C102" t="str">
        <f t="shared" si="3"/>
        <v>55</v>
      </c>
      <c r="D102" t="s">
        <v>363</v>
      </c>
      <c r="E102" t="s">
        <v>364</v>
      </c>
      <c r="F102" t="s">
        <v>23</v>
      </c>
      <c r="G102" t="s">
        <v>24</v>
      </c>
      <c r="H102" t="s">
        <v>365</v>
      </c>
      <c r="I102" t="s">
        <v>366</v>
      </c>
      <c r="J102" t="s">
        <v>355</v>
      </c>
      <c r="K102" t="s">
        <v>356</v>
      </c>
      <c r="L102" t="str">
        <f t="shared" si="4"/>
        <v>10</v>
      </c>
      <c r="M102" t="s">
        <v>367</v>
      </c>
      <c r="N102" t="s">
        <v>368</v>
      </c>
      <c r="O102" t="s">
        <v>3</v>
      </c>
      <c r="P102" t="s">
        <v>3</v>
      </c>
      <c r="Q102" t="s">
        <v>604</v>
      </c>
    </row>
    <row r="103" spans="1:17" x14ac:dyDescent="0.35">
      <c r="A103" t="s">
        <v>50</v>
      </c>
      <c r="B103">
        <v>-1300</v>
      </c>
      <c r="C103" t="str">
        <f t="shared" si="3"/>
        <v>55</v>
      </c>
      <c r="D103" t="s">
        <v>363</v>
      </c>
      <c r="E103" t="s">
        <v>364</v>
      </c>
      <c r="F103" t="s">
        <v>23</v>
      </c>
      <c r="G103" t="s">
        <v>24</v>
      </c>
      <c r="H103" t="s">
        <v>369</v>
      </c>
      <c r="I103" t="s">
        <v>370</v>
      </c>
      <c r="J103" t="s">
        <v>355</v>
      </c>
      <c r="K103" t="s">
        <v>356</v>
      </c>
      <c r="L103" t="str">
        <f t="shared" si="4"/>
        <v>10</v>
      </c>
      <c r="M103" t="s">
        <v>371</v>
      </c>
      <c r="N103" t="s">
        <v>372</v>
      </c>
      <c r="O103" t="s">
        <v>3</v>
      </c>
      <c r="P103" t="s">
        <v>3</v>
      </c>
      <c r="Q103" t="s">
        <v>604</v>
      </c>
    </row>
    <row r="104" spans="1:17" x14ac:dyDescent="0.35">
      <c r="A104" t="s">
        <v>688</v>
      </c>
      <c r="B104">
        <v>14770</v>
      </c>
      <c r="C104" t="str">
        <f t="shared" si="3"/>
        <v>41</v>
      </c>
      <c r="D104" t="s">
        <v>374</v>
      </c>
      <c r="E104" t="s">
        <v>375</v>
      </c>
      <c r="F104" t="s">
        <v>23</v>
      </c>
      <c r="G104" t="s">
        <v>24</v>
      </c>
      <c r="H104" t="s">
        <v>376</v>
      </c>
      <c r="I104" t="s">
        <v>377</v>
      </c>
      <c r="J104" t="s">
        <v>355</v>
      </c>
      <c r="K104" t="s">
        <v>356</v>
      </c>
      <c r="L104" t="str">
        <f t="shared" si="4"/>
        <v>10</v>
      </c>
      <c r="M104" t="s">
        <v>135</v>
      </c>
      <c r="N104" t="s">
        <v>136</v>
      </c>
      <c r="O104" t="s">
        <v>3</v>
      </c>
      <c r="P104" t="s">
        <v>3</v>
      </c>
      <c r="Q104" t="s">
        <v>604</v>
      </c>
    </row>
    <row r="105" spans="1:17" x14ac:dyDescent="0.35">
      <c r="A105" t="s">
        <v>50</v>
      </c>
      <c r="B105">
        <v>-1000</v>
      </c>
      <c r="C105" t="str">
        <f t="shared" si="3"/>
        <v>55</v>
      </c>
      <c r="D105" t="s">
        <v>363</v>
      </c>
      <c r="E105" t="s">
        <v>364</v>
      </c>
      <c r="F105" t="s">
        <v>23</v>
      </c>
      <c r="G105" t="s">
        <v>24</v>
      </c>
      <c r="H105" t="s">
        <v>378</v>
      </c>
      <c r="I105" t="s">
        <v>379</v>
      </c>
      <c r="J105" t="s">
        <v>355</v>
      </c>
      <c r="K105" t="s">
        <v>356</v>
      </c>
      <c r="L105" t="str">
        <f t="shared" si="4"/>
        <v>10</v>
      </c>
      <c r="M105" t="s">
        <v>135</v>
      </c>
      <c r="N105" t="s">
        <v>136</v>
      </c>
      <c r="O105" t="s">
        <v>3</v>
      </c>
      <c r="P105" t="s">
        <v>3</v>
      </c>
      <c r="Q105" t="s">
        <v>604</v>
      </c>
    </row>
    <row r="106" spans="1:17" x14ac:dyDescent="0.35">
      <c r="A106" t="s">
        <v>380</v>
      </c>
      <c r="B106">
        <v>3770</v>
      </c>
      <c r="C106" t="str">
        <f t="shared" si="3"/>
        <v>41</v>
      </c>
      <c r="D106" t="s">
        <v>381</v>
      </c>
      <c r="E106" t="s">
        <v>382</v>
      </c>
      <c r="F106" t="s">
        <v>23</v>
      </c>
      <c r="G106" t="s">
        <v>24</v>
      </c>
      <c r="H106" t="s">
        <v>383</v>
      </c>
      <c r="I106" t="s">
        <v>382</v>
      </c>
      <c r="J106" t="s">
        <v>355</v>
      </c>
      <c r="K106" t="s">
        <v>356</v>
      </c>
      <c r="L106" t="str">
        <f t="shared" si="4"/>
        <v>10</v>
      </c>
      <c r="M106" t="s">
        <v>384</v>
      </c>
      <c r="N106" t="s">
        <v>385</v>
      </c>
      <c r="O106" t="s">
        <v>3</v>
      </c>
      <c r="P106" t="s">
        <v>3</v>
      </c>
      <c r="Q106" t="s">
        <v>604</v>
      </c>
    </row>
    <row r="107" spans="1:17" x14ac:dyDescent="0.35">
      <c r="A107" t="s">
        <v>50</v>
      </c>
      <c r="B107">
        <v>-5000</v>
      </c>
      <c r="C107" t="str">
        <f t="shared" si="3"/>
        <v>55</v>
      </c>
      <c r="D107" t="s">
        <v>363</v>
      </c>
      <c r="E107" t="s">
        <v>364</v>
      </c>
      <c r="F107" t="s">
        <v>23</v>
      </c>
      <c r="G107" t="s">
        <v>24</v>
      </c>
      <c r="H107" t="s">
        <v>386</v>
      </c>
      <c r="I107" t="s">
        <v>387</v>
      </c>
      <c r="J107" t="s">
        <v>355</v>
      </c>
      <c r="K107" t="s">
        <v>356</v>
      </c>
      <c r="L107" t="str">
        <f t="shared" si="4"/>
        <v>10</v>
      </c>
      <c r="M107" t="s">
        <v>388</v>
      </c>
      <c r="N107" t="s">
        <v>389</v>
      </c>
      <c r="O107" t="s">
        <v>3</v>
      </c>
      <c r="P107" t="s">
        <v>3</v>
      </c>
      <c r="Q107" t="s">
        <v>604</v>
      </c>
    </row>
    <row r="108" spans="1:17" x14ac:dyDescent="0.35">
      <c r="A108" t="s">
        <v>50</v>
      </c>
      <c r="B108">
        <v>-1500</v>
      </c>
      <c r="C108" t="str">
        <f t="shared" si="3"/>
        <v>55</v>
      </c>
      <c r="D108" t="s">
        <v>390</v>
      </c>
      <c r="E108" t="s">
        <v>85</v>
      </c>
      <c r="F108" t="s">
        <v>23</v>
      </c>
      <c r="G108" t="s">
        <v>24</v>
      </c>
      <c r="H108" t="s">
        <v>391</v>
      </c>
      <c r="I108" t="s">
        <v>392</v>
      </c>
      <c r="J108" t="s">
        <v>355</v>
      </c>
      <c r="K108" t="s">
        <v>356</v>
      </c>
      <c r="L108" t="str">
        <f t="shared" si="4"/>
        <v>10</v>
      </c>
      <c r="M108" t="s">
        <v>393</v>
      </c>
      <c r="N108" t="s">
        <v>394</v>
      </c>
      <c r="O108" t="s">
        <v>3</v>
      </c>
      <c r="P108" t="s">
        <v>3</v>
      </c>
      <c r="Q108" t="s">
        <v>604</v>
      </c>
    </row>
    <row r="109" spans="1:17" x14ac:dyDescent="0.35">
      <c r="A109" t="s">
        <v>50</v>
      </c>
      <c r="B109">
        <v>-2000</v>
      </c>
      <c r="C109" t="str">
        <f t="shared" si="3"/>
        <v>55</v>
      </c>
      <c r="D109" t="s">
        <v>363</v>
      </c>
      <c r="E109" t="s">
        <v>364</v>
      </c>
      <c r="F109" t="s">
        <v>23</v>
      </c>
      <c r="G109" t="s">
        <v>24</v>
      </c>
      <c r="H109" t="s">
        <v>395</v>
      </c>
      <c r="I109" t="s">
        <v>396</v>
      </c>
      <c r="J109" t="s">
        <v>355</v>
      </c>
      <c r="K109" t="s">
        <v>356</v>
      </c>
      <c r="L109" t="str">
        <f t="shared" si="4"/>
        <v>10</v>
      </c>
      <c r="M109" t="s">
        <v>397</v>
      </c>
      <c r="N109" t="s">
        <v>398</v>
      </c>
      <c r="O109" t="s">
        <v>3</v>
      </c>
      <c r="P109" t="s">
        <v>3</v>
      </c>
      <c r="Q109" t="s">
        <v>604</v>
      </c>
    </row>
    <row r="110" spans="1:17" x14ac:dyDescent="0.35">
      <c r="A110" t="s">
        <v>380</v>
      </c>
      <c r="B110">
        <v>46400</v>
      </c>
      <c r="C110" t="str">
        <f t="shared" si="3"/>
        <v>55</v>
      </c>
      <c r="D110" t="s">
        <v>363</v>
      </c>
      <c r="E110" t="s">
        <v>364</v>
      </c>
      <c r="F110" t="s">
        <v>23</v>
      </c>
      <c r="G110" t="s">
        <v>24</v>
      </c>
      <c r="H110" t="s">
        <v>400</v>
      </c>
      <c r="I110" t="s">
        <v>401</v>
      </c>
      <c r="J110" t="s">
        <v>355</v>
      </c>
      <c r="K110" t="s">
        <v>356</v>
      </c>
      <c r="L110" t="str">
        <f t="shared" si="4"/>
        <v>10</v>
      </c>
      <c r="M110" t="s">
        <v>397</v>
      </c>
      <c r="N110" t="s">
        <v>398</v>
      </c>
      <c r="O110" t="s">
        <v>3</v>
      </c>
      <c r="P110" t="s">
        <v>3</v>
      </c>
      <c r="Q110" t="s">
        <v>604</v>
      </c>
    </row>
    <row r="111" spans="1:17" x14ac:dyDescent="0.35">
      <c r="A111" t="s">
        <v>402</v>
      </c>
      <c r="B111">
        <v>-5000</v>
      </c>
      <c r="C111" t="str">
        <f t="shared" si="3"/>
        <v>55</v>
      </c>
      <c r="D111" t="s">
        <v>363</v>
      </c>
      <c r="E111" t="s">
        <v>364</v>
      </c>
      <c r="F111" t="s">
        <v>23</v>
      </c>
      <c r="G111" t="s">
        <v>24</v>
      </c>
      <c r="H111" t="s">
        <v>403</v>
      </c>
      <c r="I111" t="s">
        <v>404</v>
      </c>
      <c r="J111" t="s">
        <v>355</v>
      </c>
      <c r="K111" t="s">
        <v>356</v>
      </c>
      <c r="L111" t="str">
        <f t="shared" si="4"/>
        <v>10</v>
      </c>
      <c r="M111" t="s">
        <v>397</v>
      </c>
      <c r="N111" t="s">
        <v>398</v>
      </c>
      <c r="O111" t="s">
        <v>3</v>
      </c>
      <c r="P111" t="s">
        <v>3</v>
      </c>
      <c r="Q111" t="s">
        <v>604</v>
      </c>
    </row>
    <row r="112" spans="1:17" x14ac:dyDescent="0.35">
      <c r="A112" t="s">
        <v>662</v>
      </c>
      <c r="B112">
        <v>184</v>
      </c>
      <c r="C112" t="str">
        <f t="shared" si="3"/>
        <v>32</v>
      </c>
      <c r="D112" t="s">
        <v>78</v>
      </c>
      <c r="E112" t="s">
        <v>79</v>
      </c>
      <c r="F112" t="s">
        <v>69</v>
      </c>
      <c r="G112" t="s">
        <v>70</v>
      </c>
      <c r="H112" t="s">
        <v>3</v>
      </c>
      <c r="I112" t="s">
        <v>3</v>
      </c>
      <c r="J112" t="s">
        <v>112</v>
      </c>
      <c r="K112" t="s">
        <v>113</v>
      </c>
      <c r="L112" t="str">
        <f t="shared" si="4"/>
        <v>09</v>
      </c>
      <c r="M112" t="s">
        <v>114</v>
      </c>
      <c r="N112" t="s">
        <v>115</v>
      </c>
      <c r="O112" t="s">
        <v>3</v>
      </c>
      <c r="P112" t="s">
        <v>3</v>
      </c>
      <c r="Q112" t="s">
        <v>604</v>
      </c>
    </row>
    <row r="113" spans="1:17" x14ac:dyDescent="0.35">
      <c r="A113" t="s">
        <v>662</v>
      </c>
      <c r="B113">
        <v>184</v>
      </c>
      <c r="C113" t="str">
        <f t="shared" si="3"/>
        <v>55</v>
      </c>
      <c r="D113" t="s">
        <v>34</v>
      </c>
      <c r="E113" t="s">
        <v>35</v>
      </c>
      <c r="F113" t="s">
        <v>23</v>
      </c>
      <c r="G113" t="s">
        <v>24</v>
      </c>
      <c r="H113" t="s">
        <v>3</v>
      </c>
      <c r="I113" t="s">
        <v>3</v>
      </c>
      <c r="J113" t="s">
        <v>112</v>
      </c>
      <c r="K113" t="s">
        <v>113</v>
      </c>
      <c r="L113" t="str">
        <f t="shared" si="4"/>
        <v>09</v>
      </c>
      <c r="M113" t="s">
        <v>114</v>
      </c>
      <c r="N113" t="s">
        <v>115</v>
      </c>
      <c r="O113" t="s">
        <v>3</v>
      </c>
      <c r="P113" t="s">
        <v>3</v>
      </c>
      <c r="Q113" t="s">
        <v>604</v>
      </c>
    </row>
    <row r="114" spans="1:17" x14ac:dyDescent="0.35">
      <c r="A114" t="s">
        <v>698</v>
      </c>
      <c r="B114">
        <v>1646</v>
      </c>
      <c r="C114" t="str">
        <f t="shared" si="3"/>
        <v>55</v>
      </c>
      <c r="D114" t="s">
        <v>29</v>
      </c>
      <c r="E114" t="s">
        <v>30</v>
      </c>
      <c r="F114" t="s">
        <v>23</v>
      </c>
      <c r="G114" t="s">
        <v>24</v>
      </c>
      <c r="H114" t="s">
        <v>407</v>
      </c>
      <c r="I114" t="s">
        <v>408</v>
      </c>
      <c r="J114" t="s">
        <v>409</v>
      </c>
      <c r="K114" t="s">
        <v>410</v>
      </c>
      <c r="L114" t="str">
        <f t="shared" si="4"/>
        <v>05</v>
      </c>
      <c r="M114" t="s">
        <v>411</v>
      </c>
      <c r="N114" t="s">
        <v>412</v>
      </c>
      <c r="O114" t="s">
        <v>3</v>
      </c>
      <c r="P114" t="s">
        <v>3</v>
      </c>
      <c r="Q114" t="s">
        <v>604</v>
      </c>
    </row>
    <row r="115" spans="1:17" x14ac:dyDescent="0.35">
      <c r="A115" t="s">
        <v>413</v>
      </c>
      <c r="B115">
        <v>26422</v>
      </c>
      <c r="C115" t="str">
        <f t="shared" si="3"/>
        <v>55</v>
      </c>
      <c r="D115" t="s">
        <v>29</v>
      </c>
      <c r="E115" t="s">
        <v>30</v>
      </c>
      <c r="F115" t="s">
        <v>23</v>
      </c>
      <c r="G115" t="s">
        <v>24</v>
      </c>
      <c r="H115" t="s">
        <v>407</v>
      </c>
      <c r="I115" t="s">
        <v>408</v>
      </c>
      <c r="J115" t="s">
        <v>409</v>
      </c>
      <c r="K115" t="s">
        <v>410</v>
      </c>
      <c r="L115" t="str">
        <f t="shared" si="4"/>
        <v>05</v>
      </c>
      <c r="M115" t="s">
        <v>411</v>
      </c>
      <c r="N115" t="s">
        <v>412</v>
      </c>
      <c r="O115" t="s">
        <v>3</v>
      </c>
      <c r="P115" t="s">
        <v>3</v>
      </c>
      <c r="Q115" t="s">
        <v>604</v>
      </c>
    </row>
    <row r="116" spans="1:17" x14ac:dyDescent="0.35">
      <c r="A116" t="s">
        <v>414</v>
      </c>
      <c r="B116">
        <v>24538</v>
      </c>
      <c r="C116" t="str">
        <f t="shared" si="3"/>
        <v>55</v>
      </c>
      <c r="D116" t="s">
        <v>29</v>
      </c>
      <c r="E116" t="s">
        <v>30</v>
      </c>
      <c r="F116" t="s">
        <v>23</v>
      </c>
      <c r="G116" t="s">
        <v>24</v>
      </c>
      <c r="H116" t="s">
        <v>407</v>
      </c>
      <c r="I116" t="s">
        <v>408</v>
      </c>
      <c r="J116" t="s">
        <v>409</v>
      </c>
      <c r="K116" t="s">
        <v>410</v>
      </c>
      <c r="L116" t="str">
        <f t="shared" si="4"/>
        <v>05</v>
      </c>
      <c r="M116" t="s">
        <v>411</v>
      </c>
      <c r="N116" t="s">
        <v>412</v>
      </c>
      <c r="O116" t="s">
        <v>3</v>
      </c>
      <c r="P116" t="s">
        <v>3</v>
      </c>
      <c r="Q116" t="s">
        <v>604</v>
      </c>
    </row>
    <row r="117" spans="1:17" x14ac:dyDescent="0.35">
      <c r="A117" t="s">
        <v>681</v>
      </c>
      <c r="B117">
        <v>-1000</v>
      </c>
      <c r="C117" t="str">
        <f t="shared" si="3"/>
        <v>55</v>
      </c>
      <c r="D117" t="s">
        <v>89</v>
      </c>
      <c r="E117" t="s">
        <v>90</v>
      </c>
      <c r="F117" t="s">
        <v>23</v>
      </c>
      <c r="G117" t="s">
        <v>24</v>
      </c>
      <c r="H117" t="s">
        <v>3</v>
      </c>
      <c r="I117" t="s">
        <v>3</v>
      </c>
      <c r="J117" t="s">
        <v>416</v>
      </c>
      <c r="K117" t="s">
        <v>417</v>
      </c>
      <c r="L117" t="str">
        <f t="shared" si="4"/>
        <v>08</v>
      </c>
      <c r="M117" t="s">
        <v>418</v>
      </c>
      <c r="N117" t="s">
        <v>419</v>
      </c>
      <c r="O117" t="s">
        <v>86</v>
      </c>
      <c r="P117" t="s">
        <v>87</v>
      </c>
      <c r="Q117" t="s">
        <v>604</v>
      </c>
    </row>
    <row r="118" spans="1:17" x14ac:dyDescent="0.35">
      <c r="A118" t="s">
        <v>682</v>
      </c>
      <c r="B118">
        <v>-850</v>
      </c>
      <c r="C118" t="str">
        <f t="shared" si="3"/>
        <v>55</v>
      </c>
      <c r="D118" t="s">
        <v>89</v>
      </c>
      <c r="E118" t="s">
        <v>90</v>
      </c>
      <c r="F118" t="s">
        <v>23</v>
      </c>
      <c r="G118" t="s">
        <v>24</v>
      </c>
      <c r="H118" t="s">
        <v>3</v>
      </c>
      <c r="I118" t="s">
        <v>3</v>
      </c>
      <c r="J118" t="s">
        <v>416</v>
      </c>
      <c r="K118" t="s">
        <v>417</v>
      </c>
      <c r="L118" t="str">
        <f t="shared" si="4"/>
        <v>08</v>
      </c>
      <c r="M118" t="s">
        <v>418</v>
      </c>
      <c r="N118" t="s">
        <v>419</v>
      </c>
      <c r="O118" t="s">
        <v>86</v>
      </c>
      <c r="P118" t="s">
        <v>87</v>
      </c>
      <c r="Q118" t="s">
        <v>604</v>
      </c>
    </row>
    <row r="119" spans="1:17" x14ac:dyDescent="0.35">
      <c r="A119" t="s">
        <v>421</v>
      </c>
      <c r="B119">
        <v>720</v>
      </c>
      <c r="C119" t="str">
        <f t="shared" si="3"/>
        <v>55</v>
      </c>
      <c r="D119" t="s">
        <v>172</v>
      </c>
      <c r="E119" t="s">
        <v>173</v>
      </c>
      <c r="F119" t="s">
        <v>23</v>
      </c>
      <c r="G119" t="s">
        <v>24</v>
      </c>
      <c r="H119" t="s">
        <v>3</v>
      </c>
      <c r="I119" t="s">
        <v>3</v>
      </c>
      <c r="J119" t="s">
        <v>416</v>
      </c>
      <c r="K119" t="s">
        <v>417</v>
      </c>
      <c r="L119" t="str">
        <f t="shared" si="4"/>
        <v>08</v>
      </c>
      <c r="M119" t="s">
        <v>418</v>
      </c>
      <c r="N119" t="s">
        <v>419</v>
      </c>
      <c r="O119" t="s">
        <v>3</v>
      </c>
      <c r="P119" t="s">
        <v>3</v>
      </c>
      <c r="Q119" t="s">
        <v>604</v>
      </c>
    </row>
    <row r="120" spans="1:17" x14ac:dyDescent="0.35">
      <c r="A120" t="s">
        <v>421</v>
      </c>
      <c r="B120">
        <v>720</v>
      </c>
      <c r="C120" t="str">
        <f t="shared" si="3"/>
        <v>32</v>
      </c>
      <c r="D120" t="s">
        <v>422</v>
      </c>
      <c r="E120" t="s">
        <v>423</v>
      </c>
      <c r="F120" t="s">
        <v>69</v>
      </c>
      <c r="G120" t="s">
        <v>70</v>
      </c>
      <c r="H120" t="s">
        <v>3</v>
      </c>
      <c r="I120" t="s">
        <v>3</v>
      </c>
      <c r="J120" t="s">
        <v>416</v>
      </c>
      <c r="K120" t="s">
        <v>417</v>
      </c>
      <c r="L120" t="str">
        <f t="shared" si="4"/>
        <v>08</v>
      </c>
      <c r="M120" t="s">
        <v>418</v>
      </c>
      <c r="N120" t="s">
        <v>419</v>
      </c>
      <c r="O120" t="s">
        <v>3</v>
      </c>
      <c r="P120" t="s">
        <v>3</v>
      </c>
      <c r="Q120" t="s">
        <v>604</v>
      </c>
    </row>
    <row r="121" spans="1:17" x14ac:dyDescent="0.35">
      <c r="A121" t="s">
        <v>663</v>
      </c>
      <c r="B121">
        <v>1080</v>
      </c>
      <c r="C121" t="str">
        <f t="shared" si="3"/>
        <v>55</v>
      </c>
      <c r="D121" t="s">
        <v>122</v>
      </c>
      <c r="E121" t="s">
        <v>123</v>
      </c>
      <c r="F121" t="s">
        <v>23</v>
      </c>
      <c r="G121" t="s">
        <v>24</v>
      </c>
      <c r="H121" t="s">
        <v>3</v>
      </c>
      <c r="I121" t="s">
        <v>3</v>
      </c>
      <c r="J121" t="s">
        <v>416</v>
      </c>
      <c r="K121" t="s">
        <v>417</v>
      </c>
      <c r="L121" t="str">
        <f t="shared" si="4"/>
        <v>08</v>
      </c>
      <c r="M121" t="s">
        <v>418</v>
      </c>
      <c r="N121" t="s">
        <v>419</v>
      </c>
      <c r="O121" t="s">
        <v>3</v>
      </c>
      <c r="P121" t="s">
        <v>3</v>
      </c>
      <c r="Q121" t="s">
        <v>604</v>
      </c>
    </row>
    <row r="122" spans="1:17" x14ac:dyDescent="0.35">
      <c r="A122" t="s">
        <v>663</v>
      </c>
      <c r="B122">
        <v>1080</v>
      </c>
      <c r="C122" t="str">
        <f t="shared" si="3"/>
        <v>32</v>
      </c>
      <c r="D122" t="s">
        <v>422</v>
      </c>
      <c r="E122" t="s">
        <v>423</v>
      </c>
      <c r="F122" t="s">
        <v>69</v>
      </c>
      <c r="G122" t="s">
        <v>70</v>
      </c>
      <c r="H122" t="s">
        <v>3</v>
      </c>
      <c r="I122" t="s">
        <v>3</v>
      </c>
      <c r="J122" t="s">
        <v>416</v>
      </c>
      <c r="K122" t="s">
        <v>417</v>
      </c>
      <c r="L122" t="str">
        <f t="shared" si="4"/>
        <v>08</v>
      </c>
      <c r="M122" t="s">
        <v>418</v>
      </c>
      <c r="N122" t="s">
        <v>419</v>
      </c>
      <c r="O122" t="s">
        <v>3</v>
      </c>
      <c r="P122" t="s">
        <v>3</v>
      </c>
      <c r="Q122" t="s">
        <v>604</v>
      </c>
    </row>
    <row r="123" spans="1:17" x14ac:dyDescent="0.35">
      <c r="A123" t="s">
        <v>425</v>
      </c>
      <c r="B123">
        <v>1620</v>
      </c>
      <c r="C123" t="str">
        <f t="shared" si="3"/>
        <v>55</v>
      </c>
      <c r="D123" t="s">
        <v>122</v>
      </c>
      <c r="E123" t="s">
        <v>123</v>
      </c>
      <c r="F123" t="s">
        <v>23</v>
      </c>
      <c r="G123" t="s">
        <v>24</v>
      </c>
      <c r="H123" t="s">
        <v>3</v>
      </c>
      <c r="I123" t="s">
        <v>3</v>
      </c>
      <c r="J123" t="s">
        <v>416</v>
      </c>
      <c r="K123" t="s">
        <v>417</v>
      </c>
      <c r="L123" t="str">
        <f t="shared" si="4"/>
        <v>08</v>
      </c>
      <c r="M123" t="s">
        <v>418</v>
      </c>
      <c r="N123" t="s">
        <v>419</v>
      </c>
      <c r="O123" t="s">
        <v>3</v>
      </c>
      <c r="P123" t="s">
        <v>3</v>
      </c>
      <c r="Q123" t="s">
        <v>604</v>
      </c>
    </row>
    <row r="124" spans="1:17" x14ac:dyDescent="0.35">
      <c r="A124" t="s">
        <v>425</v>
      </c>
      <c r="B124">
        <v>1620</v>
      </c>
      <c r="C124" t="str">
        <f t="shared" si="3"/>
        <v>32</v>
      </c>
      <c r="D124" t="s">
        <v>422</v>
      </c>
      <c r="E124" t="s">
        <v>423</v>
      </c>
      <c r="F124" t="s">
        <v>69</v>
      </c>
      <c r="G124" t="s">
        <v>70</v>
      </c>
      <c r="H124" t="s">
        <v>3</v>
      </c>
      <c r="I124" t="s">
        <v>3</v>
      </c>
      <c r="J124" t="s">
        <v>416</v>
      </c>
      <c r="K124" t="s">
        <v>417</v>
      </c>
      <c r="L124" t="str">
        <f t="shared" si="4"/>
        <v>08</v>
      </c>
      <c r="M124" t="s">
        <v>418</v>
      </c>
      <c r="N124" t="s">
        <v>419</v>
      </c>
      <c r="O124" t="s">
        <v>3</v>
      </c>
      <c r="P124" t="s">
        <v>3</v>
      </c>
      <c r="Q124" t="s">
        <v>604</v>
      </c>
    </row>
    <row r="125" spans="1:17" x14ac:dyDescent="0.35">
      <c r="A125" t="s">
        <v>426</v>
      </c>
      <c r="B125">
        <v>800</v>
      </c>
      <c r="C125" t="str">
        <f t="shared" si="3"/>
        <v>55</v>
      </c>
      <c r="D125" t="s">
        <v>122</v>
      </c>
      <c r="E125" t="s">
        <v>123</v>
      </c>
      <c r="F125" t="s">
        <v>23</v>
      </c>
      <c r="G125" t="s">
        <v>24</v>
      </c>
      <c r="H125" t="s">
        <v>3</v>
      </c>
      <c r="I125" t="s">
        <v>3</v>
      </c>
      <c r="J125" t="s">
        <v>416</v>
      </c>
      <c r="K125" t="s">
        <v>417</v>
      </c>
      <c r="L125" t="str">
        <f t="shared" si="4"/>
        <v>08</v>
      </c>
      <c r="M125" t="s">
        <v>418</v>
      </c>
      <c r="N125" t="s">
        <v>419</v>
      </c>
      <c r="O125" t="s">
        <v>3</v>
      </c>
      <c r="P125" t="s">
        <v>3</v>
      </c>
      <c r="Q125" t="s">
        <v>604</v>
      </c>
    </row>
    <row r="126" spans="1:17" x14ac:dyDescent="0.35">
      <c r="A126" t="s">
        <v>426</v>
      </c>
      <c r="B126">
        <v>800</v>
      </c>
      <c r="C126" t="str">
        <f t="shared" si="3"/>
        <v>32</v>
      </c>
      <c r="D126" t="s">
        <v>422</v>
      </c>
      <c r="E126" t="s">
        <v>423</v>
      </c>
      <c r="F126" t="s">
        <v>69</v>
      </c>
      <c r="G126" t="s">
        <v>70</v>
      </c>
      <c r="H126" t="s">
        <v>3</v>
      </c>
      <c r="I126" t="s">
        <v>3</v>
      </c>
      <c r="J126" t="s">
        <v>416</v>
      </c>
      <c r="K126" t="s">
        <v>417</v>
      </c>
      <c r="L126" t="str">
        <f t="shared" si="4"/>
        <v>08</v>
      </c>
      <c r="M126" t="s">
        <v>418</v>
      </c>
      <c r="N126" t="s">
        <v>419</v>
      </c>
      <c r="O126" t="s">
        <v>3</v>
      </c>
      <c r="P126" t="s">
        <v>3</v>
      </c>
      <c r="Q126" t="s">
        <v>604</v>
      </c>
    </row>
    <row r="127" spans="1:17" x14ac:dyDescent="0.35">
      <c r="A127" t="s">
        <v>427</v>
      </c>
      <c r="B127">
        <v>400</v>
      </c>
      <c r="C127" t="str">
        <f t="shared" si="3"/>
        <v>55</v>
      </c>
      <c r="D127" t="s">
        <v>122</v>
      </c>
      <c r="E127" t="s">
        <v>123</v>
      </c>
      <c r="F127" t="s">
        <v>23</v>
      </c>
      <c r="G127" t="s">
        <v>24</v>
      </c>
      <c r="H127" t="s">
        <v>3</v>
      </c>
      <c r="I127" t="s">
        <v>3</v>
      </c>
      <c r="J127" t="s">
        <v>416</v>
      </c>
      <c r="K127" t="s">
        <v>417</v>
      </c>
      <c r="L127" t="str">
        <f t="shared" si="4"/>
        <v>08</v>
      </c>
      <c r="M127" t="s">
        <v>418</v>
      </c>
      <c r="N127" t="s">
        <v>419</v>
      </c>
      <c r="O127" t="s">
        <v>3</v>
      </c>
      <c r="P127" t="s">
        <v>3</v>
      </c>
      <c r="Q127" t="s">
        <v>604</v>
      </c>
    </row>
    <row r="128" spans="1:17" x14ac:dyDescent="0.35">
      <c r="A128" t="s">
        <v>427</v>
      </c>
      <c r="B128">
        <v>400</v>
      </c>
      <c r="C128" t="str">
        <f t="shared" si="3"/>
        <v>32</v>
      </c>
      <c r="D128" t="s">
        <v>422</v>
      </c>
      <c r="E128" t="s">
        <v>423</v>
      </c>
      <c r="F128" t="s">
        <v>69</v>
      </c>
      <c r="G128" t="s">
        <v>70</v>
      </c>
      <c r="H128" t="s">
        <v>3</v>
      </c>
      <c r="I128" t="s">
        <v>3</v>
      </c>
      <c r="J128" t="s">
        <v>416</v>
      </c>
      <c r="K128" t="s">
        <v>417</v>
      </c>
      <c r="L128" t="str">
        <f t="shared" si="4"/>
        <v>08</v>
      </c>
      <c r="M128" t="s">
        <v>418</v>
      </c>
      <c r="N128" t="s">
        <v>419</v>
      </c>
      <c r="O128" t="s">
        <v>3</v>
      </c>
      <c r="P128" t="s">
        <v>3</v>
      </c>
      <c r="Q128" t="s">
        <v>604</v>
      </c>
    </row>
    <row r="129" spans="1:17" x14ac:dyDescent="0.35">
      <c r="A129" t="s">
        <v>675</v>
      </c>
      <c r="B129">
        <v>-500</v>
      </c>
      <c r="C129" t="str">
        <f t="shared" si="3"/>
        <v>55</v>
      </c>
      <c r="D129" t="s">
        <v>89</v>
      </c>
      <c r="E129" t="s">
        <v>90</v>
      </c>
      <c r="F129" t="s">
        <v>23</v>
      </c>
      <c r="G129" t="s">
        <v>24</v>
      </c>
      <c r="H129" t="s">
        <v>3</v>
      </c>
      <c r="I129" t="s">
        <v>3</v>
      </c>
      <c r="J129" t="s">
        <v>428</v>
      </c>
      <c r="K129" t="s">
        <v>429</v>
      </c>
      <c r="L129" t="str">
        <f t="shared" si="4"/>
        <v>09</v>
      </c>
      <c r="M129" t="s">
        <v>114</v>
      </c>
      <c r="N129" t="s">
        <v>115</v>
      </c>
      <c r="O129" t="s">
        <v>86</v>
      </c>
      <c r="P129" t="s">
        <v>87</v>
      </c>
      <c r="Q129" t="s">
        <v>604</v>
      </c>
    </row>
    <row r="130" spans="1:17" x14ac:dyDescent="0.35">
      <c r="A130" t="s">
        <v>676</v>
      </c>
      <c r="B130">
        <v>-1000</v>
      </c>
      <c r="C130" t="str">
        <f t="shared" si="3"/>
        <v>55</v>
      </c>
      <c r="D130" t="s">
        <v>89</v>
      </c>
      <c r="E130" t="s">
        <v>90</v>
      </c>
      <c r="F130" t="s">
        <v>23</v>
      </c>
      <c r="G130" t="s">
        <v>24</v>
      </c>
      <c r="H130" t="s">
        <v>3</v>
      </c>
      <c r="I130" t="s">
        <v>3</v>
      </c>
      <c r="J130" t="s">
        <v>428</v>
      </c>
      <c r="K130" t="s">
        <v>429</v>
      </c>
      <c r="L130" t="str">
        <f t="shared" si="4"/>
        <v>09</v>
      </c>
      <c r="M130" t="s">
        <v>114</v>
      </c>
      <c r="N130" t="s">
        <v>115</v>
      </c>
      <c r="O130" t="s">
        <v>86</v>
      </c>
      <c r="P130" t="s">
        <v>87</v>
      </c>
      <c r="Q130" t="s">
        <v>604</v>
      </c>
    </row>
    <row r="131" spans="1:17" x14ac:dyDescent="0.35">
      <c r="A131" t="s">
        <v>683</v>
      </c>
      <c r="B131">
        <v>900</v>
      </c>
      <c r="C131" t="str">
        <f t="shared" si="3"/>
        <v>55</v>
      </c>
      <c r="D131" t="s">
        <v>89</v>
      </c>
      <c r="E131" t="s">
        <v>90</v>
      </c>
      <c r="F131" t="s">
        <v>23</v>
      </c>
      <c r="G131" t="s">
        <v>24</v>
      </c>
      <c r="H131" t="s">
        <v>3</v>
      </c>
      <c r="I131" t="s">
        <v>3</v>
      </c>
      <c r="J131" t="s">
        <v>130</v>
      </c>
      <c r="K131" t="s">
        <v>131</v>
      </c>
      <c r="L131" t="str">
        <f t="shared" si="4"/>
        <v>10</v>
      </c>
      <c r="M131" t="s">
        <v>135</v>
      </c>
      <c r="N131" t="s">
        <v>136</v>
      </c>
      <c r="O131" t="s">
        <v>86</v>
      </c>
      <c r="P131" t="s">
        <v>87</v>
      </c>
      <c r="Q131" t="s">
        <v>604</v>
      </c>
    </row>
    <row r="132" spans="1:17" x14ac:dyDescent="0.35">
      <c r="A132" t="s">
        <v>684</v>
      </c>
      <c r="B132">
        <v>930</v>
      </c>
      <c r="C132" t="str">
        <f t="shared" si="3"/>
        <v>55</v>
      </c>
      <c r="D132" t="s">
        <v>89</v>
      </c>
      <c r="E132" t="s">
        <v>90</v>
      </c>
      <c r="F132" t="s">
        <v>23</v>
      </c>
      <c r="G132" t="s">
        <v>24</v>
      </c>
      <c r="H132" t="s">
        <v>3</v>
      </c>
      <c r="I132" t="s">
        <v>3</v>
      </c>
      <c r="J132" t="s">
        <v>130</v>
      </c>
      <c r="K132" t="s">
        <v>131</v>
      </c>
      <c r="L132" t="str">
        <f t="shared" si="4"/>
        <v>09</v>
      </c>
      <c r="M132" t="s">
        <v>132</v>
      </c>
      <c r="N132" t="s">
        <v>133</v>
      </c>
      <c r="O132" t="s">
        <v>86</v>
      </c>
      <c r="P132" t="s">
        <v>87</v>
      </c>
      <c r="Q132" t="s">
        <v>604</v>
      </c>
    </row>
    <row r="133" spans="1:17" x14ac:dyDescent="0.35">
      <c r="A133" t="s">
        <v>675</v>
      </c>
      <c r="B133">
        <v>-840</v>
      </c>
      <c r="C133" t="str">
        <f t="shared" ref="C133:C196" si="5">LEFT(D133,2)</f>
        <v>55</v>
      </c>
      <c r="D133" t="s">
        <v>432</v>
      </c>
      <c r="E133" t="s">
        <v>433</v>
      </c>
      <c r="F133" t="s">
        <v>23</v>
      </c>
      <c r="G133" t="s">
        <v>24</v>
      </c>
      <c r="H133" t="s">
        <v>3</v>
      </c>
      <c r="I133" t="s">
        <v>3</v>
      </c>
      <c r="J133" t="s">
        <v>130</v>
      </c>
      <c r="K133" t="s">
        <v>131</v>
      </c>
      <c r="L133" t="str">
        <f t="shared" ref="L133:L196" si="6">LEFT(M133,2)</f>
        <v>09</v>
      </c>
      <c r="M133" t="s">
        <v>132</v>
      </c>
      <c r="N133" t="s">
        <v>133</v>
      </c>
      <c r="O133" t="s">
        <v>86</v>
      </c>
      <c r="P133" t="s">
        <v>87</v>
      </c>
      <c r="Q133" t="s">
        <v>604</v>
      </c>
    </row>
    <row r="134" spans="1:17" x14ac:dyDescent="0.35">
      <c r="A134" t="s">
        <v>689</v>
      </c>
      <c r="B134">
        <v>300</v>
      </c>
      <c r="C134" t="str">
        <f t="shared" si="5"/>
        <v>55</v>
      </c>
      <c r="D134" t="s">
        <v>94</v>
      </c>
      <c r="E134" t="s">
        <v>95</v>
      </c>
      <c r="F134" t="s">
        <v>23</v>
      </c>
      <c r="G134" t="s">
        <v>24</v>
      </c>
      <c r="H134" t="s">
        <v>3</v>
      </c>
      <c r="I134" t="s">
        <v>3</v>
      </c>
      <c r="J134" t="s">
        <v>435</v>
      </c>
      <c r="K134" t="s">
        <v>436</v>
      </c>
      <c r="L134" t="str">
        <f t="shared" si="6"/>
        <v>09</v>
      </c>
      <c r="M134" t="s">
        <v>57</v>
      </c>
      <c r="N134" t="s">
        <v>58</v>
      </c>
      <c r="O134" t="s">
        <v>3</v>
      </c>
      <c r="P134" t="s">
        <v>3</v>
      </c>
      <c r="Q134" t="s">
        <v>604</v>
      </c>
    </row>
    <row r="135" spans="1:17" x14ac:dyDescent="0.35">
      <c r="A135" t="s">
        <v>437</v>
      </c>
      <c r="B135">
        <v>560</v>
      </c>
      <c r="C135" t="str">
        <f t="shared" si="5"/>
        <v>32</v>
      </c>
      <c r="D135" t="s">
        <v>78</v>
      </c>
      <c r="E135" t="s">
        <v>79</v>
      </c>
      <c r="F135" t="s">
        <v>69</v>
      </c>
      <c r="G135" t="s">
        <v>70</v>
      </c>
      <c r="H135" t="s">
        <v>3</v>
      </c>
      <c r="I135" t="s">
        <v>3</v>
      </c>
      <c r="J135" t="s">
        <v>435</v>
      </c>
      <c r="K135" t="s">
        <v>436</v>
      </c>
      <c r="L135" t="str">
        <f t="shared" si="6"/>
        <v>09</v>
      </c>
      <c r="M135" t="s">
        <v>57</v>
      </c>
      <c r="N135" t="s">
        <v>58</v>
      </c>
      <c r="O135" t="s">
        <v>3</v>
      </c>
      <c r="P135" t="s">
        <v>3</v>
      </c>
      <c r="Q135" t="s">
        <v>604</v>
      </c>
    </row>
    <row r="136" spans="1:17" x14ac:dyDescent="0.35">
      <c r="A136" t="s">
        <v>438</v>
      </c>
      <c r="B136">
        <v>250</v>
      </c>
      <c r="C136" t="str">
        <f t="shared" si="5"/>
        <v>50</v>
      </c>
      <c r="D136" t="s">
        <v>439</v>
      </c>
      <c r="E136" t="s">
        <v>440</v>
      </c>
      <c r="F136" t="s">
        <v>23</v>
      </c>
      <c r="G136" t="s">
        <v>24</v>
      </c>
      <c r="H136" t="s">
        <v>3</v>
      </c>
      <c r="I136" t="s">
        <v>3</v>
      </c>
      <c r="J136" t="s">
        <v>435</v>
      </c>
      <c r="K136" t="s">
        <v>436</v>
      </c>
      <c r="L136" t="str">
        <f t="shared" si="6"/>
        <v>09</v>
      </c>
      <c r="M136" t="s">
        <v>57</v>
      </c>
      <c r="N136" t="s">
        <v>58</v>
      </c>
      <c r="O136" t="s">
        <v>3</v>
      </c>
      <c r="P136" t="s">
        <v>3</v>
      </c>
      <c r="Q136" t="s">
        <v>604</v>
      </c>
    </row>
    <row r="137" spans="1:17" x14ac:dyDescent="0.35">
      <c r="A137" t="s">
        <v>438</v>
      </c>
      <c r="B137">
        <v>150</v>
      </c>
      <c r="C137" t="str">
        <f t="shared" si="5"/>
        <v>50</v>
      </c>
      <c r="D137" t="s">
        <v>441</v>
      </c>
      <c r="E137" t="s">
        <v>442</v>
      </c>
      <c r="F137" t="s">
        <v>23</v>
      </c>
      <c r="G137" t="s">
        <v>24</v>
      </c>
      <c r="H137" t="s">
        <v>3</v>
      </c>
      <c r="I137" t="s">
        <v>3</v>
      </c>
      <c r="J137" t="s">
        <v>435</v>
      </c>
      <c r="K137" t="s">
        <v>436</v>
      </c>
      <c r="L137" t="str">
        <f t="shared" si="6"/>
        <v>09</v>
      </c>
      <c r="M137" t="s">
        <v>57</v>
      </c>
      <c r="N137" t="s">
        <v>58</v>
      </c>
      <c r="O137" t="s">
        <v>3</v>
      </c>
      <c r="P137" t="s">
        <v>3</v>
      </c>
      <c r="Q137" t="s">
        <v>604</v>
      </c>
    </row>
    <row r="138" spans="1:17" x14ac:dyDescent="0.35">
      <c r="A138" t="s">
        <v>438</v>
      </c>
      <c r="B138">
        <v>600</v>
      </c>
      <c r="C138" t="str">
        <f t="shared" si="5"/>
        <v>50</v>
      </c>
      <c r="D138" t="s">
        <v>443</v>
      </c>
      <c r="E138" t="s">
        <v>444</v>
      </c>
      <c r="F138" t="s">
        <v>23</v>
      </c>
      <c r="G138" t="s">
        <v>24</v>
      </c>
      <c r="H138" t="s">
        <v>3</v>
      </c>
      <c r="I138" t="s">
        <v>3</v>
      </c>
      <c r="J138" t="s">
        <v>435</v>
      </c>
      <c r="K138" t="s">
        <v>436</v>
      </c>
      <c r="L138" t="str">
        <f t="shared" si="6"/>
        <v>09</v>
      </c>
      <c r="M138" t="s">
        <v>57</v>
      </c>
      <c r="N138" t="s">
        <v>58</v>
      </c>
      <c r="O138" t="s">
        <v>3</v>
      </c>
      <c r="P138" t="s">
        <v>3</v>
      </c>
      <c r="Q138" t="s">
        <v>604</v>
      </c>
    </row>
    <row r="139" spans="1:17" x14ac:dyDescent="0.35">
      <c r="A139" t="s">
        <v>438</v>
      </c>
      <c r="B139">
        <v>-1000</v>
      </c>
      <c r="C139" t="str">
        <f t="shared" si="5"/>
        <v>55</v>
      </c>
      <c r="D139" t="s">
        <v>445</v>
      </c>
      <c r="E139" t="s">
        <v>446</v>
      </c>
      <c r="F139" t="s">
        <v>23</v>
      </c>
      <c r="G139" t="s">
        <v>24</v>
      </c>
      <c r="H139" t="s">
        <v>3</v>
      </c>
      <c r="I139" t="s">
        <v>3</v>
      </c>
      <c r="J139" t="s">
        <v>435</v>
      </c>
      <c r="K139" t="s">
        <v>436</v>
      </c>
      <c r="L139" t="str">
        <f t="shared" si="6"/>
        <v>09</v>
      </c>
      <c r="M139" t="s">
        <v>57</v>
      </c>
      <c r="N139" t="s">
        <v>58</v>
      </c>
      <c r="O139" t="s">
        <v>3</v>
      </c>
      <c r="P139" t="s">
        <v>3</v>
      </c>
      <c r="Q139" t="s">
        <v>604</v>
      </c>
    </row>
    <row r="140" spans="1:17" x14ac:dyDescent="0.35">
      <c r="A140" t="s">
        <v>437</v>
      </c>
      <c r="B140">
        <v>3</v>
      </c>
      <c r="C140" t="str">
        <f t="shared" si="5"/>
        <v>50</v>
      </c>
      <c r="D140" t="s">
        <v>140</v>
      </c>
      <c r="E140" t="s">
        <v>141</v>
      </c>
      <c r="F140" t="s">
        <v>23</v>
      </c>
      <c r="G140" t="s">
        <v>24</v>
      </c>
      <c r="H140" t="s">
        <v>3</v>
      </c>
      <c r="I140" t="s">
        <v>3</v>
      </c>
      <c r="J140" t="s">
        <v>435</v>
      </c>
      <c r="K140" t="s">
        <v>436</v>
      </c>
      <c r="L140" t="str">
        <f t="shared" si="6"/>
        <v>09</v>
      </c>
      <c r="M140" t="s">
        <v>57</v>
      </c>
      <c r="N140" t="s">
        <v>58</v>
      </c>
      <c r="O140" t="s">
        <v>3</v>
      </c>
      <c r="P140" t="s">
        <v>3</v>
      </c>
      <c r="Q140" t="s">
        <v>604</v>
      </c>
    </row>
    <row r="141" spans="1:17" x14ac:dyDescent="0.35">
      <c r="A141" t="s">
        <v>437</v>
      </c>
      <c r="B141">
        <v>138</v>
      </c>
      <c r="C141" t="str">
        <f t="shared" si="5"/>
        <v>50</v>
      </c>
      <c r="D141" t="s">
        <v>142</v>
      </c>
      <c r="E141" t="s">
        <v>143</v>
      </c>
      <c r="F141" t="s">
        <v>23</v>
      </c>
      <c r="G141" t="s">
        <v>24</v>
      </c>
      <c r="H141" t="s">
        <v>3</v>
      </c>
      <c r="I141" t="s">
        <v>3</v>
      </c>
      <c r="J141" t="s">
        <v>435</v>
      </c>
      <c r="K141" t="s">
        <v>436</v>
      </c>
      <c r="L141" t="str">
        <f t="shared" si="6"/>
        <v>09</v>
      </c>
      <c r="M141" t="s">
        <v>57</v>
      </c>
      <c r="N141" t="s">
        <v>58</v>
      </c>
      <c r="O141" t="s">
        <v>3</v>
      </c>
      <c r="P141" t="s">
        <v>3</v>
      </c>
      <c r="Q141" t="s">
        <v>604</v>
      </c>
    </row>
    <row r="142" spans="1:17" x14ac:dyDescent="0.35">
      <c r="A142" t="s">
        <v>437</v>
      </c>
      <c r="B142">
        <v>419</v>
      </c>
      <c r="C142" t="str">
        <f t="shared" si="5"/>
        <v>50</v>
      </c>
      <c r="D142" t="s">
        <v>73</v>
      </c>
      <c r="E142" t="s">
        <v>74</v>
      </c>
      <c r="F142" t="s">
        <v>23</v>
      </c>
      <c r="G142" t="s">
        <v>24</v>
      </c>
      <c r="H142" t="s">
        <v>3</v>
      </c>
      <c r="I142" t="s">
        <v>3</v>
      </c>
      <c r="J142" t="s">
        <v>435</v>
      </c>
      <c r="K142" t="s">
        <v>436</v>
      </c>
      <c r="L142" t="str">
        <f t="shared" si="6"/>
        <v>09</v>
      </c>
      <c r="M142" t="s">
        <v>57</v>
      </c>
      <c r="N142" t="s">
        <v>58</v>
      </c>
      <c r="O142" t="s">
        <v>3</v>
      </c>
      <c r="P142" t="s">
        <v>3</v>
      </c>
      <c r="Q142" t="s">
        <v>604</v>
      </c>
    </row>
    <row r="143" spans="1:17" x14ac:dyDescent="0.35">
      <c r="A143" t="s">
        <v>447</v>
      </c>
      <c r="B143">
        <v>5000</v>
      </c>
      <c r="C143" t="str">
        <f t="shared" si="5"/>
        <v>55</v>
      </c>
      <c r="D143" t="s">
        <v>94</v>
      </c>
      <c r="E143" t="s">
        <v>95</v>
      </c>
      <c r="F143" t="s">
        <v>23</v>
      </c>
      <c r="G143" t="s">
        <v>24</v>
      </c>
      <c r="H143" t="s">
        <v>3</v>
      </c>
      <c r="I143" t="s">
        <v>3</v>
      </c>
      <c r="J143" t="s">
        <v>448</v>
      </c>
      <c r="K143" t="s">
        <v>449</v>
      </c>
      <c r="L143" t="str">
        <f t="shared" si="6"/>
        <v>09</v>
      </c>
      <c r="M143" t="s">
        <v>119</v>
      </c>
      <c r="N143" t="s">
        <v>120</v>
      </c>
      <c r="O143" t="s">
        <v>3</v>
      </c>
      <c r="P143" t="s">
        <v>3</v>
      </c>
      <c r="Q143" t="s">
        <v>605</v>
      </c>
    </row>
    <row r="144" spans="1:17" x14ac:dyDescent="0.35">
      <c r="A144" t="s">
        <v>447</v>
      </c>
      <c r="B144">
        <v>5000</v>
      </c>
      <c r="C144" t="str">
        <f t="shared" si="5"/>
        <v>35</v>
      </c>
      <c r="D144" t="s">
        <v>451</v>
      </c>
      <c r="E144" t="s">
        <v>452</v>
      </c>
      <c r="F144" t="s">
        <v>69</v>
      </c>
      <c r="G144" t="s">
        <v>70</v>
      </c>
      <c r="H144" t="s">
        <v>3</v>
      </c>
      <c r="I144" t="s">
        <v>3</v>
      </c>
      <c r="J144" t="s">
        <v>448</v>
      </c>
      <c r="K144" t="s">
        <v>449</v>
      </c>
      <c r="L144" t="str">
        <f t="shared" si="6"/>
        <v>09</v>
      </c>
      <c r="M144" t="s">
        <v>119</v>
      </c>
      <c r="N144" t="s">
        <v>120</v>
      </c>
      <c r="O144" t="s">
        <v>3</v>
      </c>
      <c r="P144" t="s">
        <v>3</v>
      </c>
      <c r="Q144" t="s">
        <v>605</v>
      </c>
    </row>
    <row r="145" spans="1:17" x14ac:dyDescent="0.35">
      <c r="A145" t="s">
        <v>690</v>
      </c>
      <c r="B145">
        <v>600</v>
      </c>
      <c r="C145" t="str">
        <f t="shared" si="5"/>
        <v>55</v>
      </c>
      <c r="D145" t="s">
        <v>34</v>
      </c>
      <c r="E145" t="s">
        <v>35</v>
      </c>
      <c r="F145" t="s">
        <v>23</v>
      </c>
      <c r="G145" t="s">
        <v>24</v>
      </c>
      <c r="H145" t="s">
        <v>3</v>
      </c>
      <c r="I145" t="s">
        <v>3</v>
      </c>
      <c r="J145" t="s">
        <v>448</v>
      </c>
      <c r="K145" t="s">
        <v>449</v>
      </c>
      <c r="L145" t="str">
        <f t="shared" si="6"/>
        <v>09</v>
      </c>
      <c r="M145" t="s">
        <v>119</v>
      </c>
      <c r="N145" t="s">
        <v>120</v>
      </c>
      <c r="O145" t="s">
        <v>3</v>
      </c>
      <c r="P145" t="s">
        <v>3</v>
      </c>
      <c r="Q145" t="s">
        <v>605</v>
      </c>
    </row>
    <row r="146" spans="1:17" x14ac:dyDescent="0.35">
      <c r="A146" t="s">
        <v>691</v>
      </c>
      <c r="B146">
        <v>1500</v>
      </c>
      <c r="C146" t="str">
        <f t="shared" si="5"/>
        <v>55</v>
      </c>
      <c r="D146" t="s">
        <v>34</v>
      </c>
      <c r="E146" t="s">
        <v>35</v>
      </c>
      <c r="F146" t="s">
        <v>23</v>
      </c>
      <c r="G146" t="s">
        <v>24</v>
      </c>
      <c r="H146" t="s">
        <v>3</v>
      </c>
      <c r="I146" t="s">
        <v>3</v>
      </c>
      <c r="J146" t="s">
        <v>448</v>
      </c>
      <c r="K146" t="s">
        <v>449</v>
      </c>
      <c r="L146" t="str">
        <f t="shared" si="6"/>
        <v>09</v>
      </c>
      <c r="M146" t="s">
        <v>119</v>
      </c>
      <c r="N146" t="s">
        <v>120</v>
      </c>
      <c r="O146" t="s">
        <v>3</v>
      </c>
      <c r="P146" t="s">
        <v>3</v>
      </c>
      <c r="Q146" t="s">
        <v>605</v>
      </c>
    </row>
    <row r="147" spans="1:17" x14ac:dyDescent="0.35">
      <c r="A147" t="s">
        <v>455</v>
      </c>
      <c r="B147">
        <v>-146</v>
      </c>
      <c r="C147" t="str">
        <f t="shared" si="5"/>
        <v>55</v>
      </c>
      <c r="D147" t="s">
        <v>34</v>
      </c>
      <c r="E147" t="s">
        <v>35</v>
      </c>
      <c r="F147" t="s">
        <v>23</v>
      </c>
      <c r="G147" t="s">
        <v>24</v>
      </c>
      <c r="H147" t="s">
        <v>3</v>
      </c>
      <c r="I147" t="s">
        <v>3</v>
      </c>
      <c r="J147" t="s">
        <v>448</v>
      </c>
      <c r="K147" t="s">
        <v>449</v>
      </c>
      <c r="L147" t="str">
        <f t="shared" si="6"/>
        <v>09</v>
      </c>
      <c r="M147" t="s">
        <v>119</v>
      </c>
      <c r="N147" t="s">
        <v>120</v>
      </c>
      <c r="O147" t="s">
        <v>3</v>
      </c>
      <c r="P147" t="s">
        <v>3</v>
      </c>
      <c r="Q147" t="s">
        <v>605</v>
      </c>
    </row>
    <row r="148" spans="1:17" x14ac:dyDescent="0.35">
      <c r="A148" t="s">
        <v>690</v>
      </c>
      <c r="B148">
        <v>600</v>
      </c>
      <c r="C148" t="str">
        <f t="shared" si="5"/>
        <v>35</v>
      </c>
      <c r="D148" t="s">
        <v>457</v>
      </c>
      <c r="E148" t="s">
        <v>458</v>
      </c>
      <c r="F148" t="s">
        <v>69</v>
      </c>
      <c r="G148" t="s">
        <v>70</v>
      </c>
      <c r="H148" t="s">
        <v>3</v>
      </c>
      <c r="I148" t="s">
        <v>3</v>
      </c>
      <c r="J148" t="s">
        <v>448</v>
      </c>
      <c r="K148" t="s">
        <v>449</v>
      </c>
      <c r="L148" t="str">
        <f t="shared" si="6"/>
        <v>09</v>
      </c>
      <c r="M148" t="s">
        <v>119</v>
      </c>
      <c r="N148" t="s">
        <v>120</v>
      </c>
      <c r="O148" t="s">
        <v>3</v>
      </c>
      <c r="P148" t="s">
        <v>3</v>
      </c>
      <c r="Q148" t="s">
        <v>605</v>
      </c>
    </row>
    <row r="149" spans="1:17" x14ac:dyDescent="0.35">
      <c r="A149" t="s">
        <v>691</v>
      </c>
      <c r="B149">
        <v>1500</v>
      </c>
      <c r="C149" t="str">
        <f t="shared" si="5"/>
        <v>35</v>
      </c>
      <c r="D149" t="s">
        <v>457</v>
      </c>
      <c r="E149" t="s">
        <v>458</v>
      </c>
      <c r="F149" t="s">
        <v>69</v>
      </c>
      <c r="G149" t="s">
        <v>70</v>
      </c>
      <c r="H149" t="s">
        <v>3</v>
      </c>
      <c r="I149" t="s">
        <v>3</v>
      </c>
      <c r="J149" t="s">
        <v>448</v>
      </c>
      <c r="K149" t="s">
        <v>449</v>
      </c>
      <c r="L149" t="str">
        <f t="shared" si="6"/>
        <v>09</v>
      </c>
      <c r="M149" t="s">
        <v>119</v>
      </c>
      <c r="N149" t="s">
        <v>120</v>
      </c>
      <c r="O149" t="s">
        <v>3</v>
      </c>
      <c r="P149" t="s">
        <v>3</v>
      </c>
      <c r="Q149" t="s">
        <v>605</v>
      </c>
    </row>
    <row r="150" spans="1:17" x14ac:dyDescent="0.35">
      <c r="A150" t="s">
        <v>460</v>
      </c>
      <c r="B150">
        <v>-146</v>
      </c>
      <c r="C150" t="str">
        <f t="shared" si="5"/>
        <v>35</v>
      </c>
      <c r="D150" t="s">
        <v>457</v>
      </c>
      <c r="E150" t="s">
        <v>458</v>
      </c>
      <c r="F150" t="s">
        <v>69</v>
      </c>
      <c r="G150" t="s">
        <v>70</v>
      </c>
      <c r="H150" t="s">
        <v>3</v>
      </c>
      <c r="I150" t="s">
        <v>3</v>
      </c>
      <c r="J150" t="s">
        <v>448</v>
      </c>
      <c r="K150" t="s">
        <v>449</v>
      </c>
      <c r="L150" t="str">
        <f t="shared" si="6"/>
        <v>09</v>
      </c>
      <c r="M150" t="s">
        <v>119</v>
      </c>
      <c r="N150" t="s">
        <v>120</v>
      </c>
      <c r="O150" t="s">
        <v>3</v>
      </c>
      <c r="P150" t="s">
        <v>3</v>
      </c>
      <c r="Q150" t="s">
        <v>605</v>
      </c>
    </row>
    <row r="151" spans="1:17" x14ac:dyDescent="0.35">
      <c r="A151" t="s">
        <v>461</v>
      </c>
      <c r="B151">
        <v>2749</v>
      </c>
      <c r="C151" t="str">
        <f t="shared" si="5"/>
        <v>35</v>
      </c>
      <c r="D151" t="s">
        <v>451</v>
      </c>
      <c r="E151" t="s">
        <v>452</v>
      </c>
      <c r="F151" t="s">
        <v>69</v>
      </c>
      <c r="G151" t="s">
        <v>70</v>
      </c>
      <c r="H151" t="s">
        <v>3</v>
      </c>
      <c r="I151" t="s">
        <v>3</v>
      </c>
      <c r="J151" t="s">
        <v>124</v>
      </c>
      <c r="K151" t="s">
        <v>125</v>
      </c>
      <c r="L151" t="str">
        <f t="shared" si="6"/>
        <v>09</v>
      </c>
      <c r="M151" t="s">
        <v>119</v>
      </c>
      <c r="N151" t="s">
        <v>120</v>
      </c>
      <c r="O151" t="s">
        <v>3</v>
      </c>
      <c r="P151" t="s">
        <v>3</v>
      </c>
      <c r="Q151" t="s">
        <v>605</v>
      </c>
    </row>
    <row r="152" spans="1:17" x14ac:dyDescent="0.35">
      <c r="A152" t="s">
        <v>673</v>
      </c>
      <c r="B152">
        <v>1390</v>
      </c>
      <c r="C152" t="str">
        <f t="shared" si="5"/>
        <v>55</v>
      </c>
      <c r="D152" t="s">
        <v>34</v>
      </c>
      <c r="E152" t="s">
        <v>35</v>
      </c>
      <c r="F152" t="s">
        <v>23</v>
      </c>
      <c r="G152" t="s">
        <v>24</v>
      </c>
      <c r="H152" t="s">
        <v>3</v>
      </c>
      <c r="I152" t="s">
        <v>3</v>
      </c>
      <c r="J152" t="s">
        <v>124</v>
      </c>
      <c r="K152" t="s">
        <v>125</v>
      </c>
      <c r="L152" t="str">
        <f t="shared" si="6"/>
        <v>09</v>
      </c>
      <c r="M152" t="s">
        <v>119</v>
      </c>
      <c r="N152" t="s">
        <v>120</v>
      </c>
      <c r="O152" t="s">
        <v>3</v>
      </c>
      <c r="P152" t="s">
        <v>3</v>
      </c>
      <c r="Q152" t="s">
        <v>605</v>
      </c>
    </row>
    <row r="153" spans="1:17" x14ac:dyDescent="0.35">
      <c r="A153" t="s">
        <v>673</v>
      </c>
      <c r="B153">
        <v>1390</v>
      </c>
      <c r="C153" t="str">
        <f t="shared" si="5"/>
        <v>35</v>
      </c>
      <c r="D153" t="s">
        <v>457</v>
      </c>
      <c r="E153" t="s">
        <v>458</v>
      </c>
      <c r="F153" t="s">
        <v>69</v>
      </c>
      <c r="G153" t="s">
        <v>70</v>
      </c>
      <c r="H153" t="s">
        <v>3</v>
      </c>
      <c r="I153" t="s">
        <v>3</v>
      </c>
      <c r="J153" t="s">
        <v>124</v>
      </c>
      <c r="K153" t="s">
        <v>125</v>
      </c>
      <c r="L153" t="str">
        <f t="shared" si="6"/>
        <v>09</v>
      </c>
      <c r="M153" t="s">
        <v>119</v>
      </c>
      <c r="N153" t="s">
        <v>120</v>
      </c>
      <c r="O153" t="s">
        <v>3</v>
      </c>
      <c r="P153" t="s">
        <v>3</v>
      </c>
      <c r="Q153" t="s">
        <v>605</v>
      </c>
    </row>
    <row r="154" spans="1:17" x14ac:dyDescent="0.35">
      <c r="A154" t="s">
        <v>461</v>
      </c>
      <c r="B154">
        <v>16</v>
      </c>
      <c r="C154" t="str">
        <f t="shared" si="5"/>
        <v>50</v>
      </c>
      <c r="D154" t="s">
        <v>234</v>
      </c>
      <c r="E154" t="s">
        <v>235</v>
      </c>
      <c r="F154" t="s">
        <v>23</v>
      </c>
      <c r="G154" t="s">
        <v>24</v>
      </c>
      <c r="H154" t="s">
        <v>3</v>
      </c>
      <c r="I154" t="s">
        <v>3</v>
      </c>
      <c r="J154" t="s">
        <v>124</v>
      </c>
      <c r="K154" t="s">
        <v>125</v>
      </c>
      <c r="L154" t="str">
        <f t="shared" si="6"/>
        <v>09</v>
      </c>
      <c r="M154" t="s">
        <v>119</v>
      </c>
      <c r="N154" t="s">
        <v>120</v>
      </c>
      <c r="O154" t="s">
        <v>3</v>
      </c>
      <c r="P154" t="s">
        <v>3</v>
      </c>
      <c r="Q154" t="s">
        <v>605</v>
      </c>
    </row>
    <row r="155" spans="1:17" x14ac:dyDescent="0.35">
      <c r="A155" t="s">
        <v>461</v>
      </c>
      <c r="B155">
        <v>678</v>
      </c>
      <c r="C155" t="str">
        <f t="shared" si="5"/>
        <v>50</v>
      </c>
      <c r="D155" t="s">
        <v>239</v>
      </c>
      <c r="E155" t="s">
        <v>240</v>
      </c>
      <c r="F155" t="s">
        <v>23</v>
      </c>
      <c r="G155" t="s">
        <v>24</v>
      </c>
      <c r="H155" t="s">
        <v>3</v>
      </c>
      <c r="I155" t="s">
        <v>3</v>
      </c>
      <c r="J155" t="s">
        <v>124</v>
      </c>
      <c r="K155" t="s">
        <v>125</v>
      </c>
      <c r="L155" t="str">
        <f t="shared" si="6"/>
        <v>09</v>
      </c>
      <c r="M155" t="s">
        <v>119</v>
      </c>
      <c r="N155" t="s">
        <v>120</v>
      </c>
      <c r="O155" t="s">
        <v>3</v>
      </c>
      <c r="P155" t="s">
        <v>3</v>
      </c>
      <c r="Q155" t="s">
        <v>605</v>
      </c>
    </row>
    <row r="156" spans="1:17" x14ac:dyDescent="0.35">
      <c r="A156" t="s">
        <v>461</v>
      </c>
      <c r="B156">
        <v>2055</v>
      </c>
      <c r="C156" t="str">
        <f t="shared" si="5"/>
        <v>50</v>
      </c>
      <c r="D156" t="s">
        <v>463</v>
      </c>
      <c r="E156" t="s">
        <v>462</v>
      </c>
      <c r="F156" t="s">
        <v>23</v>
      </c>
      <c r="G156" t="s">
        <v>24</v>
      </c>
      <c r="H156" t="s">
        <v>3</v>
      </c>
      <c r="I156" t="s">
        <v>3</v>
      </c>
      <c r="J156" t="s">
        <v>124</v>
      </c>
      <c r="K156" t="s">
        <v>125</v>
      </c>
      <c r="L156" t="str">
        <f t="shared" si="6"/>
        <v>09</v>
      </c>
      <c r="M156" t="s">
        <v>119</v>
      </c>
      <c r="N156" t="s">
        <v>120</v>
      </c>
      <c r="O156" t="s">
        <v>3</v>
      </c>
      <c r="P156" t="s">
        <v>3</v>
      </c>
      <c r="Q156" t="s">
        <v>605</v>
      </c>
    </row>
    <row r="157" spans="1:17" x14ac:dyDescent="0.35">
      <c r="A157" t="s">
        <v>464</v>
      </c>
      <c r="B157">
        <v>6700</v>
      </c>
      <c r="C157" t="str">
        <f t="shared" si="5"/>
        <v>55</v>
      </c>
      <c r="D157" t="s">
        <v>34</v>
      </c>
      <c r="E157" t="s">
        <v>35</v>
      </c>
      <c r="F157" t="s">
        <v>23</v>
      </c>
      <c r="G157" t="s">
        <v>24</v>
      </c>
      <c r="H157" t="s">
        <v>3</v>
      </c>
      <c r="I157" t="s">
        <v>3</v>
      </c>
      <c r="J157" t="s">
        <v>465</v>
      </c>
      <c r="K157" t="s">
        <v>466</v>
      </c>
      <c r="L157" t="str">
        <f t="shared" si="6"/>
        <v>08</v>
      </c>
      <c r="M157" t="s">
        <v>467</v>
      </c>
      <c r="N157" t="s">
        <v>468</v>
      </c>
      <c r="O157" t="s">
        <v>3</v>
      </c>
      <c r="P157" t="s">
        <v>3</v>
      </c>
      <c r="Q157" t="s">
        <v>605</v>
      </c>
    </row>
    <row r="158" spans="1:17" x14ac:dyDescent="0.35">
      <c r="A158" t="s">
        <v>469</v>
      </c>
      <c r="B158">
        <v>5500</v>
      </c>
      <c r="C158" t="str">
        <f t="shared" si="5"/>
        <v>35</v>
      </c>
      <c r="D158" t="s">
        <v>457</v>
      </c>
      <c r="E158" t="s">
        <v>458</v>
      </c>
      <c r="F158" t="s">
        <v>69</v>
      </c>
      <c r="G158" t="s">
        <v>70</v>
      </c>
      <c r="H158" t="s">
        <v>3</v>
      </c>
      <c r="I158" t="s">
        <v>3</v>
      </c>
      <c r="J158" t="s">
        <v>465</v>
      </c>
      <c r="K158" t="s">
        <v>466</v>
      </c>
      <c r="L158" t="str">
        <f t="shared" si="6"/>
        <v>08</v>
      </c>
      <c r="M158" t="s">
        <v>467</v>
      </c>
      <c r="N158" t="s">
        <v>468</v>
      </c>
      <c r="O158" t="s">
        <v>3</v>
      </c>
      <c r="P158" t="s">
        <v>3</v>
      </c>
      <c r="Q158" t="s">
        <v>605</v>
      </c>
    </row>
    <row r="159" spans="1:17" x14ac:dyDescent="0.35">
      <c r="A159" t="s">
        <v>470</v>
      </c>
      <c r="B159">
        <v>1200</v>
      </c>
      <c r="C159" t="str">
        <f t="shared" si="5"/>
        <v>35</v>
      </c>
      <c r="D159" t="s">
        <v>457</v>
      </c>
      <c r="E159" t="s">
        <v>458</v>
      </c>
      <c r="F159" t="s">
        <v>69</v>
      </c>
      <c r="G159" t="s">
        <v>70</v>
      </c>
      <c r="H159" t="s">
        <v>3</v>
      </c>
      <c r="I159" t="s">
        <v>3</v>
      </c>
      <c r="J159" t="s">
        <v>465</v>
      </c>
      <c r="K159" t="s">
        <v>466</v>
      </c>
      <c r="L159" t="str">
        <f t="shared" si="6"/>
        <v>08</v>
      </c>
      <c r="M159" t="s">
        <v>467</v>
      </c>
      <c r="N159" t="s">
        <v>468</v>
      </c>
      <c r="O159" t="s">
        <v>3</v>
      </c>
      <c r="P159" t="s">
        <v>3</v>
      </c>
      <c r="Q159" t="s">
        <v>605</v>
      </c>
    </row>
    <row r="160" spans="1:17" x14ac:dyDescent="0.35">
      <c r="A160" t="s">
        <v>471</v>
      </c>
      <c r="B160">
        <v>32</v>
      </c>
      <c r="C160" t="str">
        <f t="shared" si="5"/>
        <v>50</v>
      </c>
      <c r="D160" t="s">
        <v>472</v>
      </c>
      <c r="E160" t="s">
        <v>473</v>
      </c>
      <c r="F160" t="s">
        <v>23</v>
      </c>
      <c r="G160" t="s">
        <v>24</v>
      </c>
      <c r="H160" t="s">
        <v>3</v>
      </c>
      <c r="I160" t="s">
        <v>3</v>
      </c>
      <c r="J160" t="s">
        <v>112</v>
      </c>
      <c r="K160" t="s">
        <v>113</v>
      </c>
      <c r="L160" t="str">
        <f t="shared" si="6"/>
        <v>09</v>
      </c>
      <c r="M160" t="s">
        <v>114</v>
      </c>
      <c r="N160" t="s">
        <v>115</v>
      </c>
      <c r="O160" t="s">
        <v>3</v>
      </c>
      <c r="P160" t="s">
        <v>3</v>
      </c>
      <c r="Q160" t="s">
        <v>605</v>
      </c>
    </row>
    <row r="161" spans="1:17" x14ac:dyDescent="0.35">
      <c r="A161" t="s">
        <v>471</v>
      </c>
      <c r="B161">
        <v>1301</v>
      </c>
      <c r="C161" t="str">
        <f t="shared" si="5"/>
        <v>50</v>
      </c>
      <c r="D161" t="s">
        <v>474</v>
      </c>
      <c r="E161" t="s">
        <v>475</v>
      </c>
      <c r="F161" t="s">
        <v>23</v>
      </c>
      <c r="G161" t="s">
        <v>24</v>
      </c>
      <c r="H161" t="s">
        <v>3</v>
      </c>
      <c r="I161" t="s">
        <v>3</v>
      </c>
      <c r="J161" t="s">
        <v>112</v>
      </c>
      <c r="K161" t="s">
        <v>113</v>
      </c>
      <c r="L161" t="str">
        <f t="shared" si="6"/>
        <v>09</v>
      </c>
      <c r="M161" t="s">
        <v>114</v>
      </c>
      <c r="N161" t="s">
        <v>115</v>
      </c>
      <c r="O161" t="s">
        <v>3</v>
      </c>
      <c r="P161" t="s">
        <v>3</v>
      </c>
      <c r="Q161" t="s">
        <v>605</v>
      </c>
    </row>
    <row r="162" spans="1:17" x14ac:dyDescent="0.35">
      <c r="A162" t="s">
        <v>471</v>
      </c>
      <c r="B162">
        <v>3944</v>
      </c>
      <c r="C162" t="str">
        <f t="shared" si="5"/>
        <v>50</v>
      </c>
      <c r="D162" t="s">
        <v>463</v>
      </c>
      <c r="E162" t="s">
        <v>462</v>
      </c>
      <c r="F162" t="s">
        <v>23</v>
      </c>
      <c r="G162" t="s">
        <v>24</v>
      </c>
      <c r="H162" t="s">
        <v>3</v>
      </c>
      <c r="I162" t="s">
        <v>3</v>
      </c>
      <c r="J162" t="s">
        <v>112</v>
      </c>
      <c r="K162" t="s">
        <v>113</v>
      </c>
      <c r="L162" t="str">
        <f t="shared" si="6"/>
        <v>09</v>
      </c>
      <c r="M162" t="s">
        <v>114</v>
      </c>
      <c r="N162" t="s">
        <v>115</v>
      </c>
      <c r="O162" t="s">
        <v>3</v>
      </c>
      <c r="P162" t="s">
        <v>3</v>
      </c>
      <c r="Q162" t="s">
        <v>605</v>
      </c>
    </row>
    <row r="163" spans="1:17" x14ac:dyDescent="0.35">
      <c r="A163" t="s">
        <v>476</v>
      </c>
      <c r="B163">
        <v>31</v>
      </c>
      <c r="C163" t="str">
        <f t="shared" si="5"/>
        <v>50</v>
      </c>
      <c r="D163" t="s">
        <v>140</v>
      </c>
      <c r="E163" t="s">
        <v>141</v>
      </c>
      <c r="F163" t="s">
        <v>23</v>
      </c>
      <c r="G163" t="s">
        <v>24</v>
      </c>
      <c r="H163" t="s">
        <v>3</v>
      </c>
      <c r="I163" t="s">
        <v>3</v>
      </c>
      <c r="J163" t="s">
        <v>153</v>
      </c>
      <c r="K163" t="s">
        <v>154</v>
      </c>
      <c r="L163" t="str">
        <f t="shared" si="6"/>
        <v>09</v>
      </c>
      <c r="M163" t="s">
        <v>114</v>
      </c>
      <c r="N163" t="s">
        <v>115</v>
      </c>
      <c r="O163" t="s">
        <v>3</v>
      </c>
      <c r="P163" t="s">
        <v>3</v>
      </c>
      <c r="Q163" t="s">
        <v>605</v>
      </c>
    </row>
    <row r="164" spans="1:17" x14ac:dyDescent="0.35">
      <c r="A164" t="s">
        <v>476</v>
      </c>
      <c r="B164">
        <v>1275</v>
      </c>
      <c r="C164" t="str">
        <f t="shared" si="5"/>
        <v>50</v>
      </c>
      <c r="D164" t="s">
        <v>142</v>
      </c>
      <c r="E164" t="s">
        <v>143</v>
      </c>
      <c r="F164" t="s">
        <v>23</v>
      </c>
      <c r="G164" t="s">
        <v>24</v>
      </c>
      <c r="H164" t="s">
        <v>3</v>
      </c>
      <c r="I164" t="s">
        <v>3</v>
      </c>
      <c r="J164" t="s">
        <v>153</v>
      </c>
      <c r="K164" t="s">
        <v>154</v>
      </c>
      <c r="L164" t="str">
        <f t="shared" si="6"/>
        <v>09</v>
      </c>
      <c r="M164" t="s">
        <v>114</v>
      </c>
      <c r="N164" t="s">
        <v>115</v>
      </c>
      <c r="O164" t="s">
        <v>3</v>
      </c>
      <c r="P164" t="s">
        <v>3</v>
      </c>
      <c r="Q164" t="s">
        <v>605</v>
      </c>
    </row>
    <row r="165" spans="1:17" x14ac:dyDescent="0.35">
      <c r="A165" t="s">
        <v>476</v>
      </c>
      <c r="B165">
        <v>3865</v>
      </c>
      <c r="C165" t="str">
        <f t="shared" si="5"/>
        <v>50</v>
      </c>
      <c r="D165" t="s">
        <v>73</v>
      </c>
      <c r="E165" t="s">
        <v>74</v>
      </c>
      <c r="F165" t="s">
        <v>23</v>
      </c>
      <c r="G165" t="s">
        <v>24</v>
      </c>
      <c r="H165" t="s">
        <v>3</v>
      </c>
      <c r="I165" t="s">
        <v>3</v>
      </c>
      <c r="J165" t="s">
        <v>153</v>
      </c>
      <c r="K165" t="s">
        <v>154</v>
      </c>
      <c r="L165" t="str">
        <f t="shared" si="6"/>
        <v>09</v>
      </c>
      <c r="M165" t="s">
        <v>114</v>
      </c>
      <c r="N165" t="s">
        <v>115</v>
      </c>
      <c r="O165" t="s">
        <v>3</v>
      </c>
      <c r="P165" t="s">
        <v>3</v>
      </c>
      <c r="Q165" t="s">
        <v>605</v>
      </c>
    </row>
    <row r="166" spans="1:17" x14ac:dyDescent="0.35">
      <c r="A166" t="s">
        <v>476</v>
      </c>
      <c r="B166">
        <v>5171</v>
      </c>
      <c r="C166" t="str">
        <f t="shared" si="5"/>
        <v>35</v>
      </c>
      <c r="D166" t="s">
        <v>451</v>
      </c>
      <c r="E166" t="s">
        <v>452</v>
      </c>
      <c r="F166" t="s">
        <v>69</v>
      </c>
      <c r="G166" t="s">
        <v>70</v>
      </c>
      <c r="H166" t="s">
        <v>3</v>
      </c>
      <c r="I166" t="s">
        <v>3</v>
      </c>
      <c r="J166" t="s">
        <v>153</v>
      </c>
      <c r="K166" t="s">
        <v>154</v>
      </c>
      <c r="L166" t="str">
        <f t="shared" si="6"/>
        <v>09</v>
      </c>
      <c r="M166" t="s">
        <v>114</v>
      </c>
      <c r="N166" t="s">
        <v>115</v>
      </c>
      <c r="O166" t="s">
        <v>3</v>
      </c>
      <c r="P166" t="s">
        <v>3</v>
      </c>
      <c r="Q166" t="s">
        <v>605</v>
      </c>
    </row>
    <row r="167" spans="1:17" x14ac:dyDescent="0.35">
      <c r="A167" t="s">
        <v>699</v>
      </c>
      <c r="B167">
        <v>320</v>
      </c>
      <c r="C167" t="str">
        <f t="shared" si="5"/>
        <v>55</v>
      </c>
      <c r="D167" t="s">
        <v>478</v>
      </c>
      <c r="E167" t="s">
        <v>479</v>
      </c>
      <c r="F167" t="s">
        <v>23</v>
      </c>
      <c r="G167" t="s">
        <v>24</v>
      </c>
      <c r="H167" t="s">
        <v>3</v>
      </c>
      <c r="I167" t="s">
        <v>3</v>
      </c>
      <c r="J167" t="s">
        <v>153</v>
      </c>
      <c r="K167" t="s">
        <v>154</v>
      </c>
      <c r="L167" t="str">
        <f t="shared" si="6"/>
        <v>09</v>
      </c>
      <c r="M167" t="s">
        <v>114</v>
      </c>
      <c r="N167" t="s">
        <v>115</v>
      </c>
      <c r="O167" t="s">
        <v>3</v>
      </c>
      <c r="P167" t="s">
        <v>3</v>
      </c>
      <c r="Q167" t="s">
        <v>605</v>
      </c>
    </row>
    <row r="168" spans="1:17" x14ac:dyDescent="0.35">
      <c r="A168" t="s">
        <v>699</v>
      </c>
      <c r="B168">
        <v>320</v>
      </c>
      <c r="C168" t="str">
        <f t="shared" si="5"/>
        <v>35</v>
      </c>
      <c r="D168" t="s">
        <v>457</v>
      </c>
      <c r="E168" t="s">
        <v>458</v>
      </c>
      <c r="F168" t="s">
        <v>69</v>
      </c>
      <c r="G168" t="s">
        <v>70</v>
      </c>
      <c r="H168" t="s">
        <v>3</v>
      </c>
      <c r="I168" t="s">
        <v>3</v>
      </c>
      <c r="J168" t="s">
        <v>153</v>
      </c>
      <c r="K168" t="s">
        <v>154</v>
      </c>
      <c r="L168" t="str">
        <f t="shared" si="6"/>
        <v>09</v>
      </c>
      <c r="M168" t="s">
        <v>114</v>
      </c>
      <c r="N168" t="s">
        <v>115</v>
      </c>
      <c r="O168" t="s">
        <v>3</v>
      </c>
      <c r="P168" t="s">
        <v>3</v>
      </c>
      <c r="Q168" t="s">
        <v>605</v>
      </c>
    </row>
    <row r="169" spans="1:17" x14ac:dyDescent="0.35">
      <c r="A169" t="s">
        <v>700</v>
      </c>
      <c r="B169">
        <v>400</v>
      </c>
      <c r="C169" t="str">
        <f t="shared" si="5"/>
        <v>55</v>
      </c>
      <c r="D169" t="s">
        <v>478</v>
      </c>
      <c r="E169" t="s">
        <v>479</v>
      </c>
      <c r="F169" t="s">
        <v>23</v>
      </c>
      <c r="G169" t="s">
        <v>24</v>
      </c>
      <c r="H169" t="s">
        <v>3</v>
      </c>
      <c r="I169" t="s">
        <v>3</v>
      </c>
      <c r="J169" t="s">
        <v>153</v>
      </c>
      <c r="K169" t="s">
        <v>154</v>
      </c>
      <c r="L169" t="str">
        <f t="shared" si="6"/>
        <v>09</v>
      </c>
      <c r="M169" t="s">
        <v>114</v>
      </c>
      <c r="N169" t="s">
        <v>115</v>
      </c>
      <c r="O169" t="s">
        <v>3</v>
      </c>
      <c r="P169" t="s">
        <v>3</v>
      </c>
      <c r="Q169" t="s">
        <v>605</v>
      </c>
    </row>
    <row r="170" spans="1:17" x14ac:dyDescent="0.35">
      <c r="A170" t="s">
        <v>700</v>
      </c>
      <c r="B170">
        <v>400</v>
      </c>
      <c r="C170" t="str">
        <f t="shared" si="5"/>
        <v>35</v>
      </c>
      <c r="D170" t="s">
        <v>457</v>
      </c>
      <c r="E170" t="s">
        <v>458</v>
      </c>
      <c r="F170" t="s">
        <v>69</v>
      </c>
      <c r="G170" t="s">
        <v>70</v>
      </c>
      <c r="H170" t="s">
        <v>3</v>
      </c>
      <c r="I170" t="s">
        <v>3</v>
      </c>
      <c r="J170" t="s">
        <v>153</v>
      </c>
      <c r="K170" t="s">
        <v>154</v>
      </c>
      <c r="L170" t="str">
        <f t="shared" si="6"/>
        <v>09</v>
      </c>
      <c r="M170" t="s">
        <v>114</v>
      </c>
      <c r="N170" t="s">
        <v>115</v>
      </c>
      <c r="O170" t="s">
        <v>3</v>
      </c>
      <c r="P170" t="s">
        <v>3</v>
      </c>
      <c r="Q170" t="s">
        <v>605</v>
      </c>
    </row>
    <row r="171" spans="1:17" x14ac:dyDescent="0.35">
      <c r="A171" t="s">
        <v>701</v>
      </c>
      <c r="B171">
        <v>1000</v>
      </c>
      <c r="C171" t="str">
        <f t="shared" si="5"/>
        <v>55</v>
      </c>
      <c r="D171" t="s">
        <v>478</v>
      </c>
      <c r="E171" t="s">
        <v>479</v>
      </c>
      <c r="F171" t="s">
        <v>23</v>
      </c>
      <c r="G171" t="s">
        <v>24</v>
      </c>
      <c r="H171" t="s">
        <v>3</v>
      </c>
      <c r="I171" t="s">
        <v>3</v>
      </c>
      <c r="J171" t="s">
        <v>153</v>
      </c>
      <c r="K171" t="s">
        <v>154</v>
      </c>
      <c r="L171" t="str">
        <f t="shared" si="6"/>
        <v>09</v>
      </c>
      <c r="M171" t="s">
        <v>114</v>
      </c>
      <c r="N171" t="s">
        <v>115</v>
      </c>
      <c r="O171" t="s">
        <v>3</v>
      </c>
      <c r="P171" t="s">
        <v>3</v>
      </c>
      <c r="Q171" t="s">
        <v>605</v>
      </c>
    </row>
    <row r="172" spans="1:17" x14ac:dyDescent="0.35">
      <c r="A172" t="s">
        <v>701</v>
      </c>
      <c r="B172">
        <v>1000</v>
      </c>
      <c r="C172" t="str">
        <f t="shared" si="5"/>
        <v>35</v>
      </c>
      <c r="D172" t="s">
        <v>457</v>
      </c>
      <c r="E172" t="s">
        <v>458</v>
      </c>
      <c r="F172" t="s">
        <v>69</v>
      </c>
      <c r="G172" t="s">
        <v>70</v>
      </c>
      <c r="H172" t="s">
        <v>3</v>
      </c>
      <c r="I172" t="s">
        <v>3</v>
      </c>
      <c r="J172" t="s">
        <v>153</v>
      </c>
      <c r="K172" t="s">
        <v>154</v>
      </c>
      <c r="L172" t="str">
        <f t="shared" si="6"/>
        <v>09</v>
      </c>
      <c r="M172" t="s">
        <v>114</v>
      </c>
      <c r="N172" t="s">
        <v>115</v>
      </c>
      <c r="O172" t="s">
        <v>3</v>
      </c>
      <c r="P172" t="s">
        <v>3</v>
      </c>
      <c r="Q172" t="s">
        <v>605</v>
      </c>
    </row>
    <row r="173" spans="1:17" x14ac:dyDescent="0.35">
      <c r="A173" t="s">
        <v>482</v>
      </c>
      <c r="B173">
        <v>149</v>
      </c>
      <c r="C173" t="str">
        <f t="shared" si="5"/>
        <v>55</v>
      </c>
      <c r="D173" t="s">
        <v>478</v>
      </c>
      <c r="E173" t="s">
        <v>479</v>
      </c>
      <c r="F173" t="s">
        <v>23</v>
      </c>
      <c r="G173" t="s">
        <v>24</v>
      </c>
      <c r="H173" t="s">
        <v>3</v>
      </c>
      <c r="I173" t="s">
        <v>3</v>
      </c>
      <c r="J173" t="s">
        <v>153</v>
      </c>
      <c r="K173" t="s">
        <v>154</v>
      </c>
      <c r="L173" t="str">
        <f t="shared" si="6"/>
        <v>09</v>
      </c>
      <c r="M173" t="s">
        <v>114</v>
      </c>
      <c r="N173" t="s">
        <v>115</v>
      </c>
      <c r="O173" t="s">
        <v>3</v>
      </c>
      <c r="P173" t="s">
        <v>3</v>
      </c>
      <c r="Q173" t="s">
        <v>605</v>
      </c>
    </row>
    <row r="174" spans="1:17" x14ac:dyDescent="0.35">
      <c r="A174" t="s">
        <v>482</v>
      </c>
      <c r="B174">
        <v>149</v>
      </c>
      <c r="C174" t="str">
        <f t="shared" si="5"/>
        <v>35</v>
      </c>
      <c r="D174" t="s">
        <v>457</v>
      </c>
      <c r="E174" t="s">
        <v>458</v>
      </c>
      <c r="F174" t="s">
        <v>69</v>
      </c>
      <c r="G174" t="s">
        <v>70</v>
      </c>
      <c r="H174" t="s">
        <v>3</v>
      </c>
      <c r="I174" t="s">
        <v>3</v>
      </c>
      <c r="J174" t="s">
        <v>153</v>
      </c>
      <c r="K174" t="s">
        <v>154</v>
      </c>
      <c r="L174" t="str">
        <f t="shared" si="6"/>
        <v>09</v>
      </c>
      <c r="M174" t="s">
        <v>114</v>
      </c>
      <c r="N174" t="s">
        <v>115</v>
      </c>
      <c r="O174" t="s">
        <v>3</v>
      </c>
      <c r="P174" t="s">
        <v>3</v>
      </c>
      <c r="Q174" t="s">
        <v>605</v>
      </c>
    </row>
    <row r="175" spans="1:17" x14ac:dyDescent="0.35">
      <c r="A175" t="s">
        <v>471</v>
      </c>
      <c r="B175">
        <v>236</v>
      </c>
      <c r="C175" t="str">
        <f t="shared" si="5"/>
        <v>50</v>
      </c>
      <c r="D175" t="s">
        <v>472</v>
      </c>
      <c r="E175" t="s">
        <v>473</v>
      </c>
      <c r="F175" t="s">
        <v>23</v>
      </c>
      <c r="G175" t="s">
        <v>24</v>
      </c>
      <c r="H175" t="s">
        <v>3</v>
      </c>
      <c r="I175" t="s">
        <v>3</v>
      </c>
      <c r="J175" t="s">
        <v>153</v>
      </c>
      <c r="K175" t="s">
        <v>154</v>
      </c>
      <c r="L175" t="str">
        <f t="shared" si="6"/>
        <v>09</v>
      </c>
      <c r="M175" t="s">
        <v>114</v>
      </c>
      <c r="N175" t="s">
        <v>115</v>
      </c>
      <c r="O175" t="s">
        <v>3</v>
      </c>
      <c r="P175" t="s">
        <v>3</v>
      </c>
      <c r="Q175" t="s">
        <v>605</v>
      </c>
    </row>
    <row r="176" spans="1:17" x14ac:dyDescent="0.35">
      <c r="A176" t="s">
        <v>471</v>
      </c>
      <c r="B176">
        <v>9732</v>
      </c>
      <c r="C176" t="str">
        <f t="shared" si="5"/>
        <v>50</v>
      </c>
      <c r="D176" t="s">
        <v>474</v>
      </c>
      <c r="E176" t="s">
        <v>475</v>
      </c>
      <c r="F176" t="s">
        <v>23</v>
      </c>
      <c r="G176" t="s">
        <v>24</v>
      </c>
      <c r="H176" t="s">
        <v>3</v>
      </c>
      <c r="I176" t="s">
        <v>3</v>
      </c>
      <c r="J176" t="s">
        <v>153</v>
      </c>
      <c r="K176" t="s">
        <v>154</v>
      </c>
      <c r="L176" t="str">
        <f t="shared" si="6"/>
        <v>09</v>
      </c>
      <c r="M176" t="s">
        <v>114</v>
      </c>
      <c r="N176" t="s">
        <v>115</v>
      </c>
      <c r="O176" t="s">
        <v>3</v>
      </c>
      <c r="P176" t="s">
        <v>3</v>
      </c>
      <c r="Q176" t="s">
        <v>605</v>
      </c>
    </row>
    <row r="177" spans="1:17" x14ac:dyDescent="0.35">
      <c r="A177" t="s">
        <v>471</v>
      </c>
      <c r="B177">
        <v>29490</v>
      </c>
      <c r="C177" t="str">
        <f t="shared" si="5"/>
        <v>50</v>
      </c>
      <c r="D177" t="s">
        <v>463</v>
      </c>
      <c r="E177" t="s">
        <v>462</v>
      </c>
      <c r="F177" t="s">
        <v>23</v>
      </c>
      <c r="G177" t="s">
        <v>24</v>
      </c>
      <c r="H177" t="s">
        <v>3</v>
      </c>
      <c r="I177" t="s">
        <v>3</v>
      </c>
      <c r="J177" t="s">
        <v>153</v>
      </c>
      <c r="K177" t="s">
        <v>154</v>
      </c>
      <c r="L177" t="str">
        <f t="shared" si="6"/>
        <v>09</v>
      </c>
      <c r="M177" t="s">
        <v>114</v>
      </c>
      <c r="N177" t="s">
        <v>115</v>
      </c>
      <c r="O177" t="s">
        <v>3</v>
      </c>
      <c r="P177" t="s">
        <v>3</v>
      </c>
      <c r="Q177" t="s">
        <v>605</v>
      </c>
    </row>
    <row r="178" spans="1:17" x14ac:dyDescent="0.35">
      <c r="A178" t="s">
        <v>702</v>
      </c>
      <c r="B178">
        <v>-8050</v>
      </c>
      <c r="C178" t="str">
        <f t="shared" si="5"/>
        <v>55</v>
      </c>
      <c r="D178" t="s">
        <v>94</v>
      </c>
      <c r="E178" t="s">
        <v>95</v>
      </c>
      <c r="F178" t="s">
        <v>23</v>
      </c>
      <c r="G178" t="s">
        <v>24</v>
      </c>
      <c r="H178" t="s">
        <v>3</v>
      </c>
      <c r="I178" t="s">
        <v>3</v>
      </c>
      <c r="J178" t="s">
        <v>153</v>
      </c>
      <c r="K178" t="s">
        <v>154</v>
      </c>
      <c r="L178" t="str">
        <f t="shared" si="6"/>
        <v>09</v>
      </c>
      <c r="M178" t="s">
        <v>114</v>
      </c>
      <c r="N178" t="s">
        <v>115</v>
      </c>
      <c r="O178" t="s">
        <v>3</v>
      </c>
      <c r="P178" t="s">
        <v>3</v>
      </c>
      <c r="Q178" t="s">
        <v>605</v>
      </c>
    </row>
    <row r="179" spans="1:17" x14ac:dyDescent="0.35">
      <c r="A179" t="s">
        <v>702</v>
      </c>
      <c r="B179">
        <v>-8050</v>
      </c>
      <c r="C179" t="str">
        <f t="shared" si="5"/>
        <v>35</v>
      </c>
      <c r="D179" t="s">
        <v>451</v>
      </c>
      <c r="E179" t="s">
        <v>452</v>
      </c>
      <c r="F179" t="s">
        <v>69</v>
      </c>
      <c r="G179" t="s">
        <v>70</v>
      </c>
      <c r="H179" t="s">
        <v>3</v>
      </c>
      <c r="I179" t="s">
        <v>3</v>
      </c>
      <c r="J179" t="s">
        <v>153</v>
      </c>
      <c r="K179" t="s">
        <v>154</v>
      </c>
      <c r="L179" t="str">
        <f t="shared" si="6"/>
        <v>09</v>
      </c>
      <c r="M179" t="s">
        <v>114</v>
      </c>
      <c r="N179" t="s">
        <v>115</v>
      </c>
      <c r="O179" t="s">
        <v>3</v>
      </c>
      <c r="P179" t="s">
        <v>3</v>
      </c>
      <c r="Q179" t="s">
        <v>605</v>
      </c>
    </row>
    <row r="180" spans="1:17" x14ac:dyDescent="0.35">
      <c r="A180" t="s">
        <v>674</v>
      </c>
      <c r="B180">
        <v>2000</v>
      </c>
      <c r="C180" t="str">
        <f t="shared" si="5"/>
        <v>55</v>
      </c>
      <c r="D180" t="s">
        <v>34</v>
      </c>
      <c r="E180" t="s">
        <v>35</v>
      </c>
      <c r="F180" t="s">
        <v>23</v>
      </c>
      <c r="G180" t="s">
        <v>24</v>
      </c>
      <c r="H180" t="s">
        <v>3</v>
      </c>
      <c r="I180" t="s">
        <v>3</v>
      </c>
      <c r="J180" t="s">
        <v>485</v>
      </c>
      <c r="K180" t="s">
        <v>486</v>
      </c>
      <c r="L180" t="str">
        <f t="shared" si="6"/>
        <v>08</v>
      </c>
      <c r="M180" t="s">
        <v>487</v>
      </c>
      <c r="N180" t="s">
        <v>488</v>
      </c>
      <c r="O180" t="s">
        <v>3</v>
      </c>
      <c r="P180" t="s">
        <v>3</v>
      </c>
      <c r="Q180" t="s">
        <v>605</v>
      </c>
    </row>
    <row r="181" spans="1:17" x14ac:dyDescent="0.35">
      <c r="A181" t="s">
        <v>674</v>
      </c>
      <c r="B181">
        <v>2000</v>
      </c>
      <c r="C181" t="str">
        <f t="shared" si="5"/>
        <v>35</v>
      </c>
      <c r="D181" t="s">
        <v>489</v>
      </c>
      <c r="E181" t="s">
        <v>490</v>
      </c>
      <c r="F181" t="s">
        <v>69</v>
      </c>
      <c r="G181" t="s">
        <v>70</v>
      </c>
      <c r="H181" t="s">
        <v>3</v>
      </c>
      <c r="I181" t="s">
        <v>3</v>
      </c>
      <c r="J181" t="s">
        <v>485</v>
      </c>
      <c r="K181" t="s">
        <v>486</v>
      </c>
      <c r="L181" t="str">
        <f t="shared" si="6"/>
        <v>08</v>
      </c>
      <c r="M181" t="s">
        <v>487</v>
      </c>
      <c r="N181" t="s">
        <v>488</v>
      </c>
      <c r="O181" t="s">
        <v>3</v>
      </c>
      <c r="P181" t="s">
        <v>3</v>
      </c>
      <c r="Q181" t="s">
        <v>605</v>
      </c>
    </row>
    <row r="182" spans="1:17" x14ac:dyDescent="0.35">
      <c r="A182" t="s">
        <v>692</v>
      </c>
      <c r="B182">
        <v>9000</v>
      </c>
      <c r="C182" t="str">
        <f t="shared" si="5"/>
        <v>55</v>
      </c>
      <c r="D182" t="s">
        <v>34</v>
      </c>
      <c r="E182" t="s">
        <v>35</v>
      </c>
      <c r="F182" t="s">
        <v>23</v>
      </c>
      <c r="G182" t="s">
        <v>24</v>
      </c>
      <c r="H182" t="s">
        <v>3</v>
      </c>
      <c r="I182" t="s">
        <v>3</v>
      </c>
      <c r="J182" t="s">
        <v>485</v>
      </c>
      <c r="K182" t="s">
        <v>486</v>
      </c>
      <c r="L182" t="str">
        <f t="shared" si="6"/>
        <v>08</v>
      </c>
      <c r="M182" t="s">
        <v>487</v>
      </c>
      <c r="N182" t="s">
        <v>488</v>
      </c>
      <c r="O182" t="s">
        <v>3</v>
      </c>
      <c r="P182" t="s">
        <v>3</v>
      </c>
      <c r="Q182" t="s">
        <v>605</v>
      </c>
    </row>
    <row r="183" spans="1:17" x14ac:dyDescent="0.35">
      <c r="A183" t="s">
        <v>692</v>
      </c>
      <c r="B183">
        <v>9000</v>
      </c>
      <c r="C183" t="str">
        <f t="shared" si="5"/>
        <v>35</v>
      </c>
      <c r="D183" t="s">
        <v>457</v>
      </c>
      <c r="E183" t="s">
        <v>458</v>
      </c>
      <c r="F183" t="s">
        <v>69</v>
      </c>
      <c r="G183" t="s">
        <v>70</v>
      </c>
      <c r="H183" t="s">
        <v>3</v>
      </c>
      <c r="I183" t="s">
        <v>3</v>
      </c>
      <c r="J183" t="s">
        <v>485</v>
      </c>
      <c r="K183" t="s">
        <v>486</v>
      </c>
      <c r="L183" t="str">
        <f t="shared" si="6"/>
        <v>08</v>
      </c>
      <c r="M183" t="s">
        <v>487</v>
      </c>
      <c r="N183" t="s">
        <v>488</v>
      </c>
      <c r="O183" t="s">
        <v>3</v>
      </c>
      <c r="P183" t="s">
        <v>3</v>
      </c>
      <c r="Q183" t="s">
        <v>605</v>
      </c>
    </row>
    <row r="184" spans="1:17" x14ac:dyDescent="0.35">
      <c r="A184" t="s">
        <v>672</v>
      </c>
      <c r="B184">
        <v>-374</v>
      </c>
      <c r="C184" t="str">
        <f t="shared" si="5"/>
        <v>55</v>
      </c>
      <c r="D184" t="s">
        <v>94</v>
      </c>
      <c r="E184" t="s">
        <v>95</v>
      </c>
      <c r="F184" t="s">
        <v>23</v>
      </c>
      <c r="G184" t="s">
        <v>24</v>
      </c>
      <c r="H184" t="s">
        <v>3</v>
      </c>
      <c r="I184" t="s">
        <v>3</v>
      </c>
      <c r="J184" t="s">
        <v>91</v>
      </c>
      <c r="K184" t="s">
        <v>92</v>
      </c>
      <c r="L184" t="str">
        <f t="shared" si="6"/>
        <v>09</v>
      </c>
      <c r="M184" t="s">
        <v>57</v>
      </c>
      <c r="N184" t="s">
        <v>58</v>
      </c>
      <c r="O184" t="s">
        <v>3</v>
      </c>
      <c r="P184" t="s">
        <v>3</v>
      </c>
      <c r="Q184" t="s">
        <v>605</v>
      </c>
    </row>
    <row r="185" spans="1:17" x14ac:dyDescent="0.35">
      <c r="A185" t="s">
        <v>672</v>
      </c>
      <c r="B185">
        <v>-374</v>
      </c>
      <c r="C185" t="str">
        <f t="shared" si="5"/>
        <v>35</v>
      </c>
      <c r="D185" t="s">
        <v>451</v>
      </c>
      <c r="E185" t="s">
        <v>452</v>
      </c>
      <c r="F185" t="s">
        <v>69</v>
      </c>
      <c r="G185" t="s">
        <v>70</v>
      </c>
      <c r="H185" t="s">
        <v>3</v>
      </c>
      <c r="I185" t="s">
        <v>3</v>
      </c>
      <c r="J185" t="s">
        <v>91</v>
      </c>
      <c r="K185" t="s">
        <v>92</v>
      </c>
      <c r="L185" t="str">
        <f t="shared" si="6"/>
        <v>09</v>
      </c>
      <c r="M185" t="s">
        <v>57</v>
      </c>
      <c r="N185" t="s">
        <v>58</v>
      </c>
      <c r="O185" t="s">
        <v>3</v>
      </c>
      <c r="P185" t="s">
        <v>3</v>
      </c>
      <c r="Q185" t="s">
        <v>605</v>
      </c>
    </row>
    <row r="186" spans="1:17" x14ac:dyDescent="0.35">
      <c r="A186" t="s">
        <v>493</v>
      </c>
      <c r="B186">
        <v>900</v>
      </c>
      <c r="C186" t="str">
        <f t="shared" si="5"/>
        <v>55</v>
      </c>
      <c r="D186" t="s">
        <v>34</v>
      </c>
      <c r="E186" t="s">
        <v>35</v>
      </c>
      <c r="F186" t="s">
        <v>23</v>
      </c>
      <c r="G186" t="s">
        <v>24</v>
      </c>
      <c r="H186" t="s">
        <v>3</v>
      </c>
      <c r="I186" t="s">
        <v>3</v>
      </c>
      <c r="J186" t="s">
        <v>494</v>
      </c>
      <c r="K186" t="s">
        <v>495</v>
      </c>
      <c r="L186" t="str">
        <f t="shared" si="6"/>
        <v>08</v>
      </c>
      <c r="M186" t="s">
        <v>18</v>
      </c>
      <c r="N186" t="s">
        <v>19</v>
      </c>
      <c r="O186" t="s">
        <v>3</v>
      </c>
      <c r="P186" t="s">
        <v>3</v>
      </c>
      <c r="Q186" t="s">
        <v>605</v>
      </c>
    </row>
    <row r="187" spans="1:17" x14ac:dyDescent="0.35">
      <c r="A187" t="s">
        <v>496</v>
      </c>
      <c r="B187">
        <v>900</v>
      </c>
      <c r="C187" t="str">
        <f t="shared" si="5"/>
        <v>35</v>
      </c>
      <c r="D187" t="s">
        <v>457</v>
      </c>
      <c r="E187" t="s">
        <v>458</v>
      </c>
      <c r="F187" t="s">
        <v>69</v>
      </c>
      <c r="G187" t="s">
        <v>70</v>
      </c>
      <c r="H187" t="s">
        <v>3</v>
      </c>
      <c r="I187" t="s">
        <v>3</v>
      </c>
      <c r="J187" t="s">
        <v>494</v>
      </c>
      <c r="K187" t="s">
        <v>495</v>
      </c>
      <c r="L187" t="str">
        <f t="shared" si="6"/>
        <v>08</v>
      </c>
      <c r="M187" t="s">
        <v>18</v>
      </c>
      <c r="N187" t="s">
        <v>19</v>
      </c>
      <c r="O187" t="s">
        <v>3</v>
      </c>
      <c r="P187" t="s">
        <v>3</v>
      </c>
      <c r="Q187" t="s">
        <v>605</v>
      </c>
    </row>
    <row r="188" spans="1:17" x14ac:dyDescent="0.35">
      <c r="A188" t="s">
        <v>471</v>
      </c>
      <c r="B188">
        <v>108</v>
      </c>
      <c r="C188" t="str">
        <f t="shared" si="5"/>
        <v>50</v>
      </c>
      <c r="D188" t="s">
        <v>472</v>
      </c>
      <c r="E188" t="s">
        <v>473</v>
      </c>
      <c r="F188" t="s">
        <v>23</v>
      </c>
      <c r="G188" t="s">
        <v>24</v>
      </c>
      <c r="H188" t="s">
        <v>3</v>
      </c>
      <c r="I188" t="s">
        <v>3</v>
      </c>
      <c r="J188" t="s">
        <v>497</v>
      </c>
      <c r="K188" t="s">
        <v>498</v>
      </c>
      <c r="L188" t="str">
        <f t="shared" si="6"/>
        <v>09</v>
      </c>
      <c r="M188" t="s">
        <v>114</v>
      </c>
      <c r="N188" t="s">
        <v>115</v>
      </c>
      <c r="O188" t="s">
        <v>3</v>
      </c>
      <c r="P188" t="s">
        <v>3</v>
      </c>
      <c r="Q188" t="s">
        <v>605</v>
      </c>
    </row>
    <row r="189" spans="1:17" x14ac:dyDescent="0.35">
      <c r="A189" t="s">
        <v>471</v>
      </c>
      <c r="B189">
        <v>4468</v>
      </c>
      <c r="C189" t="str">
        <f t="shared" si="5"/>
        <v>50</v>
      </c>
      <c r="D189" t="s">
        <v>474</v>
      </c>
      <c r="E189" t="s">
        <v>475</v>
      </c>
      <c r="F189" t="s">
        <v>23</v>
      </c>
      <c r="G189" t="s">
        <v>24</v>
      </c>
      <c r="H189" t="s">
        <v>3</v>
      </c>
      <c r="I189" t="s">
        <v>3</v>
      </c>
      <c r="J189" t="s">
        <v>497</v>
      </c>
      <c r="K189" t="s">
        <v>498</v>
      </c>
      <c r="L189" t="str">
        <f t="shared" si="6"/>
        <v>09</v>
      </c>
      <c r="M189" t="s">
        <v>114</v>
      </c>
      <c r="N189" t="s">
        <v>115</v>
      </c>
      <c r="O189" t="s">
        <v>3</v>
      </c>
      <c r="P189" t="s">
        <v>3</v>
      </c>
      <c r="Q189" t="s">
        <v>605</v>
      </c>
    </row>
    <row r="190" spans="1:17" x14ac:dyDescent="0.35">
      <c r="A190" t="s">
        <v>471</v>
      </c>
      <c r="B190">
        <v>13540</v>
      </c>
      <c r="C190" t="str">
        <f t="shared" si="5"/>
        <v>50</v>
      </c>
      <c r="D190" t="s">
        <v>463</v>
      </c>
      <c r="E190" t="s">
        <v>462</v>
      </c>
      <c r="F190" t="s">
        <v>23</v>
      </c>
      <c r="G190" t="s">
        <v>24</v>
      </c>
      <c r="H190" t="s">
        <v>3</v>
      </c>
      <c r="I190" t="s">
        <v>3</v>
      </c>
      <c r="J190" t="s">
        <v>497</v>
      </c>
      <c r="K190" t="s">
        <v>498</v>
      </c>
      <c r="L190" t="str">
        <f t="shared" si="6"/>
        <v>09</v>
      </c>
      <c r="M190" t="s">
        <v>114</v>
      </c>
      <c r="N190" t="s">
        <v>115</v>
      </c>
      <c r="O190" t="s">
        <v>3</v>
      </c>
      <c r="P190" t="s">
        <v>3</v>
      </c>
      <c r="Q190" t="s">
        <v>605</v>
      </c>
    </row>
    <row r="191" spans="1:17" x14ac:dyDescent="0.35">
      <c r="A191" t="s">
        <v>694</v>
      </c>
      <c r="B191">
        <v>-25722</v>
      </c>
      <c r="C191" t="str">
        <f t="shared" si="5"/>
        <v>55</v>
      </c>
      <c r="D191" t="s">
        <v>363</v>
      </c>
      <c r="E191" t="s">
        <v>364</v>
      </c>
      <c r="F191" t="s">
        <v>23</v>
      </c>
      <c r="G191" t="s">
        <v>24</v>
      </c>
      <c r="H191" t="s">
        <v>400</v>
      </c>
      <c r="I191" t="s">
        <v>401</v>
      </c>
      <c r="J191" t="s">
        <v>355</v>
      </c>
      <c r="K191" t="s">
        <v>356</v>
      </c>
      <c r="L191" t="str">
        <f t="shared" si="6"/>
        <v>10</v>
      </c>
      <c r="M191" t="s">
        <v>397</v>
      </c>
      <c r="N191" t="s">
        <v>398</v>
      </c>
      <c r="O191" t="s">
        <v>3</v>
      </c>
      <c r="P191" t="s">
        <v>3</v>
      </c>
      <c r="Q191" t="s">
        <v>605</v>
      </c>
    </row>
    <row r="192" spans="1:17" x14ac:dyDescent="0.35">
      <c r="A192" t="s">
        <v>694</v>
      </c>
      <c r="B192">
        <v>-25722</v>
      </c>
      <c r="C192" t="str">
        <f t="shared" si="5"/>
        <v>35</v>
      </c>
      <c r="D192" t="s">
        <v>500</v>
      </c>
      <c r="E192" t="s">
        <v>501</v>
      </c>
      <c r="F192" t="s">
        <v>69</v>
      </c>
      <c r="G192" t="s">
        <v>70</v>
      </c>
      <c r="H192" t="s">
        <v>502</v>
      </c>
      <c r="I192" t="s">
        <v>503</v>
      </c>
      <c r="J192" t="s">
        <v>355</v>
      </c>
      <c r="K192" t="s">
        <v>356</v>
      </c>
      <c r="L192" t="str">
        <f t="shared" si="6"/>
        <v>10</v>
      </c>
      <c r="M192" t="s">
        <v>397</v>
      </c>
      <c r="N192" t="s">
        <v>398</v>
      </c>
      <c r="O192" t="s">
        <v>3</v>
      </c>
      <c r="P192" t="s">
        <v>3</v>
      </c>
      <c r="Q192" t="s">
        <v>605</v>
      </c>
    </row>
    <row r="193" spans="1:17" x14ac:dyDescent="0.35">
      <c r="A193" t="s">
        <v>693</v>
      </c>
      <c r="B193">
        <v>-9417</v>
      </c>
      <c r="C193" t="str">
        <f t="shared" si="5"/>
        <v>55</v>
      </c>
      <c r="D193" t="s">
        <v>363</v>
      </c>
      <c r="E193" t="s">
        <v>364</v>
      </c>
      <c r="F193" t="s">
        <v>23</v>
      </c>
      <c r="G193" t="s">
        <v>24</v>
      </c>
      <c r="H193" t="s">
        <v>505</v>
      </c>
      <c r="I193" t="s">
        <v>506</v>
      </c>
      <c r="J193" t="s">
        <v>355</v>
      </c>
      <c r="K193" t="s">
        <v>356</v>
      </c>
      <c r="L193" t="str">
        <f t="shared" si="6"/>
        <v>10</v>
      </c>
      <c r="M193" t="s">
        <v>371</v>
      </c>
      <c r="N193" t="s">
        <v>372</v>
      </c>
      <c r="O193" t="s">
        <v>3</v>
      </c>
      <c r="P193" t="s">
        <v>3</v>
      </c>
      <c r="Q193" t="s">
        <v>605</v>
      </c>
    </row>
    <row r="194" spans="1:17" x14ac:dyDescent="0.35">
      <c r="A194" t="s">
        <v>693</v>
      </c>
      <c r="B194">
        <v>-9417</v>
      </c>
      <c r="C194" t="str">
        <f t="shared" si="5"/>
        <v>35</v>
      </c>
      <c r="D194" t="s">
        <v>500</v>
      </c>
      <c r="E194" t="s">
        <v>501</v>
      </c>
      <c r="F194" t="s">
        <v>69</v>
      </c>
      <c r="G194" t="s">
        <v>70</v>
      </c>
      <c r="H194" t="s">
        <v>507</v>
      </c>
      <c r="I194" t="s">
        <v>508</v>
      </c>
      <c r="J194" t="s">
        <v>355</v>
      </c>
      <c r="K194" t="s">
        <v>356</v>
      </c>
      <c r="L194" t="str">
        <f t="shared" si="6"/>
        <v>10</v>
      </c>
      <c r="M194" t="s">
        <v>371</v>
      </c>
      <c r="N194" t="s">
        <v>372</v>
      </c>
      <c r="O194" t="s">
        <v>3</v>
      </c>
      <c r="P194" t="s">
        <v>3</v>
      </c>
      <c r="Q194" t="s">
        <v>605</v>
      </c>
    </row>
    <row r="195" spans="1:17" x14ac:dyDescent="0.35">
      <c r="A195" t="s">
        <v>664</v>
      </c>
      <c r="B195">
        <v>-398</v>
      </c>
      <c r="C195" t="str">
        <f t="shared" si="5"/>
        <v>55</v>
      </c>
      <c r="D195" t="s">
        <v>510</v>
      </c>
      <c r="E195" t="s">
        <v>509</v>
      </c>
      <c r="F195" t="s">
        <v>23</v>
      </c>
      <c r="G195" t="s">
        <v>24</v>
      </c>
      <c r="H195" t="s">
        <v>383</v>
      </c>
      <c r="I195" t="s">
        <v>382</v>
      </c>
      <c r="J195" t="s">
        <v>355</v>
      </c>
      <c r="K195" t="s">
        <v>356</v>
      </c>
      <c r="L195" t="str">
        <f t="shared" si="6"/>
        <v>10</v>
      </c>
      <c r="M195" t="s">
        <v>384</v>
      </c>
      <c r="N195" t="s">
        <v>385</v>
      </c>
      <c r="O195" t="s">
        <v>3</v>
      </c>
      <c r="P195" t="s">
        <v>3</v>
      </c>
      <c r="Q195" t="s">
        <v>605</v>
      </c>
    </row>
    <row r="196" spans="1:17" x14ac:dyDescent="0.35">
      <c r="A196" t="s">
        <v>695</v>
      </c>
      <c r="B196">
        <v>25649</v>
      </c>
      <c r="C196" t="str">
        <f t="shared" si="5"/>
        <v>41</v>
      </c>
      <c r="D196" t="s">
        <v>381</v>
      </c>
      <c r="E196" t="s">
        <v>382</v>
      </c>
      <c r="F196" t="s">
        <v>23</v>
      </c>
      <c r="G196" t="s">
        <v>24</v>
      </c>
      <c r="H196" t="s">
        <v>383</v>
      </c>
      <c r="I196" t="s">
        <v>382</v>
      </c>
      <c r="J196" t="s">
        <v>355</v>
      </c>
      <c r="K196" t="s">
        <v>356</v>
      </c>
      <c r="L196" t="str">
        <f t="shared" si="6"/>
        <v>10</v>
      </c>
      <c r="M196" t="s">
        <v>384</v>
      </c>
      <c r="N196" t="s">
        <v>385</v>
      </c>
      <c r="O196" t="s">
        <v>3</v>
      </c>
      <c r="P196" t="s">
        <v>3</v>
      </c>
      <c r="Q196" t="s">
        <v>605</v>
      </c>
    </row>
    <row r="197" spans="1:17" x14ac:dyDescent="0.35">
      <c r="A197" t="s">
        <v>695</v>
      </c>
      <c r="B197">
        <v>25251</v>
      </c>
      <c r="C197" t="str">
        <f t="shared" ref="C197:C265" si="7">LEFT(D197,2)</f>
        <v>35</v>
      </c>
      <c r="D197" t="s">
        <v>500</v>
      </c>
      <c r="E197" t="s">
        <v>501</v>
      </c>
      <c r="F197" t="s">
        <v>69</v>
      </c>
      <c r="G197" t="s">
        <v>70</v>
      </c>
      <c r="H197" t="s">
        <v>512</v>
      </c>
      <c r="I197" t="s">
        <v>513</v>
      </c>
      <c r="J197" t="s">
        <v>355</v>
      </c>
      <c r="K197" t="s">
        <v>356</v>
      </c>
      <c r="L197" t="str">
        <f t="shared" ref="L197:L265" si="8">LEFT(M197,2)</f>
        <v>10</v>
      </c>
      <c r="M197" t="s">
        <v>384</v>
      </c>
      <c r="N197" t="s">
        <v>385</v>
      </c>
      <c r="O197" t="s">
        <v>3</v>
      </c>
      <c r="P197" t="s">
        <v>3</v>
      </c>
      <c r="Q197" t="s">
        <v>605</v>
      </c>
    </row>
    <row r="198" spans="1:17" x14ac:dyDescent="0.35">
      <c r="A198" t="s">
        <v>471</v>
      </c>
      <c r="B198">
        <v>260</v>
      </c>
      <c r="C198" t="str">
        <f t="shared" si="7"/>
        <v>50</v>
      </c>
      <c r="D198" t="s">
        <v>472</v>
      </c>
      <c r="E198" t="s">
        <v>473</v>
      </c>
      <c r="F198" t="s">
        <v>23</v>
      </c>
      <c r="G198" t="s">
        <v>24</v>
      </c>
      <c r="H198" t="s">
        <v>3</v>
      </c>
      <c r="I198" t="s">
        <v>3</v>
      </c>
      <c r="J198" t="s">
        <v>158</v>
      </c>
      <c r="K198" t="s">
        <v>159</v>
      </c>
      <c r="L198" t="str">
        <f t="shared" si="8"/>
        <v>09</v>
      </c>
      <c r="M198" t="s">
        <v>114</v>
      </c>
      <c r="N198" t="s">
        <v>115</v>
      </c>
      <c r="O198" t="s">
        <v>3</v>
      </c>
      <c r="P198" t="s">
        <v>3</v>
      </c>
      <c r="Q198" t="s">
        <v>605</v>
      </c>
    </row>
    <row r="199" spans="1:17" x14ac:dyDescent="0.35">
      <c r="A199" t="s">
        <v>471</v>
      </c>
      <c r="B199">
        <v>10729</v>
      </c>
      <c r="C199" t="str">
        <f t="shared" si="7"/>
        <v>50</v>
      </c>
      <c r="D199" t="s">
        <v>474</v>
      </c>
      <c r="E199" t="s">
        <v>475</v>
      </c>
      <c r="F199" t="s">
        <v>23</v>
      </c>
      <c r="G199" t="s">
        <v>24</v>
      </c>
      <c r="H199" t="s">
        <v>3</v>
      </c>
      <c r="I199" t="s">
        <v>3</v>
      </c>
      <c r="J199" t="s">
        <v>158</v>
      </c>
      <c r="K199" t="s">
        <v>159</v>
      </c>
      <c r="L199" t="str">
        <f t="shared" si="8"/>
        <v>09</v>
      </c>
      <c r="M199" t="s">
        <v>114</v>
      </c>
      <c r="N199" t="s">
        <v>115</v>
      </c>
      <c r="O199" t="s">
        <v>3</v>
      </c>
      <c r="P199" t="s">
        <v>3</v>
      </c>
      <c r="Q199" t="s">
        <v>605</v>
      </c>
    </row>
    <row r="200" spans="1:17" x14ac:dyDescent="0.35">
      <c r="A200" t="s">
        <v>471</v>
      </c>
      <c r="B200">
        <v>32514</v>
      </c>
      <c r="C200" t="str">
        <f t="shared" si="7"/>
        <v>50</v>
      </c>
      <c r="D200" t="s">
        <v>463</v>
      </c>
      <c r="E200" t="s">
        <v>462</v>
      </c>
      <c r="F200" t="s">
        <v>23</v>
      </c>
      <c r="G200" t="s">
        <v>24</v>
      </c>
      <c r="H200" t="s">
        <v>3</v>
      </c>
      <c r="I200" t="s">
        <v>3</v>
      </c>
      <c r="J200" t="s">
        <v>158</v>
      </c>
      <c r="K200" t="s">
        <v>159</v>
      </c>
      <c r="L200" t="str">
        <f t="shared" si="8"/>
        <v>09</v>
      </c>
      <c r="M200" t="s">
        <v>114</v>
      </c>
      <c r="N200" t="s">
        <v>115</v>
      </c>
      <c r="O200" t="s">
        <v>3</v>
      </c>
      <c r="P200" t="s">
        <v>3</v>
      </c>
      <c r="Q200" t="s">
        <v>605</v>
      </c>
    </row>
    <row r="201" spans="1:17" x14ac:dyDescent="0.35">
      <c r="A201" t="s">
        <v>514</v>
      </c>
      <c r="B201">
        <v>3000</v>
      </c>
      <c r="C201" t="str">
        <f t="shared" si="7"/>
        <v>35</v>
      </c>
      <c r="D201" t="s">
        <v>515</v>
      </c>
      <c r="E201" t="s">
        <v>516</v>
      </c>
      <c r="F201" t="s">
        <v>69</v>
      </c>
      <c r="G201" t="s">
        <v>70</v>
      </c>
      <c r="H201" t="s">
        <v>3</v>
      </c>
      <c r="I201" t="s">
        <v>3</v>
      </c>
      <c r="J201" t="s">
        <v>158</v>
      </c>
      <c r="K201" t="s">
        <v>159</v>
      </c>
      <c r="L201" t="str">
        <f t="shared" si="8"/>
        <v>09</v>
      </c>
      <c r="M201" t="s">
        <v>114</v>
      </c>
      <c r="N201" t="s">
        <v>115</v>
      </c>
      <c r="O201" t="s">
        <v>3</v>
      </c>
      <c r="P201" t="s">
        <v>3</v>
      </c>
      <c r="Q201" t="s">
        <v>605</v>
      </c>
    </row>
    <row r="202" spans="1:17" x14ac:dyDescent="0.35">
      <c r="A202" t="s">
        <v>702</v>
      </c>
      <c r="B202">
        <v>-4450</v>
      </c>
      <c r="C202" t="str">
        <f t="shared" si="7"/>
        <v>55</v>
      </c>
      <c r="D202" t="s">
        <v>34</v>
      </c>
      <c r="E202" t="s">
        <v>35</v>
      </c>
      <c r="F202" t="s">
        <v>23</v>
      </c>
      <c r="G202" t="s">
        <v>24</v>
      </c>
      <c r="H202" t="s">
        <v>3</v>
      </c>
      <c r="I202" t="s">
        <v>3</v>
      </c>
      <c r="J202" t="s">
        <v>158</v>
      </c>
      <c r="K202" t="s">
        <v>159</v>
      </c>
      <c r="L202" t="str">
        <f t="shared" si="8"/>
        <v>09</v>
      </c>
      <c r="M202" t="s">
        <v>114</v>
      </c>
      <c r="N202" t="s">
        <v>115</v>
      </c>
      <c r="O202" t="s">
        <v>3</v>
      </c>
      <c r="P202" t="s">
        <v>3</v>
      </c>
      <c r="Q202" t="s">
        <v>605</v>
      </c>
    </row>
    <row r="203" spans="1:17" x14ac:dyDescent="0.35">
      <c r="A203" t="s">
        <v>702</v>
      </c>
      <c r="B203">
        <v>-4450</v>
      </c>
      <c r="C203" t="str">
        <f t="shared" si="7"/>
        <v>35</v>
      </c>
      <c r="D203" t="s">
        <v>451</v>
      </c>
      <c r="E203" t="s">
        <v>452</v>
      </c>
      <c r="F203" t="s">
        <v>69</v>
      </c>
      <c r="G203" t="s">
        <v>70</v>
      </c>
      <c r="H203" t="s">
        <v>3</v>
      </c>
      <c r="I203" t="s">
        <v>3</v>
      </c>
      <c r="J203" t="s">
        <v>158</v>
      </c>
      <c r="K203" t="s">
        <v>159</v>
      </c>
      <c r="L203" t="str">
        <f t="shared" si="8"/>
        <v>09</v>
      </c>
      <c r="M203" t="s">
        <v>114</v>
      </c>
      <c r="N203" t="s">
        <v>115</v>
      </c>
      <c r="O203" t="s">
        <v>3</v>
      </c>
      <c r="P203" t="s">
        <v>3</v>
      </c>
      <c r="Q203" t="s">
        <v>605</v>
      </c>
    </row>
    <row r="204" spans="1:17" x14ac:dyDescent="0.35">
      <c r="A204" t="s">
        <v>514</v>
      </c>
      <c r="B204">
        <v>3000</v>
      </c>
      <c r="C204" t="str">
        <f t="shared" si="7"/>
        <v>55</v>
      </c>
      <c r="D204" t="s">
        <v>34</v>
      </c>
      <c r="E204" t="s">
        <v>35</v>
      </c>
      <c r="F204" t="s">
        <v>23</v>
      </c>
      <c r="G204" t="s">
        <v>24</v>
      </c>
      <c r="H204" t="s">
        <v>3</v>
      </c>
      <c r="I204" t="s">
        <v>3</v>
      </c>
      <c r="J204" t="s">
        <v>158</v>
      </c>
      <c r="K204" t="s">
        <v>159</v>
      </c>
      <c r="L204" t="str">
        <f t="shared" si="8"/>
        <v>09</v>
      </c>
      <c r="M204" t="s">
        <v>114</v>
      </c>
      <c r="N204" t="s">
        <v>115</v>
      </c>
      <c r="O204" t="s">
        <v>3</v>
      </c>
      <c r="P204" t="s">
        <v>3</v>
      </c>
      <c r="Q204" t="s">
        <v>605</v>
      </c>
    </row>
    <row r="205" spans="1:17" x14ac:dyDescent="0.35">
      <c r="A205" t="s">
        <v>519</v>
      </c>
      <c r="B205">
        <v>10</v>
      </c>
      <c r="C205" t="str">
        <f t="shared" si="7"/>
        <v>50</v>
      </c>
      <c r="D205" t="s">
        <v>140</v>
      </c>
      <c r="E205" t="s">
        <v>141</v>
      </c>
      <c r="F205" t="s">
        <v>23</v>
      </c>
      <c r="G205" t="s">
        <v>24</v>
      </c>
      <c r="H205" t="s">
        <v>3</v>
      </c>
      <c r="I205" t="s">
        <v>3</v>
      </c>
      <c r="J205" t="s">
        <v>428</v>
      </c>
      <c r="K205" t="s">
        <v>429</v>
      </c>
      <c r="L205" t="str">
        <f t="shared" si="8"/>
        <v>09</v>
      </c>
      <c r="M205" t="s">
        <v>114</v>
      </c>
      <c r="N205" t="s">
        <v>115</v>
      </c>
      <c r="O205" t="s">
        <v>3</v>
      </c>
      <c r="P205" t="s">
        <v>3</v>
      </c>
      <c r="Q205" t="s">
        <v>605</v>
      </c>
    </row>
    <row r="206" spans="1:17" x14ac:dyDescent="0.35">
      <c r="A206" t="s">
        <v>519</v>
      </c>
      <c r="B206">
        <v>386</v>
      </c>
      <c r="C206" t="str">
        <f t="shared" si="7"/>
        <v>50</v>
      </c>
      <c r="D206" t="s">
        <v>142</v>
      </c>
      <c r="E206" t="s">
        <v>143</v>
      </c>
      <c r="F206" t="s">
        <v>23</v>
      </c>
      <c r="G206" t="s">
        <v>24</v>
      </c>
      <c r="H206" t="s">
        <v>3</v>
      </c>
      <c r="I206" t="s">
        <v>3</v>
      </c>
      <c r="J206" t="s">
        <v>428</v>
      </c>
      <c r="K206" t="s">
        <v>429</v>
      </c>
      <c r="L206" t="str">
        <f t="shared" si="8"/>
        <v>09</v>
      </c>
      <c r="M206" t="s">
        <v>114</v>
      </c>
      <c r="N206" t="s">
        <v>115</v>
      </c>
      <c r="O206" t="s">
        <v>3</v>
      </c>
      <c r="P206" t="s">
        <v>3</v>
      </c>
      <c r="Q206" t="s">
        <v>605</v>
      </c>
    </row>
    <row r="207" spans="1:17" x14ac:dyDescent="0.35">
      <c r="A207" t="s">
        <v>519</v>
      </c>
      <c r="B207">
        <v>1171</v>
      </c>
      <c r="C207" t="str">
        <f t="shared" si="7"/>
        <v>50</v>
      </c>
      <c r="D207" t="s">
        <v>73</v>
      </c>
      <c r="E207" t="s">
        <v>74</v>
      </c>
      <c r="F207" t="s">
        <v>23</v>
      </c>
      <c r="G207" t="s">
        <v>24</v>
      </c>
      <c r="H207" t="s">
        <v>3</v>
      </c>
      <c r="I207" t="s">
        <v>3</v>
      </c>
      <c r="J207" t="s">
        <v>428</v>
      </c>
      <c r="K207" t="s">
        <v>429</v>
      </c>
      <c r="L207" t="str">
        <f t="shared" si="8"/>
        <v>09</v>
      </c>
      <c r="M207" t="s">
        <v>114</v>
      </c>
      <c r="N207" t="s">
        <v>115</v>
      </c>
      <c r="O207" t="s">
        <v>3</v>
      </c>
      <c r="P207" t="s">
        <v>3</v>
      </c>
      <c r="Q207" t="s">
        <v>605</v>
      </c>
    </row>
    <row r="208" spans="1:17" x14ac:dyDescent="0.35">
      <c r="A208" t="s">
        <v>520</v>
      </c>
      <c r="B208">
        <v>1567</v>
      </c>
      <c r="C208" t="str">
        <f t="shared" si="7"/>
        <v>35</v>
      </c>
      <c r="D208" t="s">
        <v>451</v>
      </c>
      <c r="E208" t="s">
        <v>452</v>
      </c>
      <c r="F208" t="s">
        <v>69</v>
      </c>
      <c r="G208" t="s">
        <v>70</v>
      </c>
      <c r="H208" t="s">
        <v>3</v>
      </c>
      <c r="I208" t="s">
        <v>3</v>
      </c>
      <c r="J208" t="s">
        <v>428</v>
      </c>
      <c r="K208" t="s">
        <v>429</v>
      </c>
      <c r="L208" t="str">
        <f t="shared" si="8"/>
        <v>09</v>
      </c>
      <c r="M208" t="s">
        <v>114</v>
      </c>
      <c r="N208" t="s">
        <v>115</v>
      </c>
      <c r="O208" t="s">
        <v>3</v>
      </c>
      <c r="P208" t="s">
        <v>3</v>
      </c>
      <c r="Q208" t="s">
        <v>605</v>
      </c>
    </row>
    <row r="209" spans="1:17" x14ac:dyDescent="0.35">
      <c r="A209" t="s">
        <v>471</v>
      </c>
      <c r="B209">
        <v>158</v>
      </c>
      <c r="C209" t="str">
        <f t="shared" si="7"/>
        <v>50</v>
      </c>
      <c r="D209" t="s">
        <v>472</v>
      </c>
      <c r="E209" t="s">
        <v>473</v>
      </c>
      <c r="F209" t="s">
        <v>23</v>
      </c>
      <c r="G209" t="s">
        <v>24</v>
      </c>
      <c r="H209" t="s">
        <v>3</v>
      </c>
      <c r="I209" t="s">
        <v>3</v>
      </c>
      <c r="J209" t="s">
        <v>428</v>
      </c>
      <c r="K209" t="s">
        <v>429</v>
      </c>
      <c r="L209" t="str">
        <f t="shared" si="8"/>
        <v>09</v>
      </c>
      <c r="M209" t="s">
        <v>114</v>
      </c>
      <c r="N209" t="s">
        <v>115</v>
      </c>
      <c r="O209" t="s">
        <v>3</v>
      </c>
      <c r="P209" t="s">
        <v>3</v>
      </c>
      <c r="Q209" t="s">
        <v>605</v>
      </c>
    </row>
    <row r="210" spans="1:17" x14ac:dyDescent="0.35">
      <c r="A210" t="s">
        <v>471</v>
      </c>
      <c r="B210">
        <v>6507</v>
      </c>
      <c r="C210" t="str">
        <f t="shared" si="7"/>
        <v>50</v>
      </c>
      <c r="D210" t="s">
        <v>474</v>
      </c>
      <c r="E210" t="s">
        <v>475</v>
      </c>
      <c r="F210" t="s">
        <v>23</v>
      </c>
      <c r="G210" t="s">
        <v>24</v>
      </c>
      <c r="H210" t="s">
        <v>3</v>
      </c>
      <c r="I210" t="s">
        <v>3</v>
      </c>
      <c r="J210" t="s">
        <v>428</v>
      </c>
      <c r="K210" t="s">
        <v>429</v>
      </c>
      <c r="L210" t="str">
        <f t="shared" si="8"/>
        <v>09</v>
      </c>
      <c r="M210" t="s">
        <v>114</v>
      </c>
      <c r="N210" t="s">
        <v>115</v>
      </c>
      <c r="O210" t="s">
        <v>3</v>
      </c>
      <c r="P210" t="s">
        <v>3</v>
      </c>
      <c r="Q210" t="s">
        <v>605</v>
      </c>
    </row>
    <row r="211" spans="1:17" x14ac:dyDescent="0.35">
      <c r="A211" t="s">
        <v>471</v>
      </c>
      <c r="B211">
        <v>19718</v>
      </c>
      <c r="C211" t="str">
        <f t="shared" si="7"/>
        <v>50</v>
      </c>
      <c r="D211" t="s">
        <v>463</v>
      </c>
      <c r="E211" t="s">
        <v>462</v>
      </c>
      <c r="F211" t="s">
        <v>23</v>
      </c>
      <c r="G211" t="s">
        <v>24</v>
      </c>
      <c r="H211" t="s">
        <v>3</v>
      </c>
      <c r="I211" t="s">
        <v>3</v>
      </c>
      <c r="J211" t="s">
        <v>428</v>
      </c>
      <c r="K211" t="s">
        <v>429</v>
      </c>
      <c r="L211" t="str">
        <f t="shared" si="8"/>
        <v>09</v>
      </c>
      <c r="M211" t="s">
        <v>114</v>
      </c>
      <c r="N211" t="s">
        <v>115</v>
      </c>
      <c r="O211" t="s">
        <v>3</v>
      </c>
      <c r="P211" t="s">
        <v>3</v>
      </c>
      <c r="Q211" t="s">
        <v>605</v>
      </c>
    </row>
    <row r="212" spans="1:17" x14ac:dyDescent="0.35">
      <c r="A212" t="s">
        <v>521</v>
      </c>
      <c r="B212">
        <v>3440</v>
      </c>
      <c r="C212" t="str">
        <f t="shared" si="7"/>
        <v>55</v>
      </c>
      <c r="D212" t="s">
        <v>122</v>
      </c>
      <c r="E212" t="s">
        <v>123</v>
      </c>
      <c r="F212" t="s">
        <v>23</v>
      </c>
      <c r="G212" t="s">
        <v>24</v>
      </c>
      <c r="H212" t="s">
        <v>3</v>
      </c>
      <c r="I212" t="s">
        <v>3</v>
      </c>
      <c r="J212" t="s">
        <v>416</v>
      </c>
      <c r="K212" t="s">
        <v>417</v>
      </c>
      <c r="L212" t="str">
        <f t="shared" si="8"/>
        <v>08</v>
      </c>
      <c r="M212" t="s">
        <v>418</v>
      </c>
      <c r="N212" t="s">
        <v>419</v>
      </c>
      <c r="O212" t="s">
        <v>3</v>
      </c>
      <c r="P212" t="s">
        <v>3</v>
      </c>
      <c r="Q212" t="s">
        <v>605</v>
      </c>
    </row>
    <row r="213" spans="1:17" x14ac:dyDescent="0.35">
      <c r="A213" t="s">
        <v>521</v>
      </c>
      <c r="B213">
        <v>3440</v>
      </c>
      <c r="C213" t="str">
        <f t="shared" si="7"/>
        <v>35</v>
      </c>
      <c r="D213" t="s">
        <v>451</v>
      </c>
      <c r="E213" t="s">
        <v>452</v>
      </c>
      <c r="F213" t="s">
        <v>69</v>
      </c>
      <c r="G213" t="s">
        <v>70</v>
      </c>
      <c r="H213" t="s">
        <v>3</v>
      </c>
      <c r="I213" t="s">
        <v>3</v>
      </c>
      <c r="J213" t="s">
        <v>416</v>
      </c>
      <c r="K213" t="s">
        <v>417</v>
      </c>
      <c r="L213" t="str">
        <f t="shared" si="8"/>
        <v>08</v>
      </c>
      <c r="M213" t="s">
        <v>418</v>
      </c>
      <c r="N213" t="s">
        <v>419</v>
      </c>
      <c r="O213" t="s">
        <v>3</v>
      </c>
      <c r="P213" t="s">
        <v>3</v>
      </c>
      <c r="Q213" t="s">
        <v>605</v>
      </c>
    </row>
    <row r="214" spans="1:17" x14ac:dyDescent="0.35">
      <c r="A214" t="s">
        <v>522</v>
      </c>
      <c r="B214">
        <v>250</v>
      </c>
      <c r="C214" t="str">
        <f t="shared" si="7"/>
        <v>55</v>
      </c>
      <c r="D214" t="s">
        <v>34</v>
      </c>
      <c r="E214" t="s">
        <v>35</v>
      </c>
      <c r="F214" t="s">
        <v>23</v>
      </c>
      <c r="G214" t="s">
        <v>24</v>
      </c>
      <c r="H214" t="s">
        <v>3</v>
      </c>
      <c r="I214" t="s">
        <v>3</v>
      </c>
      <c r="J214" t="s">
        <v>416</v>
      </c>
      <c r="K214" t="s">
        <v>417</v>
      </c>
      <c r="L214" t="str">
        <f t="shared" si="8"/>
        <v>08</v>
      </c>
      <c r="M214" t="s">
        <v>418</v>
      </c>
      <c r="N214" t="s">
        <v>419</v>
      </c>
      <c r="O214" t="s">
        <v>3</v>
      </c>
      <c r="P214" t="s">
        <v>3</v>
      </c>
      <c r="Q214" t="s">
        <v>605</v>
      </c>
    </row>
    <row r="215" spans="1:17" x14ac:dyDescent="0.35">
      <c r="A215" t="s">
        <v>522</v>
      </c>
      <c r="B215">
        <v>250</v>
      </c>
      <c r="C215" t="str">
        <f t="shared" si="7"/>
        <v>35</v>
      </c>
      <c r="D215" t="s">
        <v>457</v>
      </c>
      <c r="E215" t="s">
        <v>458</v>
      </c>
      <c r="F215" t="s">
        <v>69</v>
      </c>
      <c r="G215" t="s">
        <v>70</v>
      </c>
      <c r="H215" t="s">
        <v>3</v>
      </c>
      <c r="I215" t="s">
        <v>3</v>
      </c>
      <c r="J215" t="s">
        <v>416</v>
      </c>
      <c r="K215" t="s">
        <v>417</v>
      </c>
      <c r="L215" t="str">
        <f t="shared" si="8"/>
        <v>08</v>
      </c>
      <c r="M215" t="s">
        <v>418</v>
      </c>
      <c r="N215" t="s">
        <v>419</v>
      </c>
      <c r="O215" t="s">
        <v>3</v>
      </c>
      <c r="P215" t="s">
        <v>3</v>
      </c>
      <c r="Q215" t="s">
        <v>605</v>
      </c>
    </row>
    <row r="216" spans="1:17" x14ac:dyDescent="0.35">
      <c r="A216" t="s">
        <v>523</v>
      </c>
      <c r="B216">
        <v>150</v>
      </c>
      <c r="C216" t="str">
        <f t="shared" si="7"/>
        <v>55</v>
      </c>
      <c r="D216" t="s">
        <v>34</v>
      </c>
      <c r="E216" t="s">
        <v>35</v>
      </c>
      <c r="F216" t="s">
        <v>23</v>
      </c>
      <c r="G216" t="s">
        <v>24</v>
      </c>
      <c r="H216" t="s">
        <v>3</v>
      </c>
      <c r="I216" t="s">
        <v>3</v>
      </c>
      <c r="J216" t="s">
        <v>416</v>
      </c>
      <c r="K216" t="s">
        <v>417</v>
      </c>
      <c r="L216" t="str">
        <f t="shared" si="8"/>
        <v>08</v>
      </c>
      <c r="M216" t="s">
        <v>418</v>
      </c>
      <c r="N216" t="s">
        <v>419</v>
      </c>
      <c r="O216" t="s">
        <v>3</v>
      </c>
      <c r="P216" t="s">
        <v>3</v>
      </c>
      <c r="Q216" t="s">
        <v>605</v>
      </c>
    </row>
    <row r="217" spans="1:17" x14ac:dyDescent="0.35">
      <c r="A217" t="s">
        <v>523</v>
      </c>
      <c r="B217">
        <v>150</v>
      </c>
      <c r="C217" t="str">
        <f t="shared" si="7"/>
        <v>35</v>
      </c>
      <c r="D217" t="s">
        <v>457</v>
      </c>
      <c r="E217" t="s">
        <v>458</v>
      </c>
      <c r="F217" t="s">
        <v>69</v>
      </c>
      <c r="G217" t="s">
        <v>70</v>
      </c>
      <c r="H217" t="s">
        <v>3</v>
      </c>
      <c r="I217" t="s">
        <v>3</v>
      </c>
      <c r="J217" t="s">
        <v>416</v>
      </c>
      <c r="K217" t="s">
        <v>417</v>
      </c>
      <c r="L217" t="str">
        <f t="shared" si="8"/>
        <v>08</v>
      </c>
      <c r="M217" t="s">
        <v>418</v>
      </c>
      <c r="N217" t="s">
        <v>419</v>
      </c>
      <c r="O217" t="s">
        <v>3</v>
      </c>
      <c r="P217" t="s">
        <v>3</v>
      </c>
      <c r="Q217" t="s">
        <v>605</v>
      </c>
    </row>
    <row r="218" spans="1:17" x14ac:dyDescent="0.35">
      <c r="A218" t="s">
        <v>524</v>
      </c>
      <c r="B218">
        <v>150</v>
      </c>
      <c r="C218" t="str">
        <f t="shared" si="7"/>
        <v>55</v>
      </c>
      <c r="D218" t="s">
        <v>34</v>
      </c>
      <c r="E218" t="s">
        <v>35</v>
      </c>
      <c r="F218" t="s">
        <v>23</v>
      </c>
      <c r="G218" t="s">
        <v>24</v>
      </c>
      <c r="H218" t="s">
        <v>3</v>
      </c>
      <c r="I218" t="s">
        <v>3</v>
      </c>
      <c r="J218" t="s">
        <v>416</v>
      </c>
      <c r="K218" t="s">
        <v>417</v>
      </c>
      <c r="L218" t="str">
        <f t="shared" si="8"/>
        <v>08</v>
      </c>
      <c r="M218" t="s">
        <v>418</v>
      </c>
      <c r="N218" t="s">
        <v>419</v>
      </c>
      <c r="O218" t="s">
        <v>3</v>
      </c>
      <c r="P218" t="s">
        <v>3</v>
      </c>
      <c r="Q218" t="s">
        <v>605</v>
      </c>
    </row>
    <row r="219" spans="1:17" x14ac:dyDescent="0.35">
      <c r="A219" t="s">
        <v>524</v>
      </c>
      <c r="B219">
        <v>150</v>
      </c>
      <c r="C219" t="str">
        <f t="shared" si="7"/>
        <v>35</v>
      </c>
      <c r="D219" t="s">
        <v>457</v>
      </c>
      <c r="E219" t="s">
        <v>458</v>
      </c>
      <c r="F219" t="s">
        <v>69</v>
      </c>
      <c r="G219" t="s">
        <v>70</v>
      </c>
      <c r="H219" t="s">
        <v>3</v>
      </c>
      <c r="I219" t="s">
        <v>3</v>
      </c>
      <c r="J219" t="s">
        <v>416</v>
      </c>
      <c r="K219" t="s">
        <v>417</v>
      </c>
      <c r="L219" t="str">
        <f t="shared" si="8"/>
        <v>08</v>
      </c>
      <c r="M219" t="s">
        <v>418</v>
      </c>
      <c r="N219" t="s">
        <v>419</v>
      </c>
      <c r="O219" t="s">
        <v>3</v>
      </c>
      <c r="P219" t="s">
        <v>3</v>
      </c>
      <c r="Q219" t="s">
        <v>605</v>
      </c>
    </row>
    <row r="220" spans="1:17" x14ac:dyDescent="0.35">
      <c r="A220" t="s">
        <v>525</v>
      </c>
      <c r="B220">
        <v>500</v>
      </c>
      <c r="C220" t="str">
        <f t="shared" si="7"/>
        <v>35</v>
      </c>
      <c r="D220" t="s">
        <v>457</v>
      </c>
      <c r="E220" t="s">
        <v>458</v>
      </c>
      <c r="F220" t="s">
        <v>69</v>
      </c>
      <c r="G220" t="s">
        <v>70</v>
      </c>
      <c r="H220" t="s">
        <v>3</v>
      </c>
      <c r="I220" t="s">
        <v>3</v>
      </c>
      <c r="J220" t="s">
        <v>416</v>
      </c>
      <c r="K220" t="s">
        <v>417</v>
      </c>
      <c r="L220" t="str">
        <f t="shared" si="8"/>
        <v>08</v>
      </c>
      <c r="M220" t="s">
        <v>418</v>
      </c>
      <c r="N220" t="s">
        <v>419</v>
      </c>
      <c r="O220" t="s">
        <v>3</v>
      </c>
      <c r="P220" t="s">
        <v>3</v>
      </c>
      <c r="Q220" t="s">
        <v>605</v>
      </c>
    </row>
    <row r="221" spans="1:17" x14ac:dyDescent="0.35">
      <c r="A221" t="s">
        <v>525</v>
      </c>
      <c r="B221">
        <v>500</v>
      </c>
      <c r="C221" t="str">
        <f t="shared" si="7"/>
        <v>41</v>
      </c>
      <c r="D221" t="s">
        <v>32</v>
      </c>
      <c r="E221" t="s">
        <v>33</v>
      </c>
      <c r="F221" t="s">
        <v>23</v>
      </c>
      <c r="G221" t="s">
        <v>24</v>
      </c>
      <c r="H221" t="s">
        <v>3</v>
      </c>
      <c r="I221" t="s">
        <v>3</v>
      </c>
      <c r="J221" t="s">
        <v>416</v>
      </c>
      <c r="K221" t="s">
        <v>417</v>
      </c>
      <c r="L221" t="str">
        <f t="shared" si="8"/>
        <v>08</v>
      </c>
      <c r="M221" t="s">
        <v>418</v>
      </c>
      <c r="N221" t="s">
        <v>419</v>
      </c>
      <c r="O221" t="s">
        <v>3</v>
      </c>
      <c r="P221" t="s">
        <v>3</v>
      </c>
      <c r="Q221" t="s">
        <v>605</v>
      </c>
    </row>
    <row r="222" spans="1:17" x14ac:dyDescent="0.35">
      <c r="A222" t="s">
        <v>526</v>
      </c>
      <c r="B222">
        <v>-796</v>
      </c>
      <c r="C222" t="str">
        <f t="shared" si="7"/>
        <v>55</v>
      </c>
      <c r="D222" t="s">
        <v>527</v>
      </c>
      <c r="E222" t="s">
        <v>528</v>
      </c>
      <c r="F222" t="s">
        <v>23</v>
      </c>
      <c r="G222" t="s">
        <v>24</v>
      </c>
      <c r="H222" t="s">
        <v>3</v>
      </c>
      <c r="I222" t="s">
        <v>3</v>
      </c>
      <c r="J222" t="s">
        <v>416</v>
      </c>
      <c r="K222" t="s">
        <v>417</v>
      </c>
      <c r="L222" t="str">
        <f t="shared" si="8"/>
        <v>08</v>
      </c>
      <c r="M222" t="s">
        <v>418</v>
      </c>
      <c r="N222" t="s">
        <v>419</v>
      </c>
      <c r="O222" t="s">
        <v>3</v>
      </c>
      <c r="P222" t="s">
        <v>3</v>
      </c>
      <c r="Q222" t="s">
        <v>605</v>
      </c>
    </row>
    <row r="223" spans="1:17" x14ac:dyDescent="0.35">
      <c r="A223" t="s">
        <v>529</v>
      </c>
      <c r="B223">
        <v>-415</v>
      </c>
      <c r="C223" t="str">
        <f t="shared" si="7"/>
        <v>45</v>
      </c>
      <c r="D223" t="s">
        <v>530</v>
      </c>
      <c r="E223" t="s">
        <v>531</v>
      </c>
      <c r="F223" t="s">
        <v>23</v>
      </c>
      <c r="G223" t="s">
        <v>24</v>
      </c>
      <c r="H223" t="s">
        <v>3</v>
      </c>
      <c r="I223" t="s">
        <v>3</v>
      </c>
      <c r="J223" t="s">
        <v>416</v>
      </c>
      <c r="K223" t="s">
        <v>417</v>
      </c>
      <c r="L223" t="str">
        <f t="shared" si="8"/>
        <v>08</v>
      </c>
      <c r="M223" t="s">
        <v>418</v>
      </c>
      <c r="N223" t="s">
        <v>419</v>
      </c>
      <c r="O223" t="s">
        <v>3</v>
      </c>
      <c r="P223" t="s">
        <v>3</v>
      </c>
      <c r="Q223" t="s">
        <v>605</v>
      </c>
    </row>
    <row r="224" spans="1:17" x14ac:dyDescent="0.35">
      <c r="A224" t="s">
        <v>696</v>
      </c>
      <c r="B224">
        <v>26</v>
      </c>
      <c r="C224" t="str">
        <f t="shared" si="7"/>
        <v>50</v>
      </c>
      <c r="D224" t="s">
        <v>140</v>
      </c>
      <c r="E224" t="s">
        <v>141</v>
      </c>
      <c r="F224" t="s">
        <v>23</v>
      </c>
      <c r="G224" t="s">
        <v>24</v>
      </c>
      <c r="H224" t="s">
        <v>3</v>
      </c>
      <c r="I224" t="s">
        <v>3</v>
      </c>
      <c r="J224" t="s">
        <v>416</v>
      </c>
      <c r="K224" t="s">
        <v>417</v>
      </c>
      <c r="L224" t="str">
        <f t="shared" si="8"/>
        <v>08</v>
      </c>
      <c r="M224" t="s">
        <v>418</v>
      </c>
      <c r="N224" t="s">
        <v>419</v>
      </c>
      <c r="O224" t="s">
        <v>3</v>
      </c>
      <c r="P224" t="s">
        <v>3</v>
      </c>
      <c r="Q224" t="s">
        <v>605</v>
      </c>
    </row>
    <row r="225" spans="1:17" x14ac:dyDescent="0.35">
      <c r="A225" t="s">
        <v>696</v>
      </c>
      <c r="B225">
        <v>1061</v>
      </c>
      <c r="C225" t="str">
        <f t="shared" si="7"/>
        <v>50</v>
      </c>
      <c r="D225" t="s">
        <v>142</v>
      </c>
      <c r="E225" t="s">
        <v>143</v>
      </c>
      <c r="F225" t="s">
        <v>23</v>
      </c>
      <c r="G225" t="s">
        <v>24</v>
      </c>
      <c r="H225" t="s">
        <v>3</v>
      </c>
      <c r="I225" t="s">
        <v>3</v>
      </c>
      <c r="J225" t="s">
        <v>416</v>
      </c>
      <c r="K225" t="s">
        <v>417</v>
      </c>
      <c r="L225" t="str">
        <f t="shared" si="8"/>
        <v>08</v>
      </c>
      <c r="M225" t="s">
        <v>418</v>
      </c>
      <c r="N225" t="s">
        <v>419</v>
      </c>
      <c r="O225" t="s">
        <v>3</v>
      </c>
      <c r="P225" t="s">
        <v>3</v>
      </c>
      <c r="Q225" t="s">
        <v>605</v>
      </c>
    </row>
    <row r="226" spans="1:17" x14ac:dyDescent="0.35">
      <c r="A226" t="s">
        <v>696</v>
      </c>
      <c r="B226">
        <v>3216</v>
      </c>
      <c r="C226" t="str">
        <f t="shared" si="7"/>
        <v>50</v>
      </c>
      <c r="D226" t="s">
        <v>73</v>
      </c>
      <c r="E226" t="s">
        <v>74</v>
      </c>
      <c r="F226" t="s">
        <v>23</v>
      </c>
      <c r="G226" t="s">
        <v>24</v>
      </c>
      <c r="H226" t="s">
        <v>3</v>
      </c>
      <c r="I226" t="s">
        <v>3</v>
      </c>
      <c r="J226" t="s">
        <v>416</v>
      </c>
      <c r="K226" t="s">
        <v>417</v>
      </c>
      <c r="L226" t="str">
        <f t="shared" si="8"/>
        <v>08</v>
      </c>
      <c r="M226" t="s">
        <v>418</v>
      </c>
      <c r="N226" t="s">
        <v>419</v>
      </c>
      <c r="O226" t="s">
        <v>3</v>
      </c>
      <c r="P226" t="s">
        <v>3</v>
      </c>
      <c r="Q226" t="s">
        <v>605</v>
      </c>
    </row>
    <row r="227" spans="1:17" x14ac:dyDescent="0.35">
      <c r="A227" t="s">
        <v>696</v>
      </c>
      <c r="B227">
        <v>3092</v>
      </c>
      <c r="C227" t="str">
        <f t="shared" si="7"/>
        <v>35</v>
      </c>
      <c r="D227" t="s">
        <v>451</v>
      </c>
      <c r="E227" t="s">
        <v>452</v>
      </c>
      <c r="F227" t="s">
        <v>69</v>
      </c>
      <c r="G227" t="s">
        <v>70</v>
      </c>
      <c r="H227" t="s">
        <v>3</v>
      </c>
      <c r="I227" t="s">
        <v>3</v>
      </c>
      <c r="J227" t="s">
        <v>416</v>
      </c>
      <c r="K227" t="s">
        <v>417</v>
      </c>
      <c r="L227" t="str">
        <f t="shared" si="8"/>
        <v>08</v>
      </c>
      <c r="M227" t="s">
        <v>418</v>
      </c>
      <c r="N227" t="s">
        <v>419</v>
      </c>
      <c r="O227" t="s">
        <v>3</v>
      </c>
      <c r="P227" t="s">
        <v>3</v>
      </c>
      <c r="Q227" t="s">
        <v>605</v>
      </c>
    </row>
    <row r="228" spans="1:17" x14ac:dyDescent="0.35">
      <c r="A228" t="s">
        <v>665</v>
      </c>
      <c r="B228">
        <v>2000</v>
      </c>
      <c r="C228" t="str">
        <f t="shared" si="7"/>
        <v>55</v>
      </c>
      <c r="D228" t="s">
        <v>34</v>
      </c>
      <c r="E228" t="s">
        <v>35</v>
      </c>
      <c r="F228" t="s">
        <v>23</v>
      </c>
      <c r="G228" t="s">
        <v>24</v>
      </c>
      <c r="H228" t="s">
        <v>3</v>
      </c>
      <c r="I228" t="s">
        <v>3</v>
      </c>
      <c r="J228" t="s">
        <v>63</v>
      </c>
      <c r="K228" t="s">
        <v>64</v>
      </c>
      <c r="L228" t="str">
        <f t="shared" si="8"/>
        <v>08</v>
      </c>
      <c r="M228" t="s">
        <v>65</v>
      </c>
      <c r="N228" t="s">
        <v>66</v>
      </c>
      <c r="O228" t="s">
        <v>3</v>
      </c>
      <c r="P228" t="s">
        <v>3</v>
      </c>
      <c r="Q228" t="s">
        <v>605</v>
      </c>
    </row>
    <row r="229" spans="1:17" x14ac:dyDescent="0.35">
      <c r="A229" t="s">
        <v>666</v>
      </c>
      <c r="B229">
        <v>2000</v>
      </c>
      <c r="C229" t="str">
        <f t="shared" si="7"/>
        <v>55</v>
      </c>
      <c r="D229" t="s">
        <v>34</v>
      </c>
      <c r="E229" t="s">
        <v>35</v>
      </c>
      <c r="F229" t="s">
        <v>23</v>
      </c>
      <c r="G229" t="s">
        <v>24</v>
      </c>
      <c r="H229" t="s">
        <v>3</v>
      </c>
      <c r="I229" t="s">
        <v>3</v>
      </c>
      <c r="J229" t="s">
        <v>63</v>
      </c>
      <c r="K229" t="s">
        <v>64</v>
      </c>
      <c r="L229" t="str">
        <f t="shared" si="8"/>
        <v>08</v>
      </c>
      <c r="M229" t="s">
        <v>65</v>
      </c>
      <c r="N229" t="s">
        <v>66</v>
      </c>
      <c r="O229" t="s">
        <v>3</v>
      </c>
      <c r="P229" t="s">
        <v>3</v>
      </c>
      <c r="Q229" t="s">
        <v>605</v>
      </c>
    </row>
    <row r="230" spans="1:17" x14ac:dyDescent="0.35">
      <c r="A230" t="s">
        <v>665</v>
      </c>
      <c r="B230">
        <v>2000</v>
      </c>
      <c r="C230" t="str">
        <f t="shared" si="7"/>
        <v>35</v>
      </c>
      <c r="D230" t="s">
        <v>537</v>
      </c>
      <c r="E230" t="s">
        <v>538</v>
      </c>
      <c r="F230" t="s">
        <v>69</v>
      </c>
      <c r="G230" t="s">
        <v>70</v>
      </c>
      <c r="H230" t="s">
        <v>3</v>
      </c>
      <c r="I230" t="s">
        <v>3</v>
      </c>
      <c r="J230" t="s">
        <v>63</v>
      </c>
      <c r="K230" t="s">
        <v>64</v>
      </c>
      <c r="L230" t="str">
        <f t="shared" si="8"/>
        <v>08</v>
      </c>
      <c r="M230" t="s">
        <v>65</v>
      </c>
      <c r="N230" t="s">
        <v>66</v>
      </c>
      <c r="O230" t="s">
        <v>3</v>
      </c>
      <c r="P230" t="s">
        <v>3</v>
      </c>
      <c r="Q230" t="s">
        <v>605</v>
      </c>
    </row>
    <row r="231" spans="1:17" x14ac:dyDescent="0.35">
      <c r="A231" t="s">
        <v>666</v>
      </c>
      <c r="B231">
        <v>2000</v>
      </c>
      <c r="C231" t="str">
        <f t="shared" si="7"/>
        <v>35</v>
      </c>
      <c r="D231" t="s">
        <v>537</v>
      </c>
      <c r="E231" t="s">
        <v>538</v>
      </c>
      <c r="F231" t="s">
        <v>69</v>
      </c>
      <c r="G231" t="s">
        <v>70</v>
      </c>
      <c r="H231" t="s">
        <v>3</v>
      </c>
      <c r="I231" t="s">
        <v>3</v>
      </c>
      <c r="J231" t="s">
        <v>63</v>
      </c>
      <c r="K231" t="s">
        <v>64</v>
      </c>
      <c r="L231" t="str">
        <f t="shared" si="8"/>
        <v>08</v>
      </c>
      <c r="M231" t="s">
        <v>65</v>
      </c>
      <c r="N231" t="s">
        <v>66</v>
      </c>
      <c r="O231" t="s">
        <v>3</v>
      </c>
      <c r="P231" t="s">
        <v>3</v>
      </c>
      <c r="Q231" t="s">
        <v>605</v>
      </c>
    </row>
    <row r="232" spans="1:17" x14ac:dyDescent="0.35">
      <c r="A232" t="s">
        <v>671</v>
      </c>
      <c r="B232">
        <v>24</v>
      </c>
      <c r="C232" t="str">
        <f t="shared" si="7"/>
        <v>50</v>
      </c>
      <c r="D232" t="s">
        <v>234</v>
      </c>
      <c r="E232" t="s">
        <v>235</v>
      </c>
      <c r="F232" t="s">
        <v>23</v>
      </c>
      <c r="G232" t="s">
        <v>24</v>
      </c>
      <c r="H232" t="s">
        <v>3</v>
      </c>
      <c r="I232" t="s">
        <v>3</v>
      </c>
      <c r="J232" t="s">
        <v>63</v>
      </c>
      <c r="K232" t="s">
        <v>64</v>
      </c>
      <c r="L232" t="str">
        <f t="shared" si="8"/>
        <v>08</v>
      </c>
      <c r="M232" t="s">
        <v>65</v>
      </c>
      <c r="N232" t="s">
        <v>66</v>
      </c>
      <c r="O232" t="s">
        <v>3</v>
      </c>
      <c r="P232" t="s">
        <v>3</v>
      </c>
      <c r="Q232" t="s">
        <v>605</v>
      </c>
    </row>
    <row r="233" spans="1:17" x14ac:dyDescent="0.35">
      <c r="A233" t="s">
        <v>671</v>
      </c>
      <c r="B233">
        <v>998</v>
      </c>
      <c r="C233" t="str">
        <f t="shared" si="7"/>
        <v>50</v>
      </c>
      <c r="D233" t="s">
        <v>239</v>
      </c>
      <c r="E233" t="s">
        <v>240</v>
      </c>
      <c r="F233" t="s">
        <v>23</v>
      </c>
      <c r="G233" t="s">
        <v>24</v>
      </c>
      <c r="H233" t="s">
        <v>3</v>
      </c>
      <c r="I233" t="s">
        <v>3</v>
      </c>
      <c r="J233" t="s">
        <v>63</v>
      </c>
      <c r="K233" t="s">
        <v>64</v>
      </c>
      <c r="L233" t="str">
        <f t="shared" si="8"/>
        <v>08</v>
      </c>
      <c r="M233" t="s">
        <v>65</v>
      </c>
      <c r="N233" t="s">
        <v>66</v>
      </c>
      <c r="O233" t="s">
        <v>3</v>
      </c>
      <c r="P233" t="s">
        <v>3</v>
      </c>
      <c r="Q233" t="s">
        <v>605</v>
      </c>
    </row>
    <row r="234" spans="1:17" x14ac:dyDescent="0.35">
      <c r="A234" t="s">
        <v>671</v>
      </c>
      <c r="B234">
        <v>3023</v>
      </c>
      <c r="C234" t="str">
        <f t="shared" si="7"/>
        <v>50</v>
      </c>
      <c r="D234" t="s">
        <v>73</v>
      </c>
      <c r="E234" t="s">
        <v>74</v>
      </c>
      <c r="F234" t="s">
        <v>23</v>
      </c>
      <c r="G234" t="s">
        <v>24</v>
      </c>
      <c r="H234" t="s">
        <v>3</v>
      </c>
      <c r="I234" t="s">
        <v>3</v>
      </c>
      <c r="J234" t="s">
        <v>63</v>
      </c>
      <c r="K234" t="s">
        <v>64</v>
      </c>
      <c r="L234" t="str">
        <f t="shared" si="8"/>
        <v>08</v>
      </c>
      <c r="M234" t="s">
        <v>65</v>
      </c>
      <c r="N234" t="s">
        <v>66</v>
      </c>
      <c r="O234" t="s">
        <v>3</v>
      </c>
      <c r="P234" t="s">
        <v>3</v>
      </c>
      <c r="Q234" t="s">
        <v>605</v>
      </c>
    </row>
    <row r="235" spans="1:17" x14ac:dyDescent="0.35">
      <c r="A235" t="s">
        <v>671</v>
      </c>
      <c r="B235">
        <v>4045</v>
      </c>
      <c r="C235" t="str">
        <f t="shared" si="7"/>
        <v>35</v>
      </c>
      <c r="D235" t="s">
        <v>457</v>
      </c>
      <c r="E235" t="s">
        <v>458</v>
      </c>
      <c r="F235" t="s">
        <v>69</v>
      </c>
      <c r="G235" t="s">
        <v>70</v>
      </c>
      <c r="H235" t="s">
        <v>3</v>
      </c>
      <c r="I235" t="s">
        <v>3</v>
      </c>
      <c r="J235" t="s">
        <v>63</v>
      </c>
      <c r="K235" t="s">
        <v>64</v>
      </c>
      <c r="L235" t="str">
        <f t="shared" si="8"/>
        <v>08</v>
      </c>
      <c r="M235" t="s">
        <v>65</v>
      </c>
      <c r="N235" t="s">
        <v>66</v>
      </c>
      <c r="O235" t="s">
        <v>3</v>
      </c>
      <c r="P235" t="s">
        <v>3</v>
      </c>
      <c r="Q235" t="s">
        <v>605</v>
      </c>
    </row>
    <row r="236" spans="1:17" x14ac:dyDescent="0.35">
      <c r="A236" t="s">
        <v>670</v>
      </c>
      <c r="B236">
        <v>4000</v>
      </c>
      <c r="C236" t="str">
        <f t="shared" si="7"/>
        <v>55</v>
      </c>
      <c r="D236" t="s">
        <v>34</v>
      </c>
      <c r="E236" t="s">
        <v>35</v>
      </c>
      <c r="F236" t="s">
        <v>23</v>
      </c>
      <c r="G236" t="s">
        <v>24</v>
      </c>
      <c r="H236" t="s">
        <v>3</v>
      </c>
      <c r="I236" t="s">
        <v>3</v>
      </c>
      <c r="J236" t="s">
        <v>16</v>
      </c>
      <c r="K236" t="s">
        <v>17</v>
      </c>
      <c r="L236" t="str">
        <f t="shared" si="8"/>
        <v>08</v>
      </c>
      <c r="M236" t="s">
        <v>18</v>
      </c>
      <c r="N236" t="s">
        <v>19</v>
      </c>
      <c r="O236" t="s">
        <v>3</v>
      </c>
      <c r="P236" t="s">
        <v>3</v>
      </c>
      <c r="Q236" t="s">
        <v>605</v>
      </c>
    </row>
    <row r="237" spans="1:17" x14ac:dyDescent="0.35">
      <c r="A237" t="s">
        <v>670</v>
      </c>
      <c r="B237">
        <v>4000</v>
      </c>
      <c r="C237" t="str">
        <f t="shared" si="7"/>
        <v>35</v>
      </c>
      <c r="D237" t="s">
        <v>457</v>
      </c>
      <c r="E237" t="s">
        <v>458</v>
      </c>
      <c r="F237" t="s">
        <v>69</v>
      </c>
      <c r="G237" t="s">
        <v>70</v>
      </c>
      <c r="H237" t="s">
        <v>3</v>
      </c>
      <c r="I237" t="s">
        <v>3</v>
      </c>
      <c r="J237" t="s">
        <v>16</v>
      </c>
      <c r="K237" t="s">
        <v>17</v>
      </c>
      <c r="L237" t="str">
        <f t="shared" si="8"/>
        <v>08</v>
      </c>
      <c r="M237" t="s">
        <v>18</v>
      </c>
      <c r="N237" t="s">
        <v>19</v>
      </c>
      <c r="O237" t="s">
        <v>3</v>
      </c>
      <c r="P237" t="s">
        <v>3</v>
      </c>
      <c r="Q237" t="s">
        <v>605</v>
      </c>
    </row>
    <row r="238" spans="1:17" x14ac:dyDescent="0.35">
      <c r="A238" t="s">
        <v>541</v>
      </c>
      <c r="B238">
        <v>132737</v>
      </c>
      <c r="C238" t="str">
        <f t="shared" si="7"/>
        <v>35</v>
      </c>
      <c r="D238" t="s">
        <v>451</v>
      </c>
      <c r="E238" t="s">
        <v>452</v>
      </c>
      <c r="F238" t="s">
        <v>69</v>
      </c>
      <c r="G238" t="s">
        <v>70</v>
      </c>
      <c r="H238" t="s">
        <v>542</v>
      </c>
      <c r="I238" t="s">
        <v>543</v>
      </c>
      <c r="J238" t="s">
        <v>55</v>
      </c>
      <c r="K238" t="s">
        <v>56</v>
      </c>
      <c r="L238" t="str">
        <f t="shared" si="8"/>
        <v>09</v>
      </c>
      <c r="M238" t="s">
        <v>114</v>
      </c>
      <c r="N238" t="s">
        <v>115</v>
      </c>
      <c r="O238" t="s">
        <v>3</v>
      </c>
      <c r="P238" t="s">
        <v>3</v>
      </c>
      <c r="Q238" t="s">
        <v>605</v>
      </c>
    </row>
    <row r="239" spans="1:17" x14ac:dyDescent="0.35">
      <c r="A239" t="s">
        <v>667</v>
      </c>
      <c r="B239">
        <v>25805</v>
      </c>
      <c r="C239" t="str">
        <f t="shared" si="7"/>
        <v>55</v>
      </c>
      <c r="D239" t="s">
        <v>197</v>
      </c>
      <c r="E239" t="s">
        <v>198</v>
      </c>
      <c r="F239" t="s">
        <v>23</v>
      </c>
      <c r="G239" t="s">
        <v>24</v>
      </c>
      <c r="H239" t="s">
        <v>544</v>
      </c>
      <c r="I239" t="s">
        <v>545</v>
      </c>
      <c r="J239" t="s">
        <v>55</v>
      </c>
      <c r="K239" t="s">
        <v>56</v>
      </c>
      <c r="L239" t="str">
        <f t="shared" si="8"/>
        <v>09</v>
      </c>
      <c r="M239" t="s">
        <v>119</v>
      </c>
      <c r="N239" t="s">
        <v>120</v>
      </c>
      <c r="O239" t="s">
        <v>3</v>
      </c>
      <c r="P239" t="s">
        <v>3</v>
      </c>
      <c r="Q239" t="s">
        <v>605</v>
      </c>
    </row>
    <row r="240" spans="1:17" x14ac:dyDescent="0.35">
      <c r="A240" t="s">
        <v>667</v>
      </c>
      <c r="B240">
        <v>25805</v>
      </c>
      <c r="C240" t="str">
        <f t="shared" si="7"/>
        <v>35</v>
      </c>
      <c r="D240" t="s">
        <v>500</v>
      </c>
      <c r="E240" t="s">
        <v>501</v>
      </c>
      <c r="F240" t="s">
        <v>69</v>
      </c>
      <c r="G240" t="s">
        <v>70</v>
      </c>
      <c r="H240" t="s">
        <v>546</v>
      </c>
      <c r="I240" t="s">
        <v>547</v>
      </c>
      <c r="J240" t="s">
        <v>55</v>
      </c>
      <c r="K240" t="s">
        <v>56</v>
      </c>
      <c r="L240" t="str">
        <f t="shared" si="8"/>
        <v>09</v>
      </c>
      <c r="M240" t="s">
        <v>119</v>
      </c>
      <c r="N240" t="s">
        <v>120</v>
      </c>
      <c r="O240" t="s">
        <v>3</v>
      </c>
      <c r="P240" t="s">
        <v>3</v>
      </c>
      <c r="Q240" t="s">
        <v>605</v>
      </c>
    </row>
    <row r="241" spans="1:17" x14ac:dyDescent="0.35">
      <c r="A241" t="s">
        <v>703</v>
      </c>
      <c r="B241">
        <v>49148</v>
      </c>
      <c r="C241" t="str">
        <f t="shared" si="7"/>
        <v>55</v>
      </c>
      <c r="D241" t="s">
        <v>51</v>
      </c>
      <c r="E241" t="s">
        <v>52</v>
      </c>
      <c r="F241" t="s">
        <v>23</v>
      </c>
      <c r="G241" t="s">
        <v>24</v>
      </c>
      <c r="H241" t="s">
        <v>549</v>
      </c>
      <c r="I241" t="s">
        <v>550</v>
      </c>
      <c r="J241" t="s">
        <v>55</v>
      </c>
      <c r="K241" t="s">
        <v>56</v>
      </c>
      <c r="L241" t="str">
        <f t="shared" si="8"/>
        <v>09</v>
      </c>
      <c r="M241" t="s">
        <v>220</v>
      </c>
      <c r="N241" t="s">
        <v>221</v>
      </c>
      <c r="O241" t="s">
        <v>3</v>
      </c>
      <c r="P241" t="s">
        <v>3</v>
      </c>
      <c r="Q241" t="s">
        <v>605</v>
      </c>
    </row>
    <row r="242" spans="1:17" x14ac:dyDescent="0.35">
      <c r="A242" t="s">
        <v>551</v>
      </c>
      <c r="B242">
        <v>4620</v>
      </c>
      <c r="C242" t="str">
        <f t="shared" si="7"/>
        <v>50</v>
      </c>
      <c r="D242" t="s">
        <v>239</v>
      </c>
      <c r="E242" t="s">
        <v>240</v>
      </c>
      <c r="F242" t="s">
        <v>23</v>
      </c>
      <c r="G242" t="s">
        <v>24</v>
      </c>
      <c r="H242" t="s">
        <v>549</v>
      </c>
      <c r="I242" t="s">
        <v>550</v>
      </c>
      <c r="J242" t="s">
        <v>55</v>
      </c>
      <c r="K242" t="s">
        <v>56</v>
      </c>
      <c r="L242" t="str">
        <f t="shared" si="8"/>
        <v>09</v>
      </c>
      <c r="M242" t="s">
        <v>220</v>
      </c>
      <c r="N242" t="s">
        <v>221</v>
      </c>
      <c r="O242" t="s">
        <v>3</v>
      </c>
      <c r="P242" t="s">
        <v>3</v>
      </c>
      <c r="Q242" t="s">
        <v>605</v>
      </c>
    </row>
    <row r="243" spans="1:17" x14ac:dyDescent="0.35">
      <c r="A243" t="s">
        <v>552</v>
      </c>
      <c r="B243">
        <v>112</v>
      </c>
      <c r="C243" t="str">
        <f t="shared" si="7"/>
        <v>50</v>
      </c>
      <c r="D243" t="s">
        <v>234</v>
      </c>
      <c r="E243" t="s">
        <v>235</v>
      </c>
      <c r="F243" t="s">
        <v>23</v>
      </c>
      <c r="G243" t="s">
        <v>24</v>
      </c>
      <c r="H243" t="s">
        <v>549</v>
      </c>
      <c r="I243" t="s">
        <v>550</v>
      </c>
      <c r="J243" t="s">
        <v>55</v>
      </c>
      <c r="K243" t="s">
        <v>56</v>
      </c>
      <c r="L243" t="str">
        <f t="shared" si="8"/>
        <v>09</v>
      </c>
      <c r="M243" t="s">
        <v>220</v>
      </c>
      <c r="N243" t="s">
        <v>221</v>
      </c>
      <c r="O243" t="s">
        <v>3</v>
      </c>
      <c r="P243" t="s">
        <v>3</v>
      </c>
      <c r="Q243" t="s">
        <v>605</v>
      </c>
    </row>
    <row r="244" spans="1:17" x14ac:dyDescent="0.35">
      <c r="A244" t="s">
        <v>553</v>
      </c>
      <c r="B244">
        <v>14000</v>
      </c>
      <c r="C244" t="str">
        <f t="shared" si="7"/>
        <v>50</v>
      </c>
      <c r="D244" t="s">
        <v>554</v>
      </c>
      <c r="E244" t="s">
        <v>555</v>
      </c>
      <c r="F244" t="s">
        <v>23</v>
      </c>
      <c r="G244" t="s">
        <v>24</v>
      </c>
      <c r="H244" t="s">
        <v>549</v>
      </c>
      <c r="I244" t="s">
        <v>550</v>
      </c>
      <c r="J244" t="s">
        <v>55</v>
      </c>
      <c r="K244" t="s">
        <v>56</v>
      </c>
      <c r="L244" t="str">
        <f t="shared" si="8"/>
        <v>09</v>
      </c>
      <c r="M244" t="s">
        <v>220</v>
      </c>
      <c r="N244" t="s">
        <v>221</v>
      </c>
      <c r="O244" t="s">
        <v>3</v>
      </c>
      <c r="P244" t="s">
        <v>3</v>
      </c>
      <c r="Q244" t="s">
        <v>605</v>
      </c>
    </row>
    <row r="245" spans="1:17" x14ac:dyDescent="0.35">
      <c r="A245" t="s">
        <v>556</v>
      </c>
      <c r="B245">
        <v>67880</v>
      </c>
      <c r="C245" t="str">
        <f t="shared" si="7"/>
        <v>35</v>
      </c>
      <c r="D245" t="s">
        <v>451</v>
      </c>
      <c r="E245" t="s">
        <v>452</v>
      </c>
      <c r="F245" t="s">
        <v>69</v>
      </c>
      <c r="G245" t="s">
        <v>70</v>
      </c>
      <c r="H245" t="s">
        <v>557</v>
      </c>
      <c r="I245" t="s">
        <v>558</v>
      </c>
      <c r="J245" t="s">
        <v>55</v>
      </c>
      <c r="K245" t="s">
        <v>56</v>
      </c>
      <c r="L245" t="str">
        <f t="shared" si="8"/>
        <v>09</v>
      </c>
      <c r="M245" t="s">
        <v>220</v>
      </c>
      <c r="N245" t="s">
        <v>221</v>
      </c>
      <c r="O245" t="s">
        <v>3</v>
      </c>
      <c r="P245" t="s">
        <v>3</v>
      </c>
      <c r="Q245" t="s">
        <v>605</v>
      </c>
    </row>
    <row r="246" spans="1:17" x14ac:dyDescent="0.35">
      <c r="A246" t="s">
        <v>668</v>
      </c>
      <c r="B246">
        <v>8</v>
      </c>
      <c r="C246" t="str">
        <f t="shared" si="7"/>
        <v>50</v>
      </c>
      <c r="D246" t="s">
        <v>234</v>
      </c>
      <c r="E246" t="s">
        <v>235</v>
      </c>
      <c r="F246" t="s">
        <v>23</v>
      </c>
      <c r="G246" t="s">
        <v>24</v>
      </c>
      <c r="H246" t="s">
        <v>236</v>
      </c>
      <c r="I246" t="s">
        <v>237</v>
      </c>
      <c r="J246" t="s">
        <v>231</v>
      </c>
      <c r="K246" t="s">
        <v>232</v>
      </c>
      <c r="L246" t="str">
        <f t="shared" si="8"/>
        <v>01</v>
      </c>
      <c r="M246" t="s">
        <v>166</v>
      </c>
      <c r="N246" t="s">
        <v>167</v>
      </c>
      <c r="O246" t="s">
        <v>3</v>
      </c>
      <c r="P246" t="s">
        <v>3</v>
      </c>
      <c r="Q246" t="s">
        <v>605</v>
      </c>
    </row>
    <row r="247" spans="1:17" x14ac:dyDescent="0.35">
      <c r="A247" t="s">
        <v>668</v>
      </c>
      <c r="B247">
        <v>323</v>
      </c>
      <c r="C247" t="str">
        <f t="shared" si="7"/>
        <v>50</v>
      </c>
      <c r="D247" t="s">
        <v>239</v>
      </c>
      <c r="E247" t="s">
        <v>240</v>
      </c>
      <c r="F247" t="s">
        <v>23</v>
      </c>
      <c r="G247" t="s">
        <v>24</v>
      </c>
      <c r="H247" t="s">
        <v>236</v>
      </c>
      <c r="I247" t="s">
        <v>237</v>
      </c>
      <c r="J247" t="s">
        <v>231</v>
      </c>
      <c r="K247" t="s">
        <v>232</v>
      </c>
      <c r="L247" t="str">
        <f t="shared" si="8"/>
        <v>01</v>
      </c>
      <c r="M247" t="s">
        <v>166</v>
      </c>
      <c r="N247" t="s">
        <v>167</v>
      </c>
      <c r="O247" t="s">
        <v>3</v>
      </c>
      <c r="P247" t="s">
        <v>3</v>
      </c>
      <c r="Q247" t="s">
        <v>605</v>
      </c>
    </row>
    <row r="248" spans="1:17" x14ac:dyDescent="0.35">
      <c r="A248" t="s">
        <v>668</v>
      </c>
      <c r="B248">
        <v>980</v>
      </c>
      <c r="C248" t="str">
        <f t="shared" si="7"/>
        <v>50</v>
      </c>
      <c r="D248" t="s">
        <v>242</v>
      </c>
      <c r="E248" t="s">
        <v>243</v>
      </c>
      <c r="F248" t="s">
        <v>23</v>
      </c>
      <c r="G248" t="s">
        <v>24</v>
      </c>
      <c r="H248" t="s">
        <v>236</v>
      </c>
      <c r="I248" t="s">
        <v>237</v>
      </c>
      <c r="J248" t="s">
        <v>231</v>
      </c>
      <c r="K248" t="s">
        <v>232</v>
      </c>
      <c r="L248" t="str">
        <f t="shared" si="8"/>
        <v>01</v>
      </c>
      <c r="M248" t="s">
        <v>166</v>
      </c>
      <c r="N248" t="s">
        <v>167</v>
      </c>
      <c r="O248" t="s">
        <v>3</v>
      </c>
      <c r="P248" t="s">
        <v>3</v>
      </c>
      <c r="Q248" t="s">
        <v>605</v>
      </c>
    </row>
    <row r="249" spans="1:17" x14ac:dyDescent="0.35">
      <c r="A249" t="s">
        <v>668</v>
      </c>
      <c r="B249">
        <v>1311</v>
      </c>
      <c r="C249" t="str">
        <f t="shared" si="7"/>
        <v>35</v>
      </c>
      <c r="D249" t="s">
        <v>500</v>
      </c>
      <c r="E249" t="s">
        <v>501</v>
      </c>
      <c r="F249" t="s">
        <v>69</v>
      </c>
      <c r="G249" t="s">
        <v>70</v>
      </c>
      <c r="H249" t="s">
        <v>560</v>
      </c>
      <c r="I249" t="s">
        <v>561</v>
      </c>
      <c r="J249" t="s">
        <v>231</v>
      </c>
      <c r="K249" t="s">
        <v>232</v>
      </c>
      <c r="L249" t="str">
        <f t="shared" si="8"/>
        <v>01</v>
      </c>
      <c r="M249" t="s">
        <v>349</v>
      </c>
      <c r="N249" t="s">
        <v>350</v>
      </c>
      <c r="O249" t="s">
        <v>3</v>
      </c>
      <c r="P249" t="s">
        <v>3</v>
      </c>
      <c r="Q249" t="s">
        <v>605</v>
      </c>
    </row>
    <row r="250" spans="1:17" x14ac:dyDescent="0.35">
      <c r="A250" t="s">
        <v>669</v>
      </c>
      <c r="B250">
        <v>-1646</v>
      </c>
      <c r="C250" t="str">
        <f t="shared" si="7"/>
        <v>35</v>
      </c>
      <c r="D250" t="s">
        <v>500</v>
      </c>
      <c r="E250" t="s">
        <v>501</v>
      </c>
      <c r="F250" t="s">
        <v>69</v>
      </c>
      <c r="G250" t="s">
        <v>70</v>
      </c>
      <c r="H250" t="s">
        <v>562</v>
      </c>
      <c r="I250" t="s">
        <v>563</v>
      </c>
      <c r="J250" t="s">
        <v>39</v>
      </c>
      <c r="K250" t="s">
        <v>40</v>
      </c>
      <c r="L250" t="str">
        <f t="shared" si="8"/>
        <v>04</v>
      </c>
      <c r="M250" t="s">
        <v>254</v>
      </c>
      <c r="N250" t="s">
        <v>255</v>
      </c>
      <c r="O250" t="s">
        <v>3</v>
      </c>
      <c r="P250" t="s">
        <v>3</v>
      </c>
      <c r="Q250" t="s">
        <v>605</v>
      </c>
    </row>
    <row r="251" spans="1:17" x14ac:dyDescent="0.35">
      <c r="A251" s="17" t="s">
        <v>655</v>
      </c>
      <c r="B251" s="17">
        <v>7515</v>
      </c>
      <c r="C251" s="17" t="str">
        <f t="shared" ref="C251:C252" si="9">LEFT(D251,2)</f>
        <v>35</v>
      </c>
      <c r="D251" s="17" t="s">
        <v>451</v>
      </c>
      <c r="E251" s="17" t="s">
        <v>452</v>
      </c>
      <c r="F251" s="17" t="s">
        <v>69</v>
      </c>
      <c r="G251" s="17" t="s">
        <v>70</v>
      </c>
      <c r="H251" s="17" t="s">
        <v>542</v>
      </c>
      <c r="I251" s="17" t="s">
        <v>543</v>
      </c>
      <c r="J251" s="17" t="s">
        <v>39</v>
      </c>
      <c r="K251" s="17" t="s">
        <v>40</v>
      </c>
      <c r="L251" s="17" t="str">
        <f t="shared" ref="L251:L252" si="10">LEFT(M251,2)</f>
        <v>09</v>
      </c>
      <c r="M251" s="17" t="s">
        <v>114</v>
      </c>
      <c r="N251" s="17" t="s">
        <v>115</v>
      </c>
      <c r="O251" s="17" t="s">
        <v>3</v>
      </c>
      <c r="P251" s="17" t="s">
        <v>3</v>
      </c>
      <c r="Q251" t="s">
        <v>605</v>
      </c>
    </row>
    <row r="252" spans="1:17" x14ac:dyDescent="0.35">
      <c r="A252" s="17" t="s">
        <v>655</v>
      </c>
      <c r="B252" s="17">
        <v>7515</v>
      </c>
      <c r="C252" s="17" t="str">
        <f t="shared" si="9"/>
        <v>55</v>
      </c>
      <c r="D252" s="18" t="s">
        <v>105</v>
      </c>
      <c r="E252" s="17" t="s">
        <v>106</v>
      </c>
      <c r="F252" s="17" t="s">
        <v>23</v>
      </c>
      <c r="G252" s="17" t="s">
        <v>24</v>
      </c>
      <c r="H252" s="17" t="s">
        <v>656</v>
      </c>
      <c r="I252" s="17" t="s">
        <v>657</v>
      </c>
      <c r="J252" s="17" t="s">
        <v>39</v>
      </c>
      <c r="K252" s="17" t="s">
        <v>40</v>
      </c>
      <c r="L252" s="17" t="str">
        <f t="shared" si="10"/>
        <v>09</v>
      </c>
      <c r="M252" s="17" t="s">
        <v>114</v>
      </c>
      <c r="N252" s="17" t="s">
        <v>115</v>
      </c>
      <c r="O252" s="17" t="s">
        <v>3</v>
      </c>
      <c r="P252" s="17" t="s">
        <v>3</v>
      </c>
      <c r="Q252" t="s">
        <v>605</v>
      </c>
    </row>
    <row r="253" spans="1:17" x14ac:dyDescent="0.35">
      <c r="A253" s="17" t="s">
        <v>652</v>
      </c>
      <c r="B253" s="17">
        <v>6237</v>
      </c>
      <c r="C253" s="17" t="str">
        <f t="shared" si="7"/>
        <v>35</v>
      </c>
      <c r="D253" s="17" t="s">
        <v>451</v>
      </c>
      <c r="E253" s="17" t="s">
        <v>452</v>
      </c>
      <c r="F253" s="17" t="s">
        <v>69</v>
      </c>
      <c r="G253" s="17" t="s">
        <v>70</v>
      </c>
      <c r="H253" s="17" t="s">
        <v>557</v>
      </c>
      <c r="I253" s="17" t="s">
        <v>558</v>
      </c>
      <c r="J253" s="17" t="s">
        <v>355</v>
      </c>
      <c r="K253" s="17" t="s">
        <v>356</v>
      </c>
      <c r="L253" s="17" t="str">
        <f t="shared" ref="L253" si="11">LEFT(M253,2)</f>
        <v>10</v>
      </c>
      <c r="M253" s="18" t="s">
        <v>388</v>
      </c>
      <c r="N253" s="17" t="s">
        <v>389</v>
      </c>
      <c r="O253" s="17"/>
      <c r="P253" s="17"/>
      <c r="Q253" t="s">
        <v>605</v>
      </c>
    </row>
    <row r="254" spans="1:17" x14ac:dyDescent="0.35">
      <c r="A254" s="17" t="s">
        <v>652</v>
      </c>
      <c r="B254" s="17">
        <v>2050</v>
      </c>
      <c r="C254" s="17" t="str">
        <f t="shared" si="7"/>
        <v>41</v>
      </c>
      <c r="D254" s="17" t="s">
        <v>374</v>
      </c>
      <c r="E254" s="17" t="s">
        <v>375</v>
      </c>
      <c r="F254" s="17" t="s">
        <v>23</v>
      </c>
      <c r="G254" s="17" t="s">
        <v>24</v>
      </c>
      <c r="H254" s="17" t="s">
        <v>653</v>
      </c>
      <c r="I254" s="17" t="s">
        <v>654</v>
      </c>
      <c r="J254" s="17" t="s">
        <v>355</v>
      </c>
      <c r="K254" s="17" t="s">
        <v>356</v>
      </c>
      <c r="L254" s="17" t="str">
        <f t="shared" ref="L254:L255" si="12">LEFT(M254,2)</f>
        <v>10</v>
      </c>
      <c r="M254" s="18" t="s">
        <v>388</v>
      </c>
      <c r="N254" s="17" t="s">
        <v>389</v>
      </c>
      <c r="O254" s="17"/>
      <c r="P254" s="17"/>
      <c r="Q254" t="s">
        <v>605</v>
      </c>
    </row>
    <row r="255" spans="1:17" x14ac:dyDescent="0.35">
      <c r="A255" s="17" t="s">
        <v>652</v>
      </c>
      <c r="B255" s="17">
        <v>4187</v>
      </c>
      <c r="C255" s="17" t="str">
        <f t="shared" si="7"/>
        <v>55</v>
      </c>
      <c r="D255" s="17" t="s">
        <v>363</v>
      </c>
      <c r="E255" s="17" t="s">
        <v>364</v>
      </c>
      <c r="F255" s="17" t="s">
        <v>23</v>
      </c>
      <c r="G255" s="17" t="s">
        <v>24</v>
      </c>
      <c r="H255" s="17" t="s">
        <v>653</v>
      </c>
      <c r="I255" s="17" t="s">
        <v>654</v>
      </c>
      <c r="J255" s="17" t="s">
        <v>355</v>
      </c>
      <c r="K255" s="17" t="s">
        <v>356</v>
      </c>
      <c r="L255" s="17" t="str">
        <f t="shared" si="12"/>
        <v>10</v>
      </c>
      <c r="M255" s="18" t="s">
        <v>388</v>
      </c>
      <c r="N255" s="17" t="s">
        <v>389</v>
      </c>
      <c r="O255" s="17"/>
      <c r="P255" s="17"/>
      <c r="Q255" t="s">
        <v>605</v>
      </c>
    </row>
    <row r="256" spans="1:17" x14ac:dyDescent="0.35">
      <c r="A256" t="s">
        <v>564</v>
      </c>
      <c r="B256">
        <v>676</v>
      </c>
      <c r="C256" t="str">
        <f t="shared" si="7"/>
        <v>50</v>
      </c>
      <c r="D256" t="s">
        <v>554</v>
      </c>
      <c r="E256" t="s">
        <v>555</v>
      </c>
      <c r="F256" t="s">
        <v>23</v>
      </c>
      <c r="G256" t="s">
        <v>24</v>
      </c>
      <c r="H256" t="s">
        <v>565</v>
      </c>
      <c r="I256" t="s">
        <v>566</v>
      </c>
      <c r="J256" t="s">
        <v>355</v>
      </c>
      <c r="K256" t="s">
        <v>356</v>
      </c>
      <c r="L256" t="str">
        <f t="shared" si="8"/>
        <v>10</v>
      </c>
      <c r="M256" t="s">
        <v>135</v>
      </c>
      <c r="N256" t="s">
        <v>136</v>
      </c>
      <c r="O256" t="s">
        <v>3</v>
      </c>
      <c r="P256" t="s">
        <v>3</v>
      </c>
      <c r="Q256" t="s">
        <v>605</v>
      </c>
    </row>
    <row r="257" spans="1:17" x14ac:dyDescent="0.35">
      <c r="A257" t="s">
        <v>564</v>
      </c>
      <c r="B257">
        <v>62</v>
      </c>
      <c r="C257" t="str">
        <f t="shared" si="7"/>
        <v>50</v>
      </c>
      <c r="D257" t="s">
        <v>234</v>
      </c>
      <c r="E257" t="s">
        <v>235</v>
      </c>
      <c r="F257" t="s">
        <v>23</v>
      </c>
      <c r="G257" t="s">
        <v>24</v>
      </c>
      <c r="H257" t="s">
        <v>565</v>
      </c>
      <c r="I257" t="s">
        <v>566</v>
      </c>
      <c r="J257" t="s">
        <v>355</v>
      </c>
      <c r="K257" t="s">
        <v>356</v>
      </c>
      <c r="L257" t="str">
        <f t="shared" si="8"/>
        <v>10</v>
      </c>
      <c r="M257" t="s">
        <v>135</v>
      </c>
      <c r="N257" t="s">
        <v>136</v>
      </c>
      <c r="O257" t="s">
        <v>3</v>
      </c>
      <c r="P257" t="s">
        <v>3</v>
      </c>
      <c r="Q257" t="s">
        <v>605</v>
      </c>
    </row>
    <row r="258" spans="1:17" x14ac:dyDescent="0.35">
      <c r="A258" t="s">
        <v>564</v>
      </c>
      <c r="B258">
        <v>2565</v>
      </c>
      <c r="C258" t="str">
        <f t="shared" si="7"/>
        <v>50</v>
      </c>
      <c r="D258" t="s">
        <v>239</v>
      </c>
      <c r="E258" t="s">
        <v>240</v>
      </c>
      <c r="F258" t="s">
        <v>23</v>
      </c>
      <c r="G258" t="s">
        <v>24</v>
      </c>
      <c r="H258" t="s">
        <v>565</v>
      </c>
      <c r="I258" t="s">
        <v>566</v>
      </c>
      <c r="J258" t="s">
        <v>355</v>
      </c>
      <c r="K258" t="s">
        <v>356</v>
      </c>
      <c r="L258" t="str">
        <f t="shared" si="8"/>
        <v>10</v>
      </c>
      <c r="M258" t="s">
        <v>135</v>
      </c>
      <c r="N258" t="s">
        <v>136</v>
      </c>
      <c r="O258" t="s">
        <v>3</v>
      </c>
      <c r="P258" t="s">
        <v>3</v>
      </c>
      <c r="Q258" t="s">
        <v>605</v>
      </c>
    </row>
    <row r="259" spans="1:17" x14ac:dyDescent="0.35">
      <c r="A259" t="s">
        <v>567</v>
      </c>
      <c r="B259">
        <v>7097</v>
      </c>
      <c r="C259" t="str">
        <f t="shared" si="7"/>
        <v>50</v>
      </c>
      <c r="D259" t="s">
        <v>242</v>
      </c>
      <c r="E259" t="s">
        <v>243</v>
      </c>
      <c r="F259" t="s">
        <v>23</v>
      </c>
      <c r="G259" t="s">
        <v>24</v>
      </c>
      <c r="H259" t="s">
        <v>565</v>
      </c>
      <c r="I259" t="s">
        <v>566</v>
      </c>
      <c r="J259" t="s">
        <v>355</v>
      </c>
      <c r="K259" t="s">
        <v>356</v>
      </c>
      <c r="L259" t="str">
        <f t="shared" si="8"/>
        <v>10</v>
      </c>
      <c r="M259" t="s">
        <v>135</v>
      </c>
      <c r="N259" t="s">
        <v>136</v>
      </c>
      <c r="O259" t="s">
        <v>3</v>
      </c>
      <c r="P259" t="s">
        <v>3</v>
      </c>
      <c r="Q259" t="s">
        <v>605</v>
      </c>
    </row>
    <row r="260" spans="1:17" x14ac:dyDescent="0.35">
      <c r="A260" t="s">
        <v>564</v>
      </c>
      <c r="B260">
        <v>223800</v>
      </c>
      <c r="C260" t="str">
        <f t="shared" si="7"/>
        <v>41</v>
      </c>
      <c r="D260" t="s">
        <v>568</v>
      </c>
      <c r="E260" t="s">
        <v>569</v>
      </c>
      <c r="F260" t="s">
        <v>23</v>
      </c>
      <c r="G260" t="s">
        <v>24</v>
      </c>
      <c r="H260" t="s">
        <v>565</v>
      </c>
      <c r="I260" t="s">
        <v>566</v>
      </c>
      <c r="J260" t="s">
        <v>355</v>
      </c>
      <c r="K260" t="s">
        <v>356</v>
      </c>
      <c r="L260" t="str">
        <f t="shared" si="8"/>
        <v>10</v>
      </c>
      <c r="M260" t="s">
        <v>135</v>
      </c>
      <c r="N260" t="s">
        <v>136</v>
      </c>
      <c r="O260" t="s">
        <v>3</v>
      </c>
      <c r="P260" t="s">
        <v>3</v>
      </c>
      <c r="Q260" t="s">
        <v>605</v>
      </c>
    </row>
    <row r="261" spans="1:17" x14ac:dyDescent="0.35">
      <c r="A261" t="s">
        <v>570</v>
      </c>
      <c r="B261">
        <v>234200</v>
      </c>
      <c r="C261" t="str">
        <f t="shared" si="7"/>
        <v>35</v>
      </c>
      <c r="D261" t="s">
        <v>451</v>
      </c>
      <c r="E261" t="s">
        <v>452</v>
      </c>
      <c r="F261" t="s">
        <v>69</v>
      </c>
      <c r="G261" t="s">
        <v>70</v>
      </c>
      <c r="H261" t="s">
        <v>557</v>
      </c>
      <c r="I261" t="s">
        <v>558</v>
      </c>
      <c r="J261" t="s">
        <v>355</v>
      </c>
      <c r="K261" t="s">
        <v>356</v>
      </c>
      <c r="L261" t="str">
        <f t="shared" si="8"/>
        <v>10</v>
      </c>
      <c r="M261" t="s">
        <v>135</v>
      </c>
      <c r="N261" t="s">
        <v>136</v>
      </c>
      <c r="O261" t="s">
        <v>3</v>
      </c>
      <c r="P261" t="s">
        <v>3</v>
      </c>
      <c r="Q261" t="s">
        <v>605</v>
      </c>
    </row>
    <row r="262" spans="1:17" x14ac:dyDescent="0.35">
      <c r="A262" t="s">
        <v>572</v>
      </c>
      <c r="B262">
        <v>-4952</v>
      </c>
      <c r="C262" t="str">
        <f t="shared" si="7"/>
        <v>41</v>
      </c>
      <c r="D262" t="s">
        <v>374</v>
      </c>
      <c r="E262" t="s">
        <v>375</v>
      </c>
      <c r="F262" t="s">
        <v>23</v>
      </c>
      <c r="G262" t="s">
        <v>24</v>
      </c>
      <c r="H262" t="s">
        <v>376</v>
      </c>
      <c r="I262" t="s">
        <v>377</v>
      </c>
      <c r="J262" t="s">
        <v>355</v>
      </c>
      <c r="K262" t="s">
        <v>356</v>
      </c>
      <c r="L262" t="str">
        <f t="shared" si="8"/>
        <v>10</v>
      </c>
      <c r="M262" t="s">
        <v>135</v>
      </c>
      <c r="N262" t="s">
        <v>136</v>
      </c>
      <c r="O262" t="s">
        <v>3</v>
      </c>
      <c r="P262" t="s">
        <v>3</v>
      </c>
      <c r="Q262" t="s">
        <v>605</v>
      </c>
    </row>
    <row r="263" spans="1:17" x14ac:dyDescent="0.35">
      <c r="A263" t="s">
        <v>572</v>
      </c>
      <c r="B263">
        <v>-4952</v>
      </c>
      <c r="C263" t="str">
        <f t="shared" si="7"/>
        <v>35</v>
      </c>
      <c r="D263" t="s">
        <v>500</v>
      </c>
      <c r="E263" t="s">
        <v>501</v>
      </c>
      <c r="F263" t="s">
        <v>69</v>
      </c>
      <c r="G263" t="s">
        <v>70</v>
      </c>
      <c r="H263" t="s">
        <v>573</v>
      </c>
      <c r="I263" t="s">
        <v>574</v>
      </c>
      <c r="J263" t="s">
        <v>355</v>
      </c>
      <c r="K263" t="s">
        <v>356</v>
      </c>
      <c r="L263" t="str">
        <f t="shared" si="8"/>
        <v>10</v>
      </c>
      <c r="M263" t="s">
        <v>135</v>
      </c>
      <c r="N263" t="s">
        <v>136</v>
      </c>
      <c r="O263" t="s">
        <v>3</v>
      </c>
      <c r="P263" t="s">
        <v>3</v>
      </c>
      <c r="Q263" t="s">
        <v>605</v>
      </c>
    </row>
    <row r="264" spans="1:17" x14ac:dyDescent="0.35">
      <c r="A264" t="s">
        <v>575</v>
      </c>
      <c r="B264">
        <v>6222</v>
      </c>
      <c r="C264" t="str">
        <f t="shared" si="7"/>
        <v>55</v>
      </c>
      <c r="D264" t="s">
        <v>34</v>
      </c>
      <c r="E264" t="s">
        <v>35</v>
      </c>
      <c r="F264" t="s">
        <v>23</v>
      </c>
      <c r="G264" t="s">
        <v>24</v>
      </c>
      <c r="H264" t="s">
        <v>3</v>
      </c>
      <c r="I264" t="s">
        <v>3</v>
      </c>
      <c r="J264" t="s">
        <v>146</v>
      </c>
      <c r="K264" t="s">
        <v>147</v>
      </c>
      <c r="L264" t="str">
        <f t="shared" si="8"/>
        <v>10</v>
      </c>
      <c r="M264" t="s">
        <v>148</v>
      </c>
      <c r="N264" t="s">
        <v>149</v>
      </c>
      <c r="O264" t="s">
        <v>3</v>
      </c>
      <c r="P264" t="s">
        <v>3</v>
      </c>
      <c r="Q264" t="s">
        <v>605</v>
      </c>
    </row>
    <row r="265" spans="1:17" x14ac:dyDescent="0.35">
      <c r="A265" t="s">
        <v>705</v>
      </c>
      <c r="B265">
        <v>34</v>
      </c>
      <c r="C265" t="str">
        <f t="shared" si="7"/>
        <v>50</v>
      </c>
      <c r="D265" t="s">
        <v>234</v>
      </c>
      <c r="E265" t="s">
        <v>235</v>
      </c>
      <c r="F265" t="s">
        <v>23</v>
      </c>
      <c r="G265" t="s">
        <v>24</v>
      </c>
      <c r="H265" t="s">
        <v>3</v>
      </c>
      <c r="I265" t="s">
        <v>3</v>
      </c>
      <c r="J265" t="s">
        <v>146</v>
      </c>
      <c r="K265" t="s">
        <v>147</v>
      </c>
      <c r="L265" t="str">
        <f t="shared" si="8"/>
        <v>10</v>
      </c>
      <c r="M265" t="s">
        <v>148</v>
      </c>
      <c r="N265" t="s">
        <v>149</v>
      </c>
      <c r="O265" t="s">
        <v>3</v>
      </c>
      <c r="P265" t="s">
        <v>3</v>
      </c>
      <c r="Q265" t="s">
        <v>605</v>
      </c>
    </row>
    <row r="266" spans="1:17" x14ac:dyDescent="0.35">
      <c r="A266" t="s">
        <v>705</v>
      </c>
      <c r="B266">
        <v>5712</v>
      </c>
      <c r="C266" t="str">
        <f t="shared" ref="C266:C276" si="13">LEFT(D266,2)</f>
        <v>35</v>
      </c>
      <c r="D266" t="s">
        <v>451</v>
      </c>
      <c r="E266" t="s">
        <v>452</v>
      </c>
      <c r="F266" t="s">
        <v>69</v>
      </c>
      <c r="G266" t="s">
        <v>70</v>
      </c>
      <c r="H266" t="s">
        <v>3</v>
      </c>
      <c r="I266" t="s">
        <v>3</v>
      </c>
      <c r="J266" t="s">
        <v>146</v>
      </c>
      <c r="K266" t="s">
        <v>147</v>
      </c>
      <c r="L266" t="str">
        <f t="shared" ref="L266:L276" si="14">LEFT(M266,2)</f>
        <v>10</v>
      </c>
      <c r="M266" t="s">
        <v>148</v>
      </c>
      <c r="N266" t="s">
        <v>149</v>
      </c>
      <c r="O266" t="s">
        <v>3</v>
      </c>
      <c r="P266" t="s">
        <v>3</v>
      </c>
      <c r="Q266" t="s">
        <v>605</v>
      </c>
    </row>
    <row r="267" spans="1:17" x14ac:dyDescent="0.35">
      <c r="A267" t="s">
        <v>575</v>
      </c>
      <c r="B267">
        <v>6222</v>
      </c>
      <c r="C267" t="str">
        <f t="shared" si="13"/>
        <v>35</v>
      </c>
      <c r="D267" t="s">
        <v>451</v>
      </c>
      <c r="E267" t="s">
        <v>452</v>
      </c>
      <c r="F267" t="s">
        <v>69</v>
      </c>
      <c r="G267" t="s">
        <v>70</v>
      </c>
      <c r="H267" t="s">
        <v>3</v>
      </c>
      <c r="I267" t="s">
        <v>3</v>
      </c>
      <c r="J267" t="s">
        <v>146</v>
      </c>
      <c r="K267" t="s">
        <v>147</v>
      </c>
      <c r="L267" t="str">
        <f t="shared" si="14"/>
        <v>10</v>
      </c>
      <c r="M267" t="s">
        <v>148</v>
      </c>
      <c r="N267" t="s">
        <v>149</v>
      </c>
      <c r="O267" t="s">
        <v>3</v>
      </c>
      <c r="P267" t="s">
        <v>3</v>
      </c>
      <c r="Q267" t="s">
        <v>605</v>
      </c>
    </row>
    <row r="268" spans="1:17" x14ac:dyDescent="0.35">
      <c r="A268" t="s">
        <v>705</v>
      </c>
      <c r="B268">
        <v>1409</v>
      </c>
      <c r="C268" t="str">
        <f t="shared" si="13"/>
        <v>50</v>
      </c>
      <c r="D268" t="s">
        <v>239</v>
      </c>
      <c r="E268" t="s">
        <v>240</v>
      </c>
      <c r="F268" t="s">
        <v>23</v>
      </c>
      <c r="G268" t="s">
        <v>24</v>
      </c>
      <c r="H268" t="s">
        <v>3</v>
      </c>
      <c r="I268" t="s">
        <v>3</v>
      </c>
      <c r="J268" t="s">
        <v>146</v>
      </c>
      <c r="K268" t="s">
        <v>147</v>
      </c>
      <c r="L268" t="str">
        <f t="shared" si="14"/>
        <v>10</v>
      </c>
      <c r="M268" t="s">
        <v>148</v>
      </c>
      <c r="N268" t="s">
        <v>149</v>
      </c>
      <c r="O268" t="s">
        <v>3</v>
      </c>
      <c r="P268" t="s">
        <v>3</v>
      </c>
      <c r="Q268" t="s">
        <v>605</v>
      </c>
    </row>
    <row r="269" spans="1:17" x14ac:dyDescent="0.35">
      <c r="A269" t="s">
        <v>705</v>
      </c>
      <c r="B269">
        <v>4269</v>
      </c>
      <c r="C269" t="str">
        <f t="shared" si="13"/>
        <v>50</v>
      </c>
      <c r="D269" t="s">
        <v>73</v>
      </c>
      <c r="E269" t="s">
        <v>74</v>
      </c>
      <c r="F269" t="s">
        <v>23</v>
      </c>
      <c r="G269" t="s">
        <v>24</v>
      </c>
      <c r="H269" t="s">
        <v>3</v>
      </c>
      <c r="I269" t="s">
        <v>3</v>
      </c>
      <c r="J269" t="s">
        <v>146</v>
      </c>
      <c r="K269" t="s">
        <v>147</v>
      </c>
      <c r="L269" t="str">
        <f t="shared" si="14"/>
        <v>10</v>
      </c>
      <c r="M269" t="s">
        <v>148</v>
      </c>
      <c r="N269" t="s">
        <v>149</v>
      </c>
      <c r="O269" t="s">
        <v>3</v>
      </c>
      <c r="P269" t="s">
        <v>3</v>
      </c>
      <c r="Q269" t="s">
        <v>605</v>
      </c>
    </row>
    <row r="270" spans="1:17" x14ac:dyDescent="0.35">
      <c r="A270" t="s">
        <v>577</v>
      </c>
      <c r="B270">
        <v>1942</v>
      </c>
      <c r="C270" t="str">
        <f t="shared" si="13"/>
        <v>55</v>
      </c>
      <c r="D270" t="s">
        <v>94</v>
      </c>
      <c r="E270" t="s">
        <v>95</v>
      </c>
      <c r="F270" t="s">
        <v>23</v>
      </c>
      <c r="G270" t="s">
        <v>24</v>
      </c>
      <c r="H270" t="s">
        <v>3</v>
      </c>
      <c r="I270" t="s">
        <v>3</v>
      </c>
      <c r="J270" t="s">
        <v>75</v>
      </c>
      <c r="K270" t="s">
        <v>76</v>
      </c>
      <c r="L270" t="str">
        <f t="shared" si="14"/>
        <v>09</v>
      </c>
      <c r="M270" t="s">
        <v>57</v>
      </c>
      <c r="N270" t="s">
        <v>58</v>
      </c>
      <c r="O270" t="s">
        <v>3</v>
      </c>
      <c r="P270" t="s">
        <v>3</v>
      </c>
      <c r="Q270" t="s">
        <v>605</v>
      </c>
    </row>
    <row r="271" spans="1:17" x14ac:dyDescent="0.35">
      <c r="A271" t="s">
        <v>577</v>
      </c>
      <c r="B271">
        <v>1942</v>
      </c>
      <c r="C271" t="str">
        <f t="shared" si="13"/>
        <v>35</v>
      </c>
      <c r="D271" t="s">
        <v>451</v>
      </c>
      <c r="E271" t="s">
        <v>452</v>
      </c>
      <c r="F271" t="s">
        <v>69</v>
      </c>
      <c r="G271" t="s">
        <v>70</v>
      </c>
      <c r="H271" t="s">
        <v>3</v>
      </c>
      <c r="I271" t="s">
        <v>3</v>
      </c>
      <c r="J271" t="s">
        <v>75</v>
      </c>
      <c r="K271" t="s">
        <v>76</v>
      </c>
      <c r="L271" t="str">
        <f t="shared" si="14"/>
        <v>09</v>
      </c>
      <c r="M271" t="s">
        <v>57</v>
      </c>
      <c r="N271" t="s">
        <v>58</v>
      </c>
      <c r="O271" t="s">
        <v>3</v>
      </c>
      <c r="P271" t="s">
        <v>3</v>
      </c>
      <c r="Q271" t="s">
        <v>605</v>
      </c>
    </row>
    <row r="272" spans="1:17" x14ac:dyDescent="0.35">
      <c r="A272" t="s">
        <v>704</v>
      </c>
      <c r="B272">
        <v>-1646</v>
      </c>
      <c r="C272" t="str">
        <f t="shared" si="13"/>
        <v>55</v>
      </c>
      <c r="D272" t="s">
        <v>29</v>
      </c>
      <c r="E272" t="s">
        <v>30</v>
      </c>
      <c r="F272" t="s">
        <v>23</v>
      </c>
      <c r="G272" t="s">
        <v>24</v>
      </c>
      <c r="H272" t="s">
        <v>407</v>
      </c>
      <c r="I272" t="s">
        <v>408</v>
      </c>
      <c r="J272" t="s">
        <v>409</v>
      </c>
      <c r="K272" t="s">
        <v>410</v>
      </c>
      <c r="L272" t="str">
        <f t="shared" si="14"/>
        <v>05</v>
      </c>
      <c r="M272" t="s">
        <v>411</v>
      </c>
      <c r="N272" t="s">
        <v>412</v>
      </c>
      <c r="O272" t="s">
        <v>3</v>
      </c>
      <c r="P272" t="s">
        <v>3</v>
      </c>
      <c r="Q272" t="s">
        <v>605</v>
      </c>
    </row>
    <row r="273" spans="1:17" x14ac:dyDescent="0.35">
      <c r="A273" t="s">
        <v>579</v>
      </c>
      <c r="B273">
        <v>16640</v>
      </c>
      <c r="C273" t="str">
        <f t="shared" si="13"/>
        <v>45</v>
      </c>
      <c r="D273" t="s">
        <v>580</v>
      </c>
      <c r="E273" t="s">
        <v>581</v>
      </c>
      <c r="F273" t="s">
        <v>23</v>
      </c>
      <c r="G273" t="s">
        <v>24</v>
      </c>
      <c r="H273" t="s">
        <v>582</v>
      </c>
      <c r="I273" t="s">
        <v>583</v>
      </c>
      <c r="J273" t="s">
        <v>584</v>
      </c>
      <c r="K273" t="s">
        <v>585</v>
      </c>
      <c r="L273" t="str">
        <f t="shared" si="14"/>
        <v>01</v>
      </c>
      <c r="M273" t="s">
        <v>586</v>
      </c>
      <c r="N273" t="s">
        <v>587</v>
      </c>
      <c r="O273" t="s">
        <v>3</v>
      </c>
      <c r="P273" t="s">
        <v>3</v>
      </c>
      <c r="Q273" t="s">
        <v>590</v>
      </c>
    </row>
    <row r="274" spans="1:17" x14ac:dyDescent="0.35">
      <c r="A274" t="s">
        <v>588</v>
      </c>
      <c r="B274">
        <v>16640</v>
      </c>
      <c r="C274" t="str">
        <f t="shared" si="13"/>
        <v>45</v>
      </c>
      <c r="D274" t="s">
        <v>580</v>
      </c>
      <c r="E274" t="s">
        <v>581</v>
      </c>
      <c r="F274" t="s">
        <v>23</v>
      </c>
      <c r="G274" t="s">
        <v>24</v>
      </c>
      <c r="H274" t="s">
        <v>582</v>
      </c>
      <c r="I274" t="s">
        <v>583</v>
      </c>
      <c r="J274" t="s">
        <v>584</v>
      </c>
      <c r="K274" t="s">
        <v>585</v>
      </c>
      <c r="L274" t="str">
        <f t="shared" si="14"/>
        <v>01</v>
      </c>
      <c r="M274" t="s">
        <v>586</v>
      </c>
      <c r="N274" t="s">
        <v>587</v>
      </c>
      <c r="O274" t="s">
        <v>3</v>
      </c>
      <c r="P274" t="s">
        <v>3</v>
      </c>
      <c r="Q274" t="s">
        <v>590</v>
      </c>
    </row>
    <row r="275" spans="1:17" x14ac:dyDescent="0.35">
      <c r="A275" t="s">
        <v>588</v>
      </c>
      <c r="B275">
        <v>-16640</v>
      </c>
      <c r="C275" t="str">
        <f t="shared" si="13"/>
        <v>60</v>
      </c>
      <c r="D275" t="s">
        <v>589</v>
      </c>
      <c r="E275" t="s">
        <v>590</v>
      </c>
      <c r="F275" t="s">
        <v>23</v>
      </c>
      <c r="G275" t="s">
        <v>24</v>
      </c>
      <c r="H275" t="s">
        <v>582</v>
      </c>
      <c r="I275" t="s">
        <v>583</v>
      </c>
      <c r="J275" t="s">
        <v>591</v>
      </c>
      <c r="K275" t="s">
        <v>592</v>
      </c>
      <c r="L275" t="str">
        <f t="shared" si="14"/>
        <v>01</v>
      </c>
      <c r="M275" t="s">
        <v>593</v>
      </c>
      <c r="N275" t="s">
        <v>594</v>
      </c>
      <c r="O275" t="s">
        <v>3</v>
      </c>
      <c r="P275" t="s">
        <v>3</v>
      </c>
      <c r="Q275" t="s">
        <v>590</v>
      </c>
    </row>
    <row r="276" spans="1:17" x14ac:dyDescent="0.35">
      <c r="A276" t="s">
        <v>579</v>
      </c>
      <c r="B276">
        <v>-16640</v>
      </c>
      <c r="C276" t="str">
        <f t="shared" si="13"/>
        <v>60</v>
      </c>
      <c r="D276" t="s">
        <v>589</v>
      </c>
      <c r="E276" t="s">
        <v>590</v>
      </c>
      <c r="F276" t="s">
        <v>23</v>
      </c>
      <c r="G276" t="s">
        <v>24</v>
      </c>
      <c r="H276" t="s">
        <v>582</v>
      </c>
      <c r="I276" t="s">
        <v>583</v>
      </c>
      <c r="J276" t="s">
        <v>591</v>
      </c>
      <c r="K276" t="s">
        <v>592</v>
      </c>
      <c r="L276" t="str">
        <f t="shared" si="14"/>
        <v>01</v>
      </c>
      <c r="M276" t="s">
        <v>593</v>
      </c>
      <c r="N276" t="s">
        <v>594</v>
      </c>
      <c r="O276" t="s">
        <v>3</v>
      </c>
      <c r="P276" t="s">
        <v>3</v>
      </c>
      <c r="Q276" t="s">
        <v>590</v>
      </c>
    </row>
  </sheetData>
  <autoFilter ref="A1:Q27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zoomScale="80" zoomScaleNormal="80" workbookViewId="0">
      <selection activeCell="A4" sqref="A4:F30"/>
    </sheetView>
  </sheetViews>
  <sheetFormatPr defaultRowHeight="14.15" x14ac:dyDescent="0.35"/>
  <cols>
    <col min="1" max="2" width="31.85546875" customWidth="1"/>
    <col min="3" max="5" width="11.640625" customWidth="1"/>
    <col min="6" max="6" width="13.140625" style="10" bestFit="1" customWidth="1"/>
    <col min="7" max="8" width="13.140625" bestFit="1" customWidth="1"/>
    <col min="9" max="9" width="11.2109375" bestFit="1" customWidth="1"/>
  </cols>
  <sheetData>
    <row r="1" spans="1:7" x14ac:dyDescent="0.35">
      <c r="A1" t="s">
        <v>651</v>
      </c>
    </row>
    <row r="3" spans="1:7" x14ac:dyDescent="0.35">
      <c r="A3" s="1" t="s">
        <v>606</v>
      </c>
      <c r="C3" s="1" t="s">
        <v>603</v>
      </c>
      <c r="F3"/>
    </row>
    <row r="4" spans="1:7" s="6" customFormat="1" ht="47.5" customHeight="1" x14ac:dyDescent="0.35">
      <c r="A4" s="5" t="s">
        <v>601</v>
      </c>
      <c r="B4" s="5" t="s">
        <v>608</v>
      </c>
      <c r="C4" s="7" t="s">
        <v>590</v>
      </c>
      <c r="D4" s="7" t="s">
        <v>604</v>
      </c>
      <c r="E4" s="7" t="s">
        <v>605</v>
      </c>
      <c r="F4" s="7" t="s">
        <v>626</v>
      </c>
      <c r="G4"/>
    </row>
    <row r="5" spans="1:7" x14ac:dyDescent="0.35">
      <c r="A5" t="s">
        <v>70</v>
      </c>
      <c r="B5" t="s">
        <v>609</v>
      </c>
      <c r="C5" s="2"/>
      <c r="D5" s="2">
        <v>-247678</v>
      </c>
      <c r="E5" s="2"/>
      <c r="F5" s="11">
        <v>-247678</v>
      </c>
    </row>
    <row r="6" spans="1:7" x14ac:dyDescent="0.35">
      <c r="A6" t="s">
        <v>70</v>
      </c>
      <c r="B6" t="s">
        <v>610</v>
      </c>
      <c r="C6" s="2"/>
      <c r="D6" s="2">
        <v>13589</v>
      </c>
      <c r="E6" s="2"/>
      <c r="F6" s="11">
        <v>13589</v>
      </c>
    </row>
    <row r="7" spans="1:7" x14ac:dyDescent="0.35">
      <c r="A7" t="s">
        <v>70</v>
      </c>
      <c r="B7" t="s">
        <v>611</v>
      </c>
      <c r="C7" s="2"/>
      <c r="D7" s="2">
        <v>24068</v>
      </c>
      <c r="E7" s="2">
        <v>521128</v>
      </c>
      <c r="F7" s="11">
        <v>545196</v>
      </c>
    </row>
    <row r="8" spans="1:7" x14ac:dyDescent="0.35">
      <c r="A8" t="s">
        <v>70</v>
      </c>
      <c r="B8" s="3" t="s">
        <v>612</v>
      </c>
      <c r="C8" s="2"/>
      <c r="D8" s="2">
        <v>2000</v>
      </c>
      <c r="E8" s="2"/>
      <c r="F8" s="11">
        <v>2000</v>
      </c>
    </row>
    <row r="9" spans="1:7" x14ac:dyDescent="0.35">
      <c r="A9" t="s">
        <v>706</v>
      </c>
      <c r="C9" s="2"/>
      <c r="D9" s="2">
        <v>-208021</v>
      </c>
      <c r="E9" s="2">
        <v>521128</v>
      </c>
      <c r="F9" s="11">
        <v>313107</v>
      </c>
    </row>
    <row r="10" spans="1:7" x14ac:dyDescent="0.35">
      <c r="A10" t="s">
        <v>24</v>
      </c>
      <c r="B10" t="s">
        <v>613</v>
      </c>
      <c r="C10" s="2"/>
      <c r="D10" s="2">
        <v>20240</v>
      </c>
      <c r="E10" s="2">
        <v>247047</v>
      </c>
      <c r="F10" s="11">
        <v>267287</v>
      </c>
    </row>
    <row r="11" spans="1:7" x14ac:dyDescent="0.35">
      <c r="A11" t="s">
        <v>24</v>
      </c>
      <c r="B11" t="s">
        <v>614</v>
      </c>
      <c r="C11" s="2">
        <v>33280</v>
      </c>
      <c r="D11" s="2">
        <v>320</v>
      </c>
      <c r="E11" s="2">
        <v>-415</v>
      </c>
      <c r="F11" s="11">
        <v>33185</v>
      </c>
    </row>
    <row r="12" spans="1:7" x14ac:dyDescent="0.35">
      <c r="A12" t="s">
        <v>24</v>
      </c>
      <c r="B12" t="s">
        <v>615</v>
      </c>
      <c r="C12" s="2"/>
      <c r="D12" s="2">
        <v>30326</v>
      </c>
      <c r="E12" s="2">
        <v>186727</v>
      </c>
      <c r="F12" s="11">
        <v>217053</v>
      </c>
    </row>
    <row r="13" spans="1:7" x14ac:dyDescent="0.35">
      <c r="A13" t="s">
        <v>24</v>
      </c>
      <c r="B13" t="s">
        <v>616</v>
      </c>
      <c r="C13" s="2"/>
      <c r="D13" s="2">
        <v>-270985</v>
      </c>
      <c r="E13" s="2">
        <v>87769</v>
      </c>
      <c r="F13" s="11">
        <v>-183216</v>
      </c>
    </row>
    <row r="14" spans="1:7" x14ac:dyDescent="0.35">
      <c r="A14" t="s">
        <v>24</v>
      </c>
      <c r="B14" t="s">
        <v>617</v>
      </c>
      <c r="C14" s="2">
        <v>-33280</v>
      </c>
      <c r="D14" s="2"/>
      <c r="E14" s="2"/>
      <c r="F14" s="11">
        <v>-33280</v>
      </c>
    </row>
    <row r="15" spans="1:7" x14ac:dyDescent="0.35">
      <c r="A15" t="s">
        <v>707</v>
      </c>
      <c r="C15" s="2">
        <v>0</v>
      </c>
      <c r="D15" s="2">
        <v>-220099</v>
      </c>
      <c r="E15" s="2">
        <v>521128</v>
      </c>
      <c r="F15" s="11">
        <v>301029</v>
      </c>
    </row>
    <row r="16" spans="1:7" x14ac:dyDescent="0.35">
      <c r="A16" t="s">
        <v>13</v>
      </c>
      <c r="B16" t="s">
        <v>618</v>
      </c>
      <c r="C16" s="2"/>
      <c r="D16" s="2">
        <v>508985</v>
      </c>
      <c r="E16" s="2"/>
      <c r="F16" s="11">
        <v>508985</v>
      </c>
    </row>
    <row r="17" spans="1:6" x14ac:dyDescent="0.35">
      <c r="A17" t="s">
        <v>13</v>
      </c>
      <c r="B17" t="s">
        <v>614</v>
      </c>
      <c r="C17" s="2"/>
      <c r="D17" s="2">
        <v>-20000</v>
      </c>
      <c r="E17" s="2"/>
      <c r="F17" s="11">
        <v>-20000</v>
      </c>
    </row>
    <row r="18" spans="1:6" x14ac:dyDescent="0.35">
      <c r="A18" t="s">
        <v>13</v>
      </c>
      <c r="B18" t="s">
        <v>619</v>
      </c>
      <c r="C18" s="2"/>
      <c r="D18" s="2">
        <v>11500</v>
      </c>
      <c r="E18" s="2"/>
      <c r="F18" s="11">
        <v>11500</v>
      </c>
    </row>
    <row r="19" spans="1:6" x14ac:dyDescent="0.35">
      <c r="A19" t="s">
        <v>708</v>
      </c>
      <c r="C19" s="2"/>
      <c r="D19" s="2">
        <v>500485</v>
      </c>
      <c r="E19" s="2"/>
      <c r="F19" s="11">
        <v>500485</v>
      </c>
    </row>
    <row r="20" spans="1:6" x14ac:dyDescent="0.35">
      <c r="A20" t="s">
        <v>334</v>
      </c>
      <c r="B20" t="s">
        <v>620</v>
      </c>
      <c r="C20" s="2"/>
      <c r="D20" s="2">
        <v>700000</v>
      </c>
      <c r="E20" s="2"/>
      <c r="F20" s="11">
        <v>700000</v>
      </c>
    </row>
    <row r="21" spans="1:6" x14ac:dyDescent="0.35">
      <c r="A21" t="s">
        <v>709</v>
      </c>
      <c r="C21" s="2"/>
      <c r="D21" s="2">
        <v>700000</v>
      </c>
      <c r="E21" s="2"/>
      <c r="F21" s="11">
        <v>700000</v>
      </c>
    </row>
    <row r="22" spans="1:6" x14ac:dyDescent="0.35">
      <c r="A22" t="s">
        <v>305</v>
      </c>
      <c r="B22" t="s">
        <v>621</v>
      </c>
      <c r="C22" s="2"/>
      <c r="D22" s="2">
        <v>685578</v>
      </c>
      <c r="E22" s="2"/>
      <c r="F22" s="11">
        <v>685578</v>
      </c>
    </row>
    <row r="23" spans="1:6" x14ac:dyDescent="0.35">
      <c r="A23" t="s">
        <v>710</v>
      </c>
      <c r="C23" s="2"/>
      <c r="D23" s="2">
        <v>685578</v>
      </c>
      <c r="E23" s="2"/>
      <c r="F23" s="11">
        <v>685578</v>
      </c>
    </row>
    <row r="24" spans="1:6" x14ac:dyDescent="0.35">
      <c r="A24" t="s">
        <v>318</v>
      </c>
      <c r="B24" t="s">
        <v>622</v>
      </c>
      <c r="C24" s="2"/>
      <c r="D24" s="2">
        <v>473985</v>
      </c>
      <c r="E24" s="2"/>
      <c r="F24" s="11">
        <v>473985</v>
      </c>
    </row>
    <row r="25" spans="1:6" x14ac:dyDescent="0.35">
      <c r="A25" t="s">
        <v>711</v>
      </c>
      <c r="C25" s="2"/>
      <c r="D25" s="2">
        <v>473985</v>
      </c>
      <c r="E25" s="2"/>
      <c r="F25" s="11">
        <v>473985</v>
      </c>
    </row>
    <row r="28" spans="1:6" x14ac:dyDescent="0.35">
      <c r="A28" s="8" t="s">
        <v>623</v>
      </c>
      <c r="B28" s="8"/>
      <c r="C28" s="9">
        <f t="shared" ref="C28:E28" si="0">+C9+C21+C25</f>
        <v>0</v>
      </c>
      <c r="D28" s="9">
        <f t="shared" si="0"/>
        <v>965964</v>
      </c>
      <c r="E28" s="9">
        <f t="shared" si="0"/>
        <v>521128</v>
      </c>
      <c r="F28" s="9">
        <f>+F9+F21+F25</f>
        <v>1487092</v>
      </c>
    </row>
    <row r="29" spans="1:6" x14ac:dyDescent="0.35">
      <c r="A29" s="8" t="s">
        <v>624</v>
      </c>
      <c r="B29" s="8"/>
      <c r="C29" s="9">
        <f t="shared" ref="C29:E29" si="1">+C15+C19+C23</f>
        <v>0</v>
      </c>
      <c r="D29" s="9">
        <f t="shared" si="1"/>
        <v>965964</v>
      </c>
      <c r="E29" s="9">
        <f t="shared" si="1"/>
        <v>521128</v>
      </c>
      <c r="F29" s="9">
        <f>+F15+F19+F23</f>
        <v>1487092</v>
      </c>
    </row>
    <row r="30" spans="1:6" x14ac:dyDescent="0.35">
      <c r="A30" s="3" t="s">
        <v>625</v>
      </c>
      <c r="B30" s="3"/>
      <c r="C30" s="4">
        <f t="shared" ref="C30:E30" si="2">+C28-C29</f>
        <v>0</v>
      </c>
      <c r="D30" s="4">
        <f t="shared" si="2"/>
        <v>0</v>
      </c>
      <c r="E30" s="4">
        <f t="shared" si="2"/>
        <v>0</v>
      </c>
      <c r="F30" s="9">
        <f>+F28-F29</f>
        <v>0</v>
      </c>
    </row>
  </sheetData>
  <pageMargins left="0.48" right="0.45" top="0.75" bottom="0.75" header="0.3" footer="0.3"/>
  <pageSetup paperSize="9" scale="68"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OutlineSymbols="0" showWhiteSpace="0" topLeftCell="B1" zoomScale="60" zoomScaleNormal="60" workbookViewId="0">
      <pane ySplit="1" topLeftCell="A59" activePane="bottomLeft" state="frozenSplit"/>
      <selection pane="bottomLeft" sqref="A1:N140"/>
    </sheetView>
  </sheetViews>
  <sheetFormatPr defaultRowHeight="14.15" x14ac:dyDescent="0.35"/>
  <cols>
    <col min="1" max="1" width="255" bestFit="1" customWidth="1"/>
    <col min="2" max="2" width="11" bestFit="1" customWidth="1"/>
    <col min="3" max="3" width="16.5" bestFit="1" customWidth="1"/>
    <col min="4" max="4" width="68.2109375" bestFit="1" customWidth="1"/>
    <col min="5" max="5" width="14.35546875" bestFit="1" customWidth="1"/>
    <col min="6" max="6" width="34.140625" bestFit="1" customWidth="1"/>
    <col min="7" max="7" width="16.5" bestFit="1" customWidth="1"/>
    <col min="8" max="8" width="62.7109375" bestFit="1" customWidth="1"/>
    <col min="9" max="9" width="11" bestFit="1" customWidth="1"/>
    <col min="10" max="10" width="40.7109375" bestFit="1" customWidth="1"/>
    <col min="11" max="11" width="14.35546875" bestFit="1" customWidth="1"/>
    <col min="12" max="12" width="58.35546875" bestFit="1" customWidth="1"/>
    <col min="13" max="13" width="11" bestFit="1" customWidth="1"/>
    <col min="14" max="14" width="24.2109375" bestFit="1" customWidth="1"/>
  </cols>
  <sheetData>
    <row r="1" spans="1:14" x14ac:dyDescent="0.35">
      <c r="A1" t="s">
        <v>0</v>
      </c>
      <c r="B1" t="s">
        <v>1</v>
      </c>
      <c r="C1" t="s">
        <v>2</v>
      </c>
      <c r="D1" t="s">
        <v>3</v>
      </c>
      <c r="E1" t="s">
        <v>4</v>
      </c>
      <c r="F1" t="s">
        <v>3</v>
      </c>
      <c r="G1" t="s">
        <v>5</v>
      </c>
      <c r="H1" t="s">
        <v>3</v>
      </c>
      <c r="I1" t="s">
        <v>6</v>
      </c>
      <c r="J1" t="s">
        <v>3</v>
      </c>
      <c r="K1" t="s">
        <v>7</v>
      </c>
      <c r="L1" t="s">
        <v>3</v>
      </c>
      <c r="M1" t="s">
        <v>8</v>
      </c>
      <c r="N1" t="s">
        <v>3</v>
      </c>
    </row>
    <row r="2" spans="1:14" x14ac:dyDescent="0.35">
      <c r="A2" t="s">
        <v>9</v>
      </c>
      <c r="B2">
        <v>47450</v>
      </c>
      <c r="C2" t="s">
        <v>10</v>
      </c>
      <c r="D2" t="s">
        <v>11</v>
      </c>
      <c r="E2" t="s">
        <v>12</v>
      </c>
      <c r="F2" t="s">
        <v>13</v>
      </c>
      <c r="G2" t="s">
        <v>14</v>
      </c>
      <c r="H2" t="s">
        <v>15</v>
      </c>
      <c r="I2" t="s">
        <v>16</v>
      </c>
      <c r="J2" t="s">
        <v>17</v>
      </c>
      <c r="K2" t="s">
        <v>18</v>
      </c>
      <c r="L2" t="s">
        <v>19</v>
      </c>
      <c r="M2" t="s">
        <v>3</v>
      </c>
      <c r="N2" t="s">
        <v>3</v>
      </c>
    </row>
    <row r="3" spans="1:14" x14ac:dyDescent="0.35">
      <c r="A3" t="s">
        <v>20</v>
      </c>
      <c r="B3">
        <v>-3000</v>
      </c>
      <c r="C3" t="s">
        <v>21</v>
      </c>
      <c r="D3" t="s">
        <v>22</v>
      </c>
      <c r="E3" t="s">
        <v>23</v>
      </c>
      <c r="F3" t="s">
        <v>24</v>
      </c>
      <c r="G3" t="s">
        <v>3</v>
      </c>
      <c r="H3" t="s">
        <v>3</v>
      </c>
      <c r="I3" t="s">
        <v>16</v>
      </c>
      <c r="J3" t="s">
        <v>17</v>
      </c>
      <c r="K3" t="s">
        <v>18</v>
      </c>
      <c r="L3" t="s">
        <v>19</v>
      </c>
      <c r="M3" t="s">
        <v>3</v>
      </c>
      <c r="N3" t="s">
        <v>3</v>
      </c>
    </row>
    <row r="4" spans="1:14" x14ac:dyDescent="0.35">
      <c r="A4" t="s">
        <v>20</v>
      </c>
      <c r="B4">
        <v>-5000</v>
      </c>
      <c r="C4" t="s">
        <v>25</v>
      </c>
      <c r="D4" t="s">
        <v>26</v>
      </c>
      <c r="E4" t="s">
        <v>23</v>
      </c>
      <c r="F4" t="s">
        <v>24</v>
      </c>
      <c r="G4" t="s">
        <v>3</v>
      </c>
      <c r="H4" t="s">
        <v>3</v>
      </c>
      <c r="I4" t="s">
        <v>16</v>
      </c>
      <c r="J4" t="s">
        <v>17</v>
      </c>
      <c r="K4" t="s">
        <v>18</v>
      </c>
      <c r="L4" t="s">
        <v>19</v>
      </c>
      <c r="M4" t="s">
        <v>3</v>
      </c>
      <c r="N4" t="s">
        <v>3</v>
      </c>
    </row>
    <row r="5" spans="1:14" x14ac:dyDescent="0.35">
      <c r="A5" t="s">
        <v>20</v>
      </c>
      <c r="B5">
        <v>-6000</v>
      </c>
      <c r="C5" t="s">
        <v>27</v>
      </c>
      <c r="D5" t="s">
        <v>28</v>
      </c>
      <c r="E5" t="s">
        <v>23</v>
      </c>
      <c r="F5" t="s">
        <v>24</v>
      </c>
      <c r="G5" t="s">
        <v>3</v>
      </c>
      <c r="H5" t="s">
        <v>3</v>
      </c>
      <c r="I5" t="s">
        <v>16</v>
      </c>
      <c r="J5" t="s">
        <v>17</v>
      </c>
      <c r="K5" t="s">
        <v>18</v>
      </c>
      <c r="L5" t="s">
        <v>19</v>
      </c>
      <c r="M5" t="s">
        <v>3</v>
      </c>
      <c r="N5" t="s">
        <v>3</v>
      </c>
    </row>
    <row r="6" spans="1:14" x14ac:dyDescent="0.35">
      <c r="A6" t="s">
        <v>20</v>
      </c>
      <c r="B6">
        <v>-6000</v>
      </c>
      <c r="C6" t="s">
        <v>29</v>
      </c>
      <c r="D6" t="s">
        <v>30</v>
      </c>
      <c r="E6" t="s">
        <v>23</v>
      </c>
      <c r="F6" t="s">
        <v>24</v>
      </c>
      <c r="G6" t="s">
        <v>3</v>
      </c>
      <c r="H6" t="s">
        <v>3</v>
      </c>
      <c r="I6" t="s">
        <v>16</v>
      </c>
      <c r="J6" t="s">
        <v>17</v>
      </c>
      <c r="K6" t="s">
        <v>18</v>
      </c>
      <c r="L6" t="s">
        <v>19</v>
      </c>
      <c r="M6" t="s">
        <v>3</v>
      </c>
      <c r="N6" t="s">
        <v>3</v>
      </c>
    </row>
    <row r="7" spans="1:14" x14ac:dyDescent="0.35">
      <c r="A7" t="s">
        <v>31</v>
      </c>
      <c r="B7">
        <v>1700</v>
      </c>
      <c r="C7" t="s">
        <v>32</v>
      </c>
      <c r="D7" t="s">
        <v>33</v>
      </c>
      <c r="E7" t="s">
        <v>23</v>
      </c>
      <c r="F7" t="s">
        <v>24</v>
      </c>
      <c r="G7" t="s">
        <v>3</v>
      </c>
      <c r="H7" t="s">
        <v>3</v>
      </c>
      <c r="I7" t="s">
        <v>16</v>
      </c>
      <c r="J7" t="s">
        <v>17</v>
      </c>
      <c r="K7" t="s">
        <v>18</v>
      </c>
      <c r="L7" t="s">
        <v>19</v>
      </c>
      <c r="M7" t="s">
        <v>3</v>
      </c>
      <c r="N7" t="s">
        <v>3</v>
      </c>
    </row>
    <row r="8" spans="1:14" x14ac:dyDescent="0.35">
      <c r="A8" t="s">
        <v>31</v>
      </c>
      <c r="B8">
        <v>-1700</v>
      </c>
      <c r="C8" t="s">
        <v>34</v>
      </c>
      <c r="D8" t="s">
        <v>35</v>
      </c>
      <c r="E8" t="s">
        <v>23</v>
      </c>
      <c r="F8" t="s">
        <v>24</v>
      </c>
      <c r="G8" t="s">
        <v>3</v>
      </c>
      <c r="H8" t="s">
        <v>3</v>
      </c>
      <c r="I8" t="s">
        <v>16</v>
      </c>
      <c r="J8" t="s">
        <v>17</v>
      </c>
      <c r="K8" t="s">
        <v>18</v>
      </c>
      <c r="L8" t="s">
        <v>19</v>
      </c>
      <c r="M8" t="s">
        <v>3</v>
      </c>
      <c r="N8" t="s">
        <v>3</v>
      </c>
    </row>
    <row r="9" spans="1:14" x14ac:dyDescent="0.35">
      <c r="A9" t="s">
        <v>36</v>
      </c>
      <c r="B9">
        <v>-12450</v>
      </c>
      <c r="C9" t="s">
        <v>10</v>
      </c>
      <c r="D9" t="s">
        <v>11</v>
      </c>
      <c r="E9" t="s">
        <v>12</v>
      </c>
      <c r="F9" t="s">
        <v>13</v>
      </c>
      <c r="G9" t="s">
        <v>37</v>
      </c>
      <c r="H9" t="s">
        <v>38</v>
      </c>
      <c r="I9" t="s">
        <v>39</v>
      </c>
      <c r="J9" t="s">
        <v>40</v>
      </c>
      <c r="K9" t="s">
        <v>41</v>
      </c>
      <c r="L9" t="s">
        <v>42</v>
      </c>
      <c r="M9" t="s">
        <v>3</v>
      </c>
      <c r="N9" t="s">
        <v>3</v>
      </c>
    </row>
    <row r="10" spans="1:14" x14ac:dyDescent="0.35">
      <c r="A10" t="s">
        <v>43</v>
      </c>
      <c r="B10">
        <v>-24538</v>
      </c>
      <c r="C10" t="s">
        <v>44</v>
      </c>
      <c r="D10" t="s">
        <v>45</v>
      </c>
      <c r="E10" t="s">
        <v>23</v>
      </c>
      <c r="F10" t="s">
        <v>24</v>
      </c>
      <c r="G10" t="s">
        <v>46</v>
      </c>
      <c r="H10" t="s">
        <v>47</v>
      </c>
      <c r="I10" t="s">
        <v>39</v>
      </c>
      <c r="J10" t="s">
        <v>40</v>
      </c>
      <c r="K10" t="s">
        <v>48</v>
      </c>
      <c r="L10" t="s">
        <v>49</v>
      </c>
      <c r="M10" t="s">
        <v>3</v>
      </c>
      <c r="N10" t="s">
        <v>3</v>
      </c>
    </row>
    <row r="11" spans="1:14" x14ac:dyDescent="0.35">
      <c r="A11" t="s">
        <v>50</v>
      </c>
      <c r="B11">
        <v>-5000</v>
      </c>
      <c r="C11" t="s">
        <v>51</v>
      </c>
      <c r="D11" t="s">
        <v>52</v>
      </c>
      <c r="E11" t="s">
        <v>23</v>
      </c>
      <c r="F11" t="s">
        <v>24</v>
      </c>
      <c r="G11" t="s">
        <v>53</v>
      </c>
      <c r="H11" t="s">
        <v>54</v>
      </c>
      <c r="I11" t="s">
        <v>55</v>
      </c>
      <c r="J11" t="s">
        <v>56</v>
      </c>
      <c r="K11" t="s">
        <v>57</v>
      </c>
      <c r="L11" t="s">
        <v>58</v>
      </c>
      <c r="M11" t="s">
        <v>3</v>
      </c>
      <c r="N11" t="s">
        <v>3</v>
      </c>
    </row>
    <row r="12" spans="1:14" x14ac:dyDescent="0.35">
      <c r="A12" t="s">
        <v>50</v>
      </c>
      <c r="B12">
        <v>-3000</v>
      </c>
      <c r="C12" t="s">
        <v>51</v>
      </c>
      <c r="D12" t="s">
        <v>52</v>
      </c>
      <c r="E12" t="s">
        <v>23</v>
      </c>
      <c r="F12" t="s">
        <v>24</v>
      </c>
      <c r="G12" t="s">
        <v>59</v>
      </c>
      <c r="H12" t="s">
        <v>60</v>
      </c>
      <c r="I12" t="s">
        <v>55</v>
      </c>
      <c r="J12" t="s">
        <v>56</v>
      </c>
      <c r="K12" t="s">
        <v>57</v>
      </c>
      <c r="L12" t="s">
        <v>58</v>
      </c>
      <c r="M12" t="s">
        <v>3</v>
      </c>
      <c r="N12" t="s">
        <v>3</v>
      </c>
    </row>
    <row r="13" spans="1:14" x14ac:dyDescent="0.35">
      <c r="A13" t="s">
        <v>61</v>
      </c>
      <c r="B13">
        <v>-300</v>
      </c>
      <c r="C13" t="s">
        <v>51</v>
      </c>
      <c r="D13" t="s">
        <v>52</v>
      </c>
      <c r="E13" t="s">
        <v>23</v>
      </c>
      <c r="F13" t="s">
        <v>24</v>
      </c>
      <c r="G13" t="s">
        <v>59</v>
      </c>
      <c r="H13" t="s">
        <v>60</v>
      </c>
      <c r="I13" t="s">
        <v>55</v>
      </c>
      <c r="J13" t="s">
        <v>56</v>
      </c>
      <c r="K13" t="s">
        <v>57</v>
      </c>
      <c r="L13" t="s">
        <v>58</v>
      </c>
      <c r="M13" t="s">
        <v>3</v>
      </c>
      <c r="N13" t="s">
        <v>3</v>
      </c>
    </row>
    <row r="14" spans="1:14" x14ac:dyDescent="0.35">
      <c r="A14" t="s">
        <v>62</v>
      </c>
      <c r="B14">
        <v>2000</v>
      </c>
      <c r="C14" t="s">
        <v>34</v>
      </c>
      <c r="D14" t="s">
        <v>35</v>
      </c>
      <c r="E14" t="s">
        <v>23</v>
      </c>
      <c r="F14" t="s">
        <v>24</v>
      </c>
      <c r="G14" t="s">
        <v>3</v>
      </c>
      <c r="H14" t="s">
        <v>3</v>
      </c>
      <c r="I14" t="s">
        <v>63</v>
      </c>
      <c r="J14" t="s">
        <v>64</v>
      </c>
      <c r="K14" t="s">
        <v>65</v>
      </c>
      <c r="L14" t="s">
        <v>66</v>
      </c>
      <c r="M14" t="s">
        <v>3</v>
      </c>
      <c r="N14" t="s">
        <v>3</v>
      </c>
    </row>
    <row r="15" spans="1:14" x14ac:dyDescent="0.35">
      <c r="A15" t="s">
        <v>62</v>
      </c>
      <c r="B15">
        <v>2000</v>
      </c>
      <c r="C15" t="s">
        <v>67</v>
      </c>
      <c r="D15" t="s">
        <v>68</v>
      </c>
      <c r="E15" t="s">
        <v>69</v>
      </c>
      <c r="F15" t="s">
        <v>70</v>
      </c>
      <c r="G15" t="s">
        <v>3</v>
      </c>
      <c r="H15" t="s">
        <v>3</v>
      </c>
      <c r="I15" t="s">
        <v>63</v>
      </c>
      <c r="J15" t="s">
        <v>64</v>
      </c>
      <c r="K15" t="s">
        <v>65</v>
      </c>
      <c r="L15" t="s">
        <v>66</v>
      </c>
      <c r="M15" t="s">
        <v>3</v>
      </c>
      <c r="N15" t="s">
        <v>3</v>
      </c>
    </row>
    <row r="16" spans="1:14" x14ac:dyDescent="0.35">
      <c r="A16" t="s">
        <v>71</v>
      </c>
      <c r="B16">
        <v>1000</v>
      </c>
      <c r="C16" t="s">
        <v>34</v>
      </c>
      <c r="D16" t="s">
        <v>35</v>
      </c>
      <c r="E16" t="s">
        <v>23</v>
      </c>
      <c r="F16" t="s">
        <v>24</v>
      </c>
      <c r="G16" t="s">
        <v>3</v>
      </c>
      <c r="H16" t="s">
        <v>3</v>
      </c>
      <c r="I16" t="s">
        <v>63</v>
      </c>
      <c r="J16" t="s">
        <v>64</v>
      </c>
      <c r="K16" t="s">
        <v>65</v>
      </c>
      <c r="L16" t="s">
        <v>66</v>
      </c>
      <c r="M16" t="s">
        <v>3</v>
      </c>
      <c r="N16" t="s">
        <v>3</v>
      </c>
    </row>
    <row r="17" spans="1:14" x14ac:dyDescent="0.35">
      <c r="A17" t="s">
        <v>71</v>
      </c>
      <c r="B17">
        <v>1000</v>
      </c>
      <c r="C17" t="s">
        <v>67</v>
      </c>
      <c r="D17" t="s">
        <v>68</v>
      </c>
      <c r="E17" t="s">
        <v>69</v>
      </c>
      <c r="F17" t="s">
        <v>70</v>
      </c>
      <c r="G17" t="s">
        <v>3</v>
      </c>
      <c r="H17" t="s">
        <v>3</v>
      </c>
      <c r="I17" t="s">
        <v>63</v>
      </c>
      <c r="J17" t="s">
        <v>64</v>
      </c>
      <c r="K17" t="s">
        <v>65</v>
      </c>
      <c r="L17" t="s">
        <v>66</v>
      </c>
      <c r="M17" t="s">
        <v>3</v>
      </c>
      <c r="N17" t="s">
        <v>3</v>
      </c>
    </row>
    <row r="18" spans="1:14" x14ac:dyDescent="0.35">
      <c r="A18" t="s">
        <v>72</v>
      </c>
      <c r="B18">
        <v>150</v>
      </c>
      <c r="C18" t="s">
        <v>73</v>
      </c>
      <c r="D18" t="s">
        <v>74</v>
      </c>
      <c r="E18" t="s">
        <v>23</v>
      </c>
      <c r="F18" t="s">
        <v>24</v>
      </c>
      <c r="G18" t="s">
        <v>3</v>
      </c>
      <c r="H18" t="s">
        <v>3</v>
      </c>
      <c r="I18" t="s">
        <v>75</v>
      </c>
      <c r="J18" t="s">
        <v>76</v>
      </c>
      <c r="K18" t="s">
        <v>57</v>
      </c>
      <c r="L18" t="s">
        <v>58</v>
      </c>
      <c r="M18" t="s">
        <v>3</v>
      </c>
      <c r="N18" t="s">
        <v>3</v>
      </c>
    </row>
    <row r="19" spans="1:14" x14ac:dyDescent="0.35">
      <c r="A19" t="s">
        <v>77</v>
      </c>
      <c r="B19">
        <v>150</v>
      </c>
      <c r="C19" t="s">
        <v>78</v>
      </c>
      <c r="D19" t="s">
        <v>79</v>
      </c>
      <c r="E19" t="s">
        <v>69</v>
      </c>
      <c r="F19" t="s">
        <v>70</v>
      </c>
      <c r="G19" t="s">
        <v>3</v>
      </c>
      <c r="H19" t="s">
        <v>3</v>
      </c>
      <c r="I19" t="s">
        <v>75</v>
      </c>
      <c r="J19" t="s">
        <v>76</v>
      </c>
      <c r="K19" t="s">
        <v>57</v>
      </c>
      <c r="L19" t="s">
        <v>58</v>
      </c>
      <c r="M19" t="s">
        <v>3</v>
      </c>
      <c r="N19" t="s">
        <v>3</v>
      </c>
    </row>
    <row r="20" spans="1:14" x14ac:dyDescent="0.35">
      <c r="A20" t="s">
        <v>80</v>
      </c>
      <c r="B20">
        <v>-1100</v>
      </c>
      <c r="C20" t="s">
        <v>81</v>
      </c>
      <c r="D20" t="s">
        <v>82</v>
      </c>
      <c r="E20" t="s">
        <v>23</v>
      </c>
      <c r="F20" t="s">
        <v>24</v>
      </c>
      <c r="G20" t="s">
        <v>3</v>
      </c>
      <c r="H20" t="s">
        <v>3</v>
      </c>
      <c r="I20" t="s">
        <v>75</v>
      </c>
      <c r="J20" t="s">
        <v>76</v>
      </c>
      <c r="K20" t="s">
        <v>57</v>
      </c>
      <c r="L20" t="s">
        <v>58</v>
      </c>
      <c r="M20" t="s">
        <v>3</v>
      </c>
      <c r="N20" t="s">
        <v>3</v>
      </c>
    </row>
    <row r="21" spans="1:14" x14ac:dyDescent="0.35">
      <c r="A21" t="s">
        <v>83</v>
      </c>
      <c r="B21">
        <v>1100</v>
      </c>
      <c r="C21" t="s">
        <v>84</v>
      </c>
      <c r="D21" t="s">
        <v>85</v>
      </c>
      <c r="E21" t="s">
        <v>23</v>
      </c>
      <c r="F21" t="s">
        <v>24</v>
      </c>
      <c r="G21" t="s">
        <v>3</v>
      </c>
      <c r="H21" t="s">
        <v>3</v>
      </c>
      <c r="I21" t="s">
        <v>75</v>
      </c>
      <c r="J21" t="s">
        <v>76</v>
      </c>
      <c r="K21" t="s">
        <v>57</v>
      </c>
      <c r="L21" t="s">
        <v>58</v>
      </c>
      <c r="M21" t="s">
        <v>86</v>
      </c>
      <c r="N21" t="s">
        <v>87</v>
      </c>
    </row>
    <row r="22" spans="1:14" x14ac:dyDescent="0.35">
      <c r="A22" t="s">
        <v>88</v>
      </c>
      <c r="B22">
        <v>-1500</v>
      </c>
      <c r="C22" t="s">
        <v>89</v>
      </c>
      <c r="D22" t="s">
        <v>90</v>
      </c>
      <c r="E22" t="s">
        <v>23</v>
      </c>
      <c r="F22" t="s">
        <v>24</v>
      </c>
      <c r="G22" t="s">
        <v>3</v>
      </c>
      <c r="H22" t="s">
        <v>3</v>
      </c>
      <c r="I22" t="s">
        <v>91</v>
      </c>
      <c r="J22" t="s">
        <v>92</v>
      </c>
      <c r="K22" t="s">
        <v>57</v>
      </c>
      <c r="L22" t="s">
        <v>58</v>
      </c>
      <c r="M22" t="s">
        <v>86</v>
      </c>
      <c r="N22" t="s">
        <v>87</v>
      </c>
    </row>
    <row r="23" spans="1:14" x14ac:dyDescent="0.35">
      <c r="A23" t="s">
        <v>93</v>
      </c>
      <c r="B23">
        <v>75</v>
      </c>
      <c r="C23" t="s">
        <v>94</v>
      </c>
      <c r="D23" t="s">
        <v>95</v>
      </c>
      <c r="E23" t="s">
        <v>23</v>
      </c>
      <c r="F23" t="s">
        <v>24</v>
      </c>
      <c r="G23" t="s">
        <v>3</v>
      </c>
      <c r="H23" t="s">
        <v>3</v>
      </c>
      <c r="I23" t="s">
        <v>96</v>
      </c>
      <c r="J23" t="s">
        <v>97</v>
      </c>
      <c r="K23" t="s">
        <v>57</v>
      </c>
      <c r="L23" t="s">
        <v>58</v>
      </c>
      <c r="M23" t="s">
        <v>3</v>
      </c>
      <c r="N23" t="s">
        <v>3</v>
      </c>
    </row>
    <row r="24" spans="1:14" x14ac:dyDescent="0.35">
      <c r="A24" t="s">
        <v>98</v>
      </c>
      <c r="B24">
        <v>75</v>
      </c>
      <c r="C24" t="s">
        <v>78</v>
      </c>
      <c r="D24" t="s">
        <v>79</v>
      </c>
      <c r="E24" t="s">
        <v>69</v>
      </c>
      <c r="F24" t="s">
        <v>70</v>
      </c>
      <c r="G24" t="s">
        <v>3</v>
      </c>
      <c r="H24" t="s">
        <v>3</v>
      </c>
      <c r="I24" t="s">
        <v>96</v>
      </c>
      <c r="J24" t="s">
        <v>97</v>
      </c>
      <c r="K24" t="s">
        <v>57</v>
      </c>
      <c r="L24" t="s">
        <v>58</v>
      </c>
      <c r="M24" t="s">
        <v>3</v>
      </c>
      <c r="N24" t="s">
        <v>3</v>
      </c>
    </row>
    <row r="25" spans="1:14" x14ac:dyDescent="0.35">
      <c r="A25" t="s">
        <v>99</v>
      </c>
      <c r="B25">
        <v>500</v>
      </c>
      <c r="C25" t="s">
        <v>100</v>
      </c>
      <c r="D25" t="s">
        <v>101</v>
      </c>
      <c r="E25" t="s">
        <v>23</v>
      </c>
      <c r="F25" t="s">
        <v>24</v>
      </c>
      <c r="G25" t="s">
        <v>3</v>
      </c>
      <c r="H25" t="s">
        <v>3</v>
      </c>
      <c r="I25" t="s">
        <v>96</v>
      </c>
      <c r="J25" t="s">
        <v>97</v>
      </c>
      <c r="K25" t="s">
        <v>57</v>
      </c>
      <c r="L25" t="s">
        <v>58</v>
      </c>
      <c r="M25" t="s">
        <v>3</v>
      </c>
      <c r="N25" t="s">
        <v>3</v>
      </c>
    </row>
    <row r="26" spans="1:14" x14ac:dyDescent="0.35">
      <c r="A26" t="s">
        <v>596</v>
      </c>
      <c r="B26">
        <v>-1000</v>
      </c>
      <c r="C26" t="s">
        <v>102</v>
      </c>
      <c r="D26" t="s">
        <v>103</v>
      </c>
      <c r="E26" t="s">
        <v>23</v>
      </c>
      <c r="F26" t="s">
        <v>24</v>
      </c>
      <c r="G26" t="s">
        <v>3</v>
      </c>
      <c r="H26" t="s">
        <v>3</v>
      </c>
      <c r="I26" t="s">
        <v>96</v>
      </c>
      <c r="J26" t="s">
        <v>97</v>
      </c>
      <c r="K26" t="s">
        <v>57</v>
      </c>
      <c r="L26" t="s">
        <v>58</v>
      </c>
      <c r="M26" t="s">
        <v>3</v>
      </c>
      <c r="N26" t="s">
        <v>3</v>
      </c>
    </row>
    <row r="27" spans="1:14" x14ac:dyDescent="0.35">
      <c r="A27" t="s">
        <v>104</v>
      </c>
      <c r="B27">
        <v>500</v>
      </c>
      <c r="C27" t="s">
        <v>105</v>
      </c>
      <c r="D27" t="s">
        <v>106</v>
      </c>
      <c r="E27" t="s">
        <v>23</v>
      </c>
      <c r="F27" t="s">
        <v>24</v>
      </c>
      <c r="G27" t="s">
        <v>3</v>
      </c>
      <c r="H27" t="s">
        <v>3</v>
      </c>
      <c r="I27" t="s">
        <v>96</v>
      </c>
      <c r="J27" t="s">
        <v>97</v>
      </c>
      <c r="K27" t="s">
        <v>57</v>
      </c>
      <c r="L27" t="s">
        <v>58</v>
      </c>
      <c r="M27" t="s">
        <v>3</v>
      </c>
      <c r="N27" t="s">
        <v>3</v>
      </c>
    </row>
    <row r="28" spans="1:14" x14ac:dyDescent="0.35">
      <c r="A28" t="s">
        <v>107</v>
      </c>
      <c r="B28">
        <v>1000</v>
      </c>
      <c r="C28" t="s">
        <v>21</v>
      </c>
      <c r="D28" t="s">
        <v>22</v>
      </c>
      <c r="E28" t="s">
        <v>23</v>
      </c>
      <c r="F28" t="s">
        <v>24</v>
      </c>
      <c r="G28" t="s">
        <v>3</v>
      </c>
      <c r="H28" t="s">
        <v>3</v>
      </c>
      <c r="I28" t="s">
        <v>96</v>
      </c>
      <c r="J28" t="s">
        <v>97</v>
      </c>
      <c r="K28" t="s">
        <v>57</v>
      </c>
      <c r="L28" t="s">
        <v>58</v>
      </c>
      <c r="M28" t="s">
        <v>3</v>
      </c>
      <c r="N28" t="s">
        <v>3</v>
      </c>
    </row>
    <row r="29" spans="1:14" x14ac:dyDescent="0.35">
      <c r="A29" t="s">
        <v>108</v>
      </c>
      <c r="B29">
        <v>-1000</v>
      </c>
      <c r="C29" t="s">
        <v>109</v>
      </c>
      <c r="D29" t="s">
        <v>110</v>
      </c>
      <c r="E29" t="s">
        <v>23</v>
      </c>
      <c r="F29" t="s">
        <v>24</v>
      </c>
      <c r="G29" t="s">
        <v>3</v>
      </c>
      <c r="H29" t="s">
        <v>3</v>
      </c>
      <c r="I29" t="s">
        <v>96</v>
      </c>
      <c r="J29" t="s">
        <v>97</v>
      </c>
      <c r="K29" t="s">
        <v>57</v>
      </c>
      <c r="L29" t="s">
        <v>58</v>
      </c>
      <c r="M29" t="s">
        <v>3</v>
      </c>
      <c r="N29" t="s">
        <v>3</v>
      </c>
    </row>
    <row r="30" spans="1:14" x14ac:dyDescent="0.35">
      <c r="A30" t="s">
        <v>111</v>
      </c>
      <c r="B30">
        <v>-810</v>
      </c>
      <c r="C30" t="s">
        <v>89</v>
      </c>
      <c r="D30" t="s">
        <v>90</v>
      </c>
      <c r="E30" t="s">
        <v>23</v>
      </c>
      <c r="F30" t="s">
        <v>24</v>
      </c>
      <c r="G30" t="s">
        <v>3</v>
      </c>
      <c r="H30" t="s">
        <v>3</v>
      </c>
      <c r="I30" t="s">
        <v>112</v>
      </c>
      <c r="J30" t="s">
        <v>113</v>
      </c>
      <c r="K30" t="s">
        <v>114</v>
      </c>
      <c r="L30" t="s">
        <v>115</v>
      </c>
      <c r="M30" t="s">
        <v>86</v>
      </c>
      <c r="N30" t="s">
        <v>87</v>
      </c>
    </row>
    <row r="31" spans="1:14" x14ac:dyDescent="0.35">
      <c r="A31" t="s">
        <v>116</v>
      </c>
      <c r="B31">
        <v>-1000</v>
      </c>
      <c r="C31" t="s">
        <v>89</v>
      </c>
      <c r="D31" t="s">
        <v>90</v>
      </c>
      <c r="E31" t="s">
        <v>23</v>
      </c>
      <c r="F31" t="s">
        <v>24</v>
      </c>
      <c r="G31" t="s">
        <v>3</v>
      </c>
      <c r="H31" t="s">
        <v>3</v>
      </c>
      <c r="I31" t="s">
        <v>117</v>
      </c>
      <c r="J31" t="s">
        <v>118</v>
      </c>
      <c r="K31" t="s">
        <v>119</v>
      </c>
      <c r="L31" t="s">
        <v>120</v>
      </c>
      <c r="M31" t="s">
        <v>86</v>
      </c>
      <c r="N31" t="s">
        <v>87</v>
      </c>
    </row>
    <row r="32" spans="1:14" x14ac:dyDescent="0.35">
      <c r="A32" t="s">
        <v>121</v>
      </c>
      <c r="B32">
        <v>1500</v>
      </c>
      <c r="C32" t="s">
        <v>122</v>
      </c>
      <c r="D32" t="s">
        <v>123</v>
      </c>
      <c r="E32" t="s">
        <v>23</v>
      </c>
      <c r="F32" t="s">
        <v>24</v>
      </c>
      <c r="G32" t="s">
        <v>3</v>
      </c>
      <c r="H32" t="s">
        <v>3</v>
      </c>
      <c r="I32" t="s">
        <v>124</v>
      </c>
      <c r="J32" t="s">
        <v>125</v>
      </c>
      <c r="K32" t="s">
        <v>119</v>
      </c>
      <c r="L32" t="s">
        <v>120</v>
      </c>
      <c r="M32" t="s">
        <v>3</v>
      </c>
      <c r="N32" t="s">
        <v>3</v>
      </c>
    </row>
    <row r="33" spans="1:14" x14ac:dyDescent="0.35">
      <c r="A33" t="s">
        <v>126</v>
      </c>
      <c r="B33">
        <v>1500</v>
      </c>
      <c r="C33" t="s">
        <v>78</v>
      </c>
      <c r="D33" t="s">
        <v>79</v>
      </c>
      <c r="E33" t="s">
        <v>69</v>
      </c>
      <c r="F33" t="s">
        <v>70</v>
      </c>
      <c r="G33" t="s">
        <v>3</v>
      </c>
      <c r="H33" t="s">
        <v>3</v>
      </c>
      <c r="I33" t="s">
        <v>124</v>
      </c>
      <c r="J33" t="s">
        <v>125</v>
      </c>
      <c r="K33" t="s">
        <v>119</v>
      </c>
      <c r="L33" t="s">
        <v>120</v>
      </c>
      <c r="M33" t="s">
        <v>3</v>
      </c>
      <c r="N33" t="s">
        <v>3</v>
      </c>
    </row>
    <row r="34" spans="1:14" x14ac:dyDescent="0.35">
      <c r="A34" t="s">
        <v>127</v>
      </c>
      <c r="B34">
        <v>-930</v>
      </c>
      <c r="C34" t="s">
        <v>128</v>
      </c>
      <c r="D34" t="s">
        <v>129</v>
      </c>
      <c r="E34" t="s">
        <v>23</v>
      </c>
      <c r="F34" t="s">
        <v>24</v>
      </c>
      <c r="G34" t="s">
        <v>3</v>
      </c>
      <c r="H34" t="s">
        <v>3</v>
      </c>
      <c r="I34" t="s">
        <v>130</v>
      </c>
      <c r="J34" t="s">
        <v>131</v>
      </c>
      <c r="K34" t="s">
        <v>132</v>
      </c>
      <c r="L34" t="s">
        <v>133</v>
      </c>
      <c r="M34" t="s">
        <v>3</v>
      </c>
      <c r="N34" t="s">
        <v>3</v>
      </c>
    </row>
    <row r="35" spans="1:14" x14ac:dyDescent="0.35">
      <c r="A35" t="s">
        <v>134</v>
      </c>
      <c r="B35">
        <v>2500</v>
      </c>
      <c r="C35" t="s">
        <v>128</v>
      </c>
      <c r="D35" t="s">
        <v>129</v>
      </c>
      <c r="E35" t="s">
        <v>23</v>
      </c>
      <c r="F35" t="s">
        <v>24</v>
      </c>
      <c r="G35" t="s">
        <v>3</v>
      </c>
      <c r="H35" t="s">
        <v>3</v>
      </c>
      <c r="I35" t="s">
        <v>130</v>
      </c>
      <c r="J35" t="s">
        <v>131</v>
      </c>
      <c r="K35" t="s">
        <v>135</v>
      </c>
      <c r="L35" t="s">
        <v>136</v>
      </c>
      <c r="M35" t="s">
        <v>3</v>
      </c>
      <c r="N35" t="s">
        <v>3</v>
      </c>
    </row>
    <row r="36" spans="1:14" x14ac:dyDescent="0.35">
      <c r="A36" t="s">
        <v>134</v>
      </c>
      <c r="B36">
        <v>4000</v>
      </c>
      <c r="C36" t="s">
        <v>122</v>
      </c>
      <c r="D36" t="s">
        <v>123</v>
      </c>
      <c r="E36" t="s">
        <v>23</v>
      </c>
      <c r="F36" t="s">
        <v>24</v>
      </c>
      <c r="G36" t="s">
        <v>3</v>
      </c>
      <c r="H36" t="s">
        <v>3</v>
      </c>
      <c r="I36" t="s">
        <v>130</v>
      </c>
      <c r="J36" t="s">
        <v>131</v>
      </c>
      <c r="K36" t="s">
        <v>135</v>
      </c>
      <c r="L36" t="s">
        <v>136</v>
      </c>
      <c r="M36" t="s">
        <v>3</v>
      </c>
      <c r="N36" t="s">
        <v>3</v>
      </c>
    </row>
    <row r="37" spans="1:14" x14ac:dyDescent="0.35">
      <c r="A37" t="s">
        <v>134</v>
      </c>
      <c r="B37">
        <v>9000</v>
      </c>
      <c r="C37" t="s">
        <v>137</v>
      </c>
      <c r="D37" t="s">
        <v>138</v>
      </c>
      <c r="E37" t="s">
        <v>23</v>
      </c>
      <c r="F37" t="s">
        <v>24</v>
      </c>
      <c r="G37" t="s">
        <v>3</v>
      </c>
      <c r="H37" t="s">
        <v>3</v>
      </c>
      <c r="I37" t="s">
        <v>130</v>
      </c>
      <c r="J37" t="s">
        <v>131</v>
      </c>
      <c r="K37" t="s">
        <v>135</v>
      </c>
      <c r="L37" t="s">
        <v>136</v>
      </c>
      <c r="M37" t="s">
        <v>3</v>
      </c>
      <c r="N37" t="s">
        <v>3</v>
      </c>
    </row>
    <row r="38" spans="1:14" x14ac:dyDescent="0.35">
      <c r="A38" t="s">
        <v>139</v>
      </c>
      <c r="B38">
        <v>-900</v>
      </c>
      <c r="C38" t="s">
        <v>109</v>
      </c>
      <c r="D38" t="s">
        <v>110</v>
      </c>
      <c r="E38" t="s">
        <v>23</v>
      </c>
      <c r="F38" t="s">
        <v>24</v>
      </c>
      <c r="G38" t="s">
        <v>3</v>
      </c>
      <c r="H38" t="s">
        <v>3</v>
      </c>
      <c r="I38" t="s">
        <v>130</v>
      </c>
      <c r="J38" t="s">
        <v>131</v>
      </c>
      <c r="K38" t="s">
        <v>135</v>
      </c>
      <c r="L38" t="s">
        <v>136</v>
      </c>
      <c r="M38" t="s">
        <v>3</v>
      </c>
      <c r="N38" t="s">
        <v>3</v>
      </c>
    </row>
    <row r="39" spans="1:14" x14ac:dyDescent="0.35">
      <c r="A39" t="s">
        <v>134</v>
      </c>
      <c r="B39">
        <v>140</v>
      </c>
      <c r="C39" t="s">
        <v>140</v>
      </c>
      <c r="D39" t="s">
        <v>141</v>
      </c>
      <c r="E39" t="s">
        <v>23</v>
      </c>
      <c r="F39" t="s">
        <v>24</v>
      </c>
      <c r="G39" t="s">
        <v>3</v>
      </c>
      <c r="H39" t="s">
        <v>3</v>
      </c>
      <c r="I39" t="s">
        <v>130</v>
      </c>
      <c r="J39" t="s">
        <v>131</v>
      </c>
      <c r="K39" t="s">
        <v>135</v>
      </c>
      <c r="L39" t="s">
        <v>136</v>
      </c>
      <c r="M39" t="s">
        <v>3</v>
      </c>
      <c r="N39" t="s">
        <v>3</v>
      </c>
    </row>
    <row r="40" spans="1:14" x14ac:dyDescent="0.35">
      <c r="A40" t="s">
        <v>134</v>
      </c>
      <c r="B40">
        <v>5797</v>
      </c>
      <c r="C40" t="s">
        <v>142</v>
      </c>
      <c r="D40" t="s">
        <v>143</v>
      </c>
      <c r="E40" t="s">
        <v>23</v>
      </c>
      <c r="F40" t="s">
        <v>24</v>
      </c>
      <c r="G40" t="s">
        <v>3</v>
      </c>
      <c r="H40" t="s">
        <v>3</v>
      </c>
      <c r="I40" t="s">
        <v>130</v>
      </c>
      <c r="J40" t="s">
        <v>131</v>
      </c>
      <c r="K40" t="s">
        <v>135</v>
      </c>
      <c r="L40" t="s">
        <v>136</v>
      </c>
      <c r="M40" t="s">
        <v>3</v>
      </c>
      <c r="N40" t="s">
        <v>3</v>
      </c>
    </row>
    <row r="41" spans="1:14" x14ac:dyDescent="0.35">
      <c r="A41" t="s">
        <v>144</v>
      </c>
      <c r="B41">
        <v>17568</v>
      </c>
      <c r="C41" t="s">
        <v>73</v>
      </c>
      <c r="D41" t="s">
        <v>74</v>
      </c>
      <c r="E41" t="s">
        <v>23</v>
      </c>
      <c r="F41" t="s">
        <v>24</v>
      </c>
      <c r="G41" t="s">
        <v>3</v>
      </c>
      <c r="H41" t="s">
        <v>3</v>
      </c>
      <c r="I41" t="s">
        <v>130</v>
      </c>
      <c r="J41" t="s">
        <v>131</v>
      </c>
      <c r="K41" t="s">
        <v>135</v>
      </c>
      <c r="L41" t="s">
        <v>136</v>
      </c>
      <c r="M41" t="s">
        <v>3</v>
      </c>
      <c r="N41" t="s">
        <v>3</v>
      </c>
    </row>
    <row r="42" spans="1:14" x14ac:dyDescent="0.35">
      <c r="A42" t="s">
        <v>145</v>
      </c>
      <c r="B42">
        <v>-500</v>
      </c>
      <c r="C42" t="s">
        <v>89</v>
      </c>
      <c r="D42" t="s">
        <v>90</v>
      </c>
      <c r="E42" t="s">
        <v>23</v>
      </c>
      <c r="F42" t="s">
        <v>24</v>
      </c>
      <c r="G42" t="s">
        <v>3</v>
      </c>
      <c r="H42" t="s">
        <v>3</v>
      </c>
      <c r="I42" t="s">
        <v>146</v>
      </c>
      <c r="J42" t="s">
        <v>147</v>
      </c>
      <c r="K42" t="s">
        <v>148</v>
      </c>
      <c r="L42" t="s">
        <v>149</v>
      </c>
      <c r="M42" t="s">
        <v>86</v>
      </c>
      <c r="N42" t="s">
        <v>87</v>
      </c>
    </row>
    <row r="43" spans="1:14" x14ac:dyDescent="0.35">
      <c r="A43" t="s">
        <v>150</v>
      </c>
      <c r="B43">
        <v>160</v>
      </c>
      <c r="C43" t="s">
        <v>151</v>
      </c>
      <c r="D43" t="s">
        <v>152</v>
      </c>
      <c r="E43" t="s">
        <v>23</v>
      </c>
      <c r="F43" t="s">
        <v>24</v>
      </c>
      <c r="G43" t="s">
        <v>3</v>
      </c>
      <c r="H43" t="s">
        <v>3</v>
      </c>
      <c r="I43" t="s">
        <v>153</v>
      </c>
      <c r="J43" t="s">
        <v>154</v>
      </c>
      <c r="K43" t="s">
        <v>114</v>
      </c>
      <c r="L43" t="s">
        <v>115</v>
      </c>
      <c r="M43" t="s">
        <v>3</v>
      </c>
      <c r="N43" t="s">
        <v>3</v>
      </c>
    </row>
    <row r="44" spans="1:14" x14ac:dyDescent="0.35">
      <c r="A44" t="s">
        <v>150</v>
      </c>
      <c r="B44">
        <v>-160</v>
      </c>
      <c r="C44" t="s">
        <v>34</v>
      </c>
      <c r="D44" t="s">
        <v>35</v>
      </c>
      <c r="E44" t="s">
        <v>23</v>
      </c>
      <c r="F44" t="s">
        <v>24</v>
      </c>
      <c r="G44" t="s">
        <v>3</v>
      </c>
      <c r="H44" t="s">
        <v>3</v>
      </c>
      <c r="I44" t="s">
        <v>153</v>
      </c>
      <c r="J44" t="s">
        <v>154</v>
      </c>
      <c r="K44" t="s">
        <v>114</v>
      </c>
      <c r="L44" t="s">
        <v>115</v>
      </c>
      <c r="M44" t="s">
        <v>3</v>
      </c>
      <c r="N44" t="s">
        <v>3</v>
      </c>
    </row>
    <row r="45" spans="1:14" x14ac:dyDescent="0.35">
      <c r="A45" t="s">
        <v>155</v>
      </c>
      <c r="B45">
        <v>-1500</v>
      </c>
      <c r="C45" t="s">
        <v>89</v>
      </c>
      <c r="D45" t="s">
        <v>90</v>
      </c>
      <c r="E45" t="s">
        <v>23</v>
      </c>
      <c r="F45" t="s">
        <v>24</v>
      </c>
      <c r="G45" t="s">
        <v>3</v>
      </c>
      <c r="H45" t="s">
        <v>3</v>
      </c>
      <c r="I45" t="s">
        <v>153</v>
      </c>
      <c r="J45" t="s">
        <v>154</v>
      </c>
      <c r="K45" t="s">
        <v>114</v>
      </c>
      <c r="L45" t="s">
        <v>115</v>
      </c>
      <c r="M45" t="s">
        <v>86</v>
      </c>
      <c r="N45" t="s">
        <v>87</v>
      </c>
    </row>
    <row r="46" spans="1:14" x14ac:dyDescent="0.35">
      <c r="A46" t="s">
        <v>156</v>
      </c>
      <c r="B46">
        <v>-500</v>
      </c>
      <c r="C46" t="s">
        <v>89</v>
      </c>
      <c r="D46" t="s">
        <v>90</v>
      </c>
      <c r="E46" t="s">
        <v>23</v>
      </c>
      <c r="F46" t="s">
        <v>24</v>
      </c>
      <c r="G46" t="s">
        <v>3</v>
      </c>
      <c r="H46" t="s">
        <v>3</v>
      </c>
      <c r="I46" t="s">
        <v>153</v>
      </c>
      <c r="J46" t="s">
        <v>154</v>
      </c>
      <c r="K46" t="s">
        <v>114</v>
      </c>
      <c r="L46" t="s">
        <v>115</v>
      </c>
      <c r="M46" t="s">
        <v>86</v>
      </c>
      <c r="N46" t="s">
        <v>87</v>
      </c>
    </row>
    <row r="47" spans="1:14" x14ac:dyDescent="0.35">
      <c r="A47" t="s">
        <v>157</v>
      </c>
      <c r="B47">
        <v>160</v>
      </c>
      <c r="C47" t="s">
        <v>151</v>
      </c>
      <c r="D47" t="s">
        <v>152</v>
      </c>
      <c r="E47" t="s">
        <v>23</v>
      </c>
      <c r="F47" t="s">
        <v>24</v>
      </c>
      <c r="G47" t="s">
        <v>3</v>
      </c>
      <c r="H47" t="s">
        <v>3</v>
      </c>
      <c r="I47" t="s">
        <v>158</v>
      </c>
      <c r="J47" t="s">
        <v>159</v>
      </c>
      <c r="K47" t="s">
        <v>114</v>
      </c>
      <c r="L47" t="s">
        <v>115</v>
      </c>
      <c r="M47" t="s">
        <v>3</v>
      </c>
      <c r="N47" t="s">
        <v>3</v>
      </c>
    </row>
    <row r="48" spans="1:14" x14ac:dyDescent="0.35">
      <c r="A48" t="s">
        <v>157</v>
      </c>
      <c r="B48">
        <v>-160</v>
      </c>
      <c r="C48" t="s">
        <v>34</v>
      </c>
      <c r="D48" t="s">
        <v>35</v>
      </c>
      <c r="E48" t="s">
        <v>23</v>
      </c>
      <c r="F48" t="s">
        <v>24</v>
      </c>
      <c r="G48" t="s">
        <v>3</v>
      </c>
      <c r="H48" t="s">
        <v>3</v>
      </c>
      <c r="I48" t="s">
        <v>158</v>
      </c>
      <c r="J48" t="s">
        <v>159</v>
      </c>
      <c r="K48" t="s">
        <v>114</v>
      </c>
      <c r="L48" t="s">
        <v>115</v>
      </c>
      <c r="M48" t="s">
        <v>3</v>
      </c>
      <c r="N48" t="s">
        <v>3</v>
      </c>
    </row>
    <row r="49" spans="1:14" x14ac:dyDescent="0.35">
      <c r="A49" t="s">
        <v>155</v>
      </c>
      <c r="B49">
        <v>-700</v>
      </c>
      <c r="C49" t="s">
        <v>89</v>
      </c>
      <c r="D49" t="s">
        <v>90</v>
      </c>
      <c r="E49" t="s">
        <v>23</v>
      </c>
      <c r="F49" t="s">
        <v>24</v>
      </c>
      <c r="G49" t="s">
        <v>3</v>
      </c>
      <c r="H49" t="s">
        <v>3</v>
      </c>
      <c r="I49" t="s">
        <v>158</v>
      </c>
      <c r="J49" t="s">
        <v>159</v>
      </c>
      <c r="K49" t="s">
        <v>114</v>
      </c>
      <c r="L49" t="s">
        <v>115</v>
      </c>
      <c r="M49" t="s">
        <v>86</v>
      </c>
      <c r="N49" t="s">
        <v>87</v>
      </c>
    </row>
    <row r="50" spans="1:14" x14ac:dyDescent="0.35">
      <c r="A50" t="s">
        <v>156</v>
      </c>
      <c r="B50">
        <v>-300</v>
      </c>
      <c r="C50" t="s">
        <v>89</v>
      </c>
      <c r="D50" t="s">
        <v>90</v>
      </c>
      <c r="E50" t="s">
        <v>23</v>
      </c>
      <c r="F50" t="s">
        <v>24</v>
      </c>
      <c r="G50" t="s">
        <v>3</v>
      </c>
      <c r="H50" t="s">
        <v>3</v>
      </c>
      <c r="I50" t="s">
        <v>158</v>
      </c>
      <c r="J50" t="s">
        <v>159</v>
      </c>
      <c r="K50" t="s">
        <v>114</v>
      </c>
      <c r="L50" t="s">
        <v>115</v>
      </c>
      <c r="M50" t="s">
        <v>86</v>
      </c>
      <c r="N50" t="s">
        <v>87</v>
      </c>
    </row>
    <row r="51" spans="1:14" x14ac:dyDescent="0.35">
      <c r="A51" t="s">
        <v>50</v>
      </c>
      <c r="B51">
        <v>-800</v>
      </c>
      <c r="C51" t="s">
        <v>160</v>
      </c>
      <c r="D51" t="s">
        <v>161</v>
      </c>
      <c r="E51" t="s">
        <v>23</v>
      </c>
      <c r="F51" t="s">
        <v>24</v>
      </c>
      <c r="G51" t="s">
        <v>162</v>
      </c>
      <c r="H51" t="s">
        <v>163</v>
      </c>
      <c r="I51" t="s">
        <v>164</v>
      </c>
      <c r="J51" t="s">
        <v>165</v>
      </c>
      <c r="K51" t="s">
        <v>166</v>
      </c>
      <c r="L51" t="s">
        <v>167</v>
      </c>
      <c r="M51" t="s">
        <v>3</v>
      </c>
      <c r="N51" t="s">
        <v>3</v>
      </c>
    </row>
    <row r="52" spans="1:14" x14ac:dyDescent="0.35">
      <c r="A52" t="s">
        <v>50</v>
      </c>
      <c r="B52">
        <v>-700</v>
      </c>
      <c r="C52" t="s">
        <v>168</v>
      </c>
      <c r="D52" t="s">
        <v>169</v>
      </c>
      <c r="E52" t="s">
        <v>23</v>
      </c>
      <c r="F52" t="s">
        <v>24</v>
      </c>
      <c r="G52" t="s">
        <v>170</v>
      </c>
      <c r="H52" t="s">
        <v>171</v>
      </c>
      <c r="I52" t="s">
        <v>164</v>
      </c>
      <c r="J52" t="s">
        <v>165</v>
      </c>
      <c r="K52" t="s">
        <v>166</v>
      </c>
      <c r="L52" t="s">
        <v>167</v>
      </c>
      <c r="M52" t="s">
        <v>3</v>
      </c>
      <c r="N52" t="s">
        <v>3</v>
      </c>
    </row>
    <row r="53" spans="1:14" x14ac:dyDescent="0.35">
      <c r="A53" t="s">
        <v>50</v>
      </c>
      <c r="B53">
        <v>-500</v>
      </c>
      <c r="C53" t="s">
        <v>172</v>
      </c>
      <c r="D53" t="s">
        <v>173</v>
      </c>
      <c r="E53" t="s">
        <v>23</v>
      </c>
      <c r="F53" t="s">
        <v>24</v>
      </c>
      <c r="G53" t="s">
        <v>174</v>
      </c>
      <c r="H53" t="s">
        <v>175</v>
      </c>
      <c r="I53" t="s">
        <v>164</v>
      </c>
      <c r="J53" t="s">
        <v>165</v>
      </c>
      <c r="K53" t="s">
        <v>166</v>
      </c>
      <c r="L53" t="s">
        <v>167</v>
      </c>
      <c r="M53" t="s">
        <v>3</v>
      </c>
      <c r="N53" t="s">
        <v>3</v>
      </c>
    </row>
    <row r="54" spans="1:14" x14ac:dyDescent="0.35">
      <c r="A54" t="s">
        <v>50</v>
      </c>
      <c r="B54">
        <v>-700</v>
      </c>
      <c r="C54" t="s">
        <v>176</v>
      </c>
      <c r="D54" t="s">
        <v>177</v>
      </c>
      <c r="E54" t="s">
        <v>23</v>
      </c>
      <c r="F54" t="s">
        <v>24</v>
      </c>
      <c r="G54" t="s">
        <v>178</v>
      </c>
      <c r="H54" t="s">
        <v>179</v>
      </c>
      <c r="I54" t="s">
        <v>164</v>
      </c>
      <c r="J54" t="s">
        <v>165</v>
      </c>
      <c r="K54" t="s">
        <v>166</v>
      </c>
      <c r="L54" t="s">
        <v>167</v>
      </c>
      <c r="M54" t="s">
        <v>3</v>
      </c>
      <c r="N54" t="s">
        <v>3</v>
      </c>
    </row>
    <row r="55" spans="1:14" x14ac:dyDescent="0.35">
      <c r="A55" t="s">
        <v>50</v>
      </c>
      <c r="B55">
        <v>-250</v>
      </c>
      <c r="C55" t="s">
        <v>180</v>
      </c>
      <c r="D55" t="s">
        <v>181</v>
      </c>
      <c r="E55" t="s">
        <v>23</v>
      </c>
      <c r="F55" t="s">
        <v>24</v>
      </c>
      <c r="G55" t="s">
        <v>182</v>
      </c>
      <c r="H55" t="s">
        <v>183</v>
      </c>
      <c r="I55" t="s">
        <v>164</v>
      </c>
      <c r="J55" t="s">
        <v>165</v>
      </c>
      <c r="K55" t="s">
        <v>166</v>
      </c>
      <c r="L55" t="s">
        <v>167</v>
      </c>
      <c r="M55" t="s">
        <v>3</v>
      </c>
      <c r="N55" t="s">
        <v>3</v>
      </c>
    </row>
    <row r="56" spans="1:14" x14ac:dyDescent="0.35">
      <c r="A56" t="s">
        <v>50</v>
      </c>
      <c r="B56">
        <v>-350</v>
      </c>
      <c r="C56" t="s">
        <v>184</v>
      </c>
      <c r="D56" t="s">
        <v>185</v>
      </c>
      <c r="E56" t="s">
        <v>23</v>
      </c>
      <c r="F56" t="s">
        <v>24</v>
      </c>
      <c r="G56" t="s">
        <v>186</v>
      </c>
      <c r="H56" t="s">
        <v>187</v>
      </c>
      <c r="I56" t="s">
        <v>164</v>
      </c>
      <c r="J56" t="s">
        <v>165</v>
      </c>
      <c r="K56" t="s">
        <v>166</v>
      </c>
      <c r="L56" t="s">
        <v>167</v>
      </c>
      <c r="M56" t="s">
        <v>3</v>
      </c>
      <c r="N56" t="s">
        <v>3</v>
      </c>
    </row>
    <row r="57" spans="1:14" x14ac:dyDescent="0.35">
      <c r="A57" t="s">
        <v>50</v>
      </c>
      <c r="B57">
        <v>-1350</v>
      </c>
      <c r="C57" t="s">
        <v>188</v>
      </c>
      <c r="D57" t="s">
        <v>189</v>
      </c>
      <c r="E57" t="s">
        <v>23</v>
      </c>
      <c r="F57" t="s">
        <v>24</v>
      </c>
      <c r="G57" t="s">
        <v>190</v>
      </c>
      <c r="H57" t="s">
        <v>191</v>
      </c>
      <c r="I57" t="s">
        <v>164</v>
      </c>
      <c r="J57" t="s">
        <v>165</v>
      </c>
      <c r="K57" t="s">
        <v>166</v>
      </c>
      <c r="L57" t="s">
        <v>167</v>
      </c>
      <c r="M57" t="s">
        <v>3</v>
      </c>
      <c r="N57" t="s">
        <v>3</v>
      </c>
    </row>
    <row r="58" spans="1:14" x14ac:dyDescent="0.35">
      <c r="A58" t="s">
        <v>50</v>
      </c>
      <c r="B58">
        <v>-250</v>
      </c>
      <c r="C58" t="s">
        <v>192</v>
      </c>
      <c r="D58" t="s">
        <v>193</v>
      </c>
      <c r="E58" t="s">
        <v>23</v>
      </c>
      <c r="F58" t="s">
        <v>24</v>
      </c>
      <c r="G58" t="s">
        <v>194</v>
      </c>
      <c r="H58" t="s">
        <v>195</v>
      </c>
      <c r="I58" t="s">
        <v>55</v>
      </c>
      <c r="J58" t="s">
        <v>56</v>
      </c>
      <c r="K58" t="s">
        <v>166</v>
      </c>
      <c r="L58" t="s">
        <v>167</v>
      </c>
      <c r="M58" t="s">
        <v>3</v>
      </c>
      <c r="N58" t="s">
        <v>3</v>
      </c>
    </row>
    <row r="59" spans="1:14" x14ac:dyDescent="0.35">
      <c r="A59" t="s">
        <v>196</v>
      </c>
      <c r="B59">
        <v>-15000</v>
      </c>
      <c r="C59" t="s">
        <v>197</v>
      </c>
      <c r="D59" t="s">
        <v>198</v>
      </c>
      <c r="E59" t="s">
        <v>23</v>
      </c>
      <c r="F59" t="s">
        <v>24</v>
      </c>
      <c r="G59" t="s">
        <v>199</v>
      </c>
      <c r="H59" t="s">
        <v>200</v>
      </c>
      <c r="I59" t="s">
        <v>55</v>
      </c>
      <c r="J59" t="s">
        <v>56</v>
      </c>
      <c r="K59" t="s">
        <v>18</v>
      </c>
      <c r="L59" t="s">
        <v>19</v>
      </c>
      <c r="M59" t="s">
        <v>3</v>
      </c>
      <c r="N59" t="s">
        <v>3</v>
      </c>
    </row>
    <row r="60" spans="1:14" x14ac:dyDescent="0.35">
      <c r="A60" t="s">
        <v>201</v>
      </c>
      <c r="B60">
        <v>-17202</v>
      </c>
      <c r="C60" t="s">
        <v>202</v>
      </c>
      <c r="D60" t="s">
        <v>203</v>
      </c>
      <c r="E60" t="s">
        <v>23</v>
      </c>
      <c r="F60" t="s">
        <v>24</v>
      </c>
      <c r="G60" t="s">
        <v>204</v>
      </c>
      <c r="H60" t="s">
        <v>205</v>
      </c>
      <c r="I60" t="s">
        <v>55</v>
      </c>
      <c r="J60" t="s">
        <v>56</v>
      </c>
      <c r="K60" t="s">
        <v>206</v>
      </c>
      <c r="L60" t="s">
        <v>207</v>
      </c>
      <c r="M60" t="s">
        <v>3</v>
      </c>
      <c r="N60" t="s">
        <v>3</v>
      </c>
    </row>
    <row r="61" spans="1:14" x14ac:dyDescent="0.35">
      <c r="A61" t="s">
        <v>50</v>
      </c>
      <c r="B61">
        <v>-1000</v>
      </c>
      <c r="C61" t="s">
        <v>197</v>
      </c>
      <c r="D61" t="s">
        <v>198</v>
      </c>
      <c r="E61" t="s">
        <v>23</v>
      </c>
      <c r="F61" t="s">
        <v>24</v>
      </c>
      <c r="G61" t="s">
        <v>208</v>
      </c>
      <c r="H61" t="s">
        <v>209</v>
      </c>
      <c r="I61" t="s">
        <v>55</v>
      </c>
      <c r="J61" t="s">
        <v>56</v>
      </c>
      <c r="K61" t="s">
        <v>206</v>
      </c>
      <c r="L61" t="s">
        <v>207</v>
      </c>
      <c r="M61" t="s">
        <v>3</v>
      </c>
      <c r="N61" t="s">
        <v>3</v>
      </c>
    </row>
    <row r="62" spans="1:14" x14ac:dyDescent="0.35">
      <c r="A62" t="s">
        <v>50</v>
      </c>
      <c r="B62">
        <v>-6000</v>
      </c>
      <c r="C62" t="s">
        <v>202</v>
      </c>
      <c r="D62" t="s">
        <v>203</v>
      </c>
      <c r="E62" t="s">
        <v>23</v>
      </c>
      <c r="F62" t="s">
        <v>24</v>
      </c>
      <c r="G62" t="s">
        <v>204</v>
      </c>
      <c r="H62" t="s">
        <v>205</v>
      </c>
      <c r="I62" t="s">
        <v>55</v>
      </c>
      <c r="J62" t="s">
        <v>56</v>
      </c>
      <c r="K62" t="s">
        <v>206</v>
      </c>
      <c r="L62" t="s">
        <v>207</v>
      </c>
      <c r="M62" t="s">
        <v>3</v>
      </c>
      <c r="N62" t="s">
        <v>3</v>
      </c>
    </row>
    <row r="63" spans="1:14" x14ac:dyDescent="0.35">
      <c r="A63" t="s">
        <v>50</v>
      </c>
      <c r="B63">
        <v>-5000</v>
      </c>
      <c r="C63" t="s">
        <v>197</v>
      </c>
      <c r="D63" t="s">
        <v>198</v>
      </c>
      <c r="E63" t="s">
        <v>23</v>
      </c>
      <c r="F63" t="s">
        <v>24</v>
      </c>
      <c r="G63" t="s">
        <v>208</v>
      </c>
      <c r="H63" t="s">
        <v>209</v>
      </c>
      <c r="I63" t="s">
        <v>55</v>
      </c>
      <c r="J63" t="s">
        <v>56</v>
      </c>
      <c r="K63" t="s">
        <v>210</v>
      </c>
      <c r="L63" t="s">
        <v>211</v>
      </c>
      <c r="M63" t="s">
        <v>3</v>
      </c>
      <c r="N63" t="s">
        <v>3</v>
      </c>
    </row>
    <row r="64" spans="1:14" x14ac:dyDescent="0.35">
      <c r="A64" t="s">
        <v>50</v>
      </c>
      <c r="B64">
        <v>-200</v>
      </c>
      <c r="C64" t="s">
        <v>212</v>
      </c>
      <c r="D64" t="s">
        <v>213</v>
      </c>
      <c r="E64" t="s">
        <v>23</v>
      </c>
      <c r="F64" t="s">
        <v>24</v>
      </c>
      <c r="G64" t="s">
        <v>214</v>
      </c>
      <c r="H64" t="s">
        <v>215</v>
      </c>
      <c r="I64" t="s">
        <v>55</v>
      </c>
      <c r="J64" t="s">
        <v>56</v>
      </c>
      <c r="K64" t="s">
        <v>119</v>
      </c>
      <c r="L64" t="s">
        <v>120</v>
      </c>
      <c r="M64" t="s">
        <v>3</v>
      </c>
      <c r="N64" t="s">
        <v>3</v>
      </c>
    </row>
    <row r="65" spans="1:14" x14ac:dyDescent="0.35">
      <c r="A65" t="s">
        <v>50</v>
      </c>
      <c r="B65">
        <v>-3000</v>
      </c>
      <c r="C65" t="s">
        <v>51</v>
      </c>
      <c r="D65" t="s">
        <v>52</v>
      </c>
      <c r="E65" t="s">
        <v>23</v>
      </c>
      <c r="F65" t="s">
        <v>24</v>
      </c>
      <c r="G65" t="s">
        <v>216</v>
      </c>
      <c r="H65" t="s">
        <v>217</v>
      </c>
      <c r="I65" t="s">
        <v>55</v>
      </c>
      <c r="J65" t="s">
        <v>56</v>
      </c>
      <c r="K65" t="s">
        <v>132</v>
      </c>
      <c r="L65" t="s">
        <v>133</v>
      </c>
      <c r="M65" t="s">
        <v>3</v>
      </c>
      <c r="N65" t="s">
        <v>3</v>
      </c>
    </row>
    <row r="66" spans="1:14" x14ac:dyDescent="0.35">
      <c r="A66" t="s">
        <v>50</v>
      </c>
      <c r="B66">
        <v>-500</v>
      </c>
      <c r="C66" t="s">
        <v>51</v>
      </c>
      <c r="D66" t="s">
        <v>52</v>
      </c>
      <c r="E66" t="s">
        <v>23</v>
      </c>
      <c r="F66" t="s">
        <v>24</v>
      </c>
      <c r="G66" t="s">
        <v>218</v>
      </c>
      <c r="H66" t="s">
        <v>219</v>
      </c>
      <c r="I66" t="s">
        <v>55</v>
      </c>
      <c r="J66" t="s">
        <v>56</v>
      </c>
      <c r="K66" t="s">
        <v>132</v>
      </c>
      <c r="L66" t="s">
        <v>133</v>
      </c>
      <c r="M66" t="s">
        <v>3</v>
      </c>
      <c r="N66" t="s">
        <v>3</v>
      </c>
    </row>
    <row r="67" spans="1:14" x14ac:dyDescent="0.35">
      <c r="A67" t="s">
        <v>50</v>
      </c>
      <c r="B67">
        <v>-5000</v>
      </c>
      <c r="C67" t="s">
        <v>51</v>
      </c>
      <c r="D67" t="s">
        <v>52</v>
      </c>
      <c r="E67" t="s">
        <v>23</v>
      </c>
      <c r="F67" t="s">
        <v>24</v>
      </c>
      <c r="G67" t="s">
        <v>59</v>
      </c>
      <c r="H67" t="s">
        <v>60</v>
      </c>
      <c r="I67" t="s">
        <v>55</v>
      </c>
      <c r="J67" t="s">
        <v>56</v>
      </c>
      <c r="K67" t="s">
        <v>220</v>
      </c>
      <c r="L67" t="s">
        <v>221</v>
      </c>
      <c r="M67" t="s">
        <v>3</v>
      </c>
      <c r="N67" t="s">
        <v>3</v>
      </c>
    </row>
    <row r="68" spans="1:14" x14ac:dyDescent="0.35">
      <c r="A68" t="s">
        <v>222</v>
      </c>
      <c r="B68">
        <v>-1000</v>
      </c>
      <c r="C68" t="s">
        <v>89</v>
      </c>
      <c r="D68" t="s">
        <v>90</v>
      </c>
      <c r="E68" t="s">
        <v>23</v>
      </c>
      <c r="F68" t="s">
        <v>24</v>
      </c>
      <c r="G68" t="s">
        <v>223</v>
      </c>
      <c r="H68" t="s">
        <v>224</v>
      </c>
      <c r="I68" t="s">
        <v>225</v>
      </c>
      <c r="J68" t="s">
        <v>226</v>
      </c>
      <c r="K68" t="s">
        <v>114</v>
      </c>
      <c r="L68" t="s">
        <v>115</v>
      </c>
      <c r="M68" t="s">
        <v>3</v>
      </c>
      <c r="N68" t="s">
        <v>3</v>
      </c>
    </row>
    <row r="69" spans="1:14" x14ac:dyDescent="0.35">
      <c r="A69" t="s">
        <v>227</v>
      </c>
      <c r="B69">
        <v>3500</v>
      </c>
      <c r="C69" t="s">
        <v>228</v>
      </c>
      <c r="D69" t="s">
        <v>227</v>
      </c>
      <c r="E69" t="s">
        <v>69</v>
      </c>
      <c r="F69" t="s">
        <v>70</v>
      </c>
      <c r="G69" t="s">
        <v>229</v>
      </c>
      <c r="H69" t="s">
        <v>230</v>
      </c>
      <c r="I69" t="s">
        <v>231</v>
      </c>
      <c r="J69" t="s">
        <v>232</v>
      </c>
      <c r="K69" t="s">
        <v>166</v>
      </c>
      <c r="L69" t="s">
        <v>167</v>
      </c>
      <c r="M69" t="s">
        <v>3</v>
      </c>
      <c r="N69" t="s">
        <v>3</v>
      </c>
    </row>
    <row r="70" spans="1:14" x14ac:dyDescent="0.35">
      <c r="A70" t="s">
        <v>233</v>
      </c>
      <c r="B70">
        <v>38</v>
      </c>
      <c r="C70" t="s">
        <v>234</v>
      </c>
      <c r="D70" t="s">
        <v>235</v>
      </c>
      <c r="E70" t="s">
        <v>23</v>
      </c>
      <c r="F70" t="s">
        <v>24</v>
      </c>
      <c r="G70" t="s">
        <v>236</v>
      </c>
      <c r="H70" t="s">
        <v>237</v>
      </c>
      <c r="I70" t="s">
        <v>231</v>
      </c>
      <c r="J70" t="s">
        <v>232</v>
      </c>
      <c r="K70" t="s">
        <v>166</v>
      </c>
      <c r="L70" t="s">
        <v>167</v>
      </c>
      <c r="M70" t="s">
        <v>3</v>
      </c>
      <c r="N70" t="s">
        <v>3</v>
      </c>
    </row>
    <row r="71" spans="1:14" x14ac:dyDescent="0.35">
      <c r="A71" t="s">
        <v>238</v>
      </c>
      <c r="B71">
        <v>1584</v>
      </c>
      <c r="C71" t="s">
        <v>239</v>
      </c>
      <c r="D71" t="s">
        <v>240</v>
      </c>
      <c r="E71" t="s">
        <v>23</v>
      </c>
      <c r="F71" t="s">
        <v>24</v>
      </c>
      <c r="G71" t="s">
        <v>236</v>
      </c>
      <c r="H71" t="s">
        <v>237</v>
      </c>
      <c r="I71" t="s">
        <v>231</v>
      </c>
      <c r="J71" t="s">
        <v>232</v>
      </c>
      <c r="K71" t="s">
        <v>166</v>
      </c>
      <c r="L71" t="s">
        <v>167</v>
      </c>
      <c r="M71" t="s">
        <v>3</v>
      </c>
      <c r="N71" t="s">
        <v>3</v>
      </c>
    </row>
    <row r="72" spans="1:14" x14ac:dyDescent="0.35">
      <c r="A72" t="s">
        <v>241</v>
      </c>
      <c r="B72">
        <v>4800</v>
      </c>
      <c r="C72" t="s">
        <v>242</v>
      </c>
      <c r="D72" t="s">
        <v>243</v>
      </c>
      <c r="E72" t="s">
        <v>23</v>
      </c>
      <c r="F72" t="s">
        <v>24</v>
      </c>
      <c r="G72" t="s">
        <v>236</v>
      </c>
      <c r="H72" t="s">
        <v>237</v>
      </c>
      <c r="I72" t="s">
        <v>231</v>
      </c>
      <c r="J72" t="s">
        <v>232</v>
      </c>
      <c r="K72" t="s">
        <v>166</v>
      </c>
      <c r="L72" t="s">
        <v>167</v>
      </c>
      <c r="M72" t="s">
        <v>3</v>
      </c>
      <c r="N72" t="s">
        <v>3</v>
      </c>
    </row>
    <row r="73" spans="1:14" x14ac:dyDescent="0.35">
      <c r="A73" t="s">
        <v>244</v>
      </c>
      <c r="B73">
        <v>-8</v>
      </c>
      <c r="C73" t="s">
        <v>234</v>
      </c>
      <c r="D73" t="s">
        <v>235</v>
      </c>
      <c r="E73" t="s">
        <v>23</v>
      </c>
      <c r="F73" t="s">
        <v>24</v>
      </c>
      <c r="G73" t="s">
        <v>236</v>
      </c>
      <c r="H73" t="s">
        <v>237</v>
      </c>
      <c r="I73" t="s">
        <v>231</v>
      </c>
      <c r="J73" t="s">
        <v>232</v>
      </c>
      <c r="K73" t="s">
        <v>166</v>
      </c>
      <c r="L73" t="s">
        <v>167</v>
      </c>
      <c r="M73" t="s">
        <v>3</v>
      </c>
      <c r="N73" t="s">
        <v>3</v>
      </c>
    </row>
    <row r="74" spans="1:14" x14ac:dyDescent="0.35">
      <c r="A74" t="s">
        <v>244</v>
      </c>
      <c r="B74">
        <v>-323</v>
      </c>
      <c r="C74" t="s">
        <v>239</v>
      </c>
      <c r="D74" t="s">
        <v>240</v>
      </c>
      <c r="E74" t="s">
        <v>23</v>
      </c>
      <c r="F74" t="s">
        <v>24</v>
      </c>
      <c r="G74" t="s">
        <v>236</v>
      </c>
      <c r="H74" t="s">
        <v>237</v>
      </c>
      <c r="I74" t="s">
        <v>231</v>
      </c>
      <c r="J74" t="s">
        <v>232</v>
      </c>
      <c r="K74" t="s">
        <v>166</v>
      </c>
      <c r="L74" t="s">
        <v>167</v>
      </c>
      <c r="M74" t="s">
        <v>3</v>
      </c>
      <c r="N74" t="s">
        <v>3</v>
      </c>
    </row>
    <row r="75" spans="1:14" x14ac:dyDescent="0.35">
      <c r="A75" t="s">
        <v>244</v>
      </c>
      <c r="B75">
        <v>-980</v>
      </c>
      <c r="C75" t="s">
        <v>242</v>
      </c>
      <c r="D75" t="s">
        <v>243</v>
      </c>
      <c r="E75" t="s">
        <v>23</v>
      </c>
      <c r="F75" t="s">
        <v>24</v>
      </c>
      <c r="G75" t="s">
        <v>236</v>
      </c>
      <c r="H75" t="s">
        <v>237</v>
      </c>
      <c r="I75" t="s">
        <v>231</v>
      </c>
      <c r="J75" t="s">
        <v>232</v>
      </c>
      <c r="K75" t="s">
        <v>166</v>
      </c>
      <c r="L75" t="s">
        <v>167</v>
      </c>
      <c r="M75" t="s">
        <v>3</v>
      </c>
      <c r="N75" t="s">
        <v>3</v>
      </c>
    </row>
    <row r="76" spans="1:14" x14ac:dyDescent="0.35">
      <c r="A76" t="s">
        <v>50</v>
      </c>
      <c r="B76">
        <v>-10000</v>
      </c>
      <c r="C76" t="s">
        <v>245</v>
      </c>
      <c r="D76" t="s">
        <v>246</v>
      </c>
      <c r="E76" t="s">
        <v>23</v>
      </c>
      <c r="F76" t="s">
        <v>24</v>
      </c>
      <c r="G76" t="s">
        <v>247</v>
      </c>
      <c r="H76" t="s">
        <v>248</v>
      </c>
      <c r="I76" t="s">
        <v>249</v>
      </c>
      <c r="J76" t="s">
        <v>250</v>
      </c>
      <c r="K76" t="s">
        <v>166</v>
      </c>
      <c r="L76" t="s">
        <v>167</v>
      </c>
      <c r="M76" t="s">
        <v>3</v>
      </c>
      <c r="N76" t="s">
        <v>3</v>
      </c>
    </row>
    <row r="77" spans="1:14" x14ac:dyDescent="0.35">
      <c r="A77" t="s">
        <v>251</v>
      </c>
      <c r="B77">
        <v>-10000</v>
      </c>
      <c r="C77" t="s">
        <v>44</v>
      </c>
      <c r="D77" t="s">
        <v>45</v>
      </c>
      <c r="E77" t="s">
        <v>23</v>
      </c>
      <c r="F77" t="s">
        <v>24</v>
      </c>
      <c r="G77" t="s">
        <v>252</v>
      </c>
      <c r="H77" t="s">
        <v>253</v>
      </c>
      <c r="I77" t="s">
        <v>39</v>
      </c>
      <c r="J77" t="s">
        <v>40</v>
      </c>
      <c r="K77" t="s">
        <v>254</v>
      </c>
      <c r="L77" t="s">
        <v>255</v>
      </c>
      <c r="M77" t="s">
        <v>3</v>
      </c>
      <c r="N77" t="s">
        <v>3</v>
      </c>
    </row>
    <row r="78" spans="1:14" x14ac:dyDescent="0.35">
      <c r="A78" t="s">
        <v>251</v>
      </c>
      <c r="B78">
        <v>-112000</v>
      </c>
      <c r="C78" t="s">
        <v>44</v>
      </c>
      <c r="D78" t="s">
        <v>45</v>
      </c>
      <c r="E78" t="s">
        <v>23</v>
      </c>
      <c r="F78" t="s">
        <v>24</v>
      </c>
      <c r="G78" t="s">
        <v>256</v>
      </c>
      <c r="H78" t="s">
        <v>257</v>
      </c>
      <c r="I78" t="s">
        <v>39</v>
      </c>
      <c r="J78" t="s">
        <v>40</v>
      </c>
      <c r="K78" t="s">
        <v>254</v>
      </c>
      <c r="L78" t="s">
        <v>255</v>
      </c>
      <c r="M78" t="s">
        <v>3</v>
      </c>
      <c r="N78" t="s">
        <v>3</v>
      </c>
    </row>
    <row r="79" spans="1:14" x14ac:dyDescent="0.35">
      <c r="A79" t="s">
        <v>251</v>
      </c>
      <c r="B79">
        <v>-15000</v>
      </c>
      <c r="C79" t="s">
        <v>44</v>
      </c>
      <c r="D79" t="s">
        <v>45</v>
      </c>
      <c r="E79" t="s">
        <v>23</v>
      </c>
      <c r="F79" t="s">
        <v>24</v>
      </c>
      <c r="G79" t="s">
        <v>258</v>
      </c>
      <c r="H79" t="s">
        <v>259</v>
      </c>
      <c r="I79" t="s">
        <v>39</v>
      </c>
      <c r="J79" t="s">
        <v>40</v>
      </c>
      <c r="K79" t="s">
        <v>260</v>
      </c>
      <c r="L79" t="s">
        <v>261</v>
      </c>
      <c r="M79" t="s">
        <v>3</v>
      </c>
      <c r="N79" t="s">
        <v>3</v>
      </c>
    </row>
    <row r="80" spans="1:14" x14ac:dyDescent="0.35">
      <c r="A80" t="s">
        <v>262</v>
      </c>
      <c r="B80">
        <v>473985</v>
      </c>
      <c r="C80" t="s">
        <v>263</v>
      </c>
      <c r="D80" t="s">
        <v>264</v>
      </c>
      <c r="E80" t="s">
        <v>12</v>
      </c>
      <c r="F80" t="s">
        <v>13</v>
      </c>
      <c r="G80" t="s">
        <v>265</v>
      </c>
      <c r="H80" t="s">
        <v>266</v>
      </c>
      <c r="I80" t="s">
        <v>39</v>
      </c>
      <c r="J80" t="s">
        <v>40</v>
      </c>
      <c r="K80" t="s">
        <v>267</v>
      </c>
      <c r="L80" t="s">
        <v>268</v>
      </c>
      <c r="M80" t="s">
        <v>3</v>
      </c>
      <c r="N80" t="s">
        <v>3</v>
      </c>
    </row>
    <row r="81" spans="1:14" x14ac:dyDescent="0.35">
      <c r="A81" t="s">
        <v>269</v>
      </c>
      <c r="B81">
        <v>-3000</v>
      </c>
      <c r="C81" t="s">
        <v>44</v>
      </c>
      <c r="D81" t="s">
        <v>45</v>
      </c>
      <c r="E81" t="s">
        <v>23</v>
      </c>
      <c r="F81" t="s">
        <v>24</v>
      </c>
      <c r="G81" t="s">
        <v>270</v>
      </c>
      <c r="H81" t="s">
        <v>271</v>
      </c>
      <c r="I81" t="s">
        <v>39</v>
      </c>
      <c r="J81" t="s">
        <v>40</v>
      </c>
      <c r="K81" t="s">
        <v>272</v>
      </c>
      <c r="L81" t="s">
        <v>273</v>
      </c>
      <c r="M81" t="s">
        <v>3</v>
      </c>
      <c r="N81" t="s">
        <v>3</v>
      </c>
    </row>
    <row r="82" spans="1:14" x14ac:dyDescent="0.35">
      <c r="A82" t="s">
        <v>274</v>
      </c>
      <c r="B82">
        <v>-18500</v>
      </c>
      <c r="C82" t="s">
        <v>44</v>
      </c>
      <c r="D82" t="s">
        <v>45</v>
      </c>
      <c r="E82" t="s">
        <v>23</v>
      </c>
      <c r="F82" t="s">
        <v>24</v>
      </c>
      <c r="G82" t="s">
        <v>275</v>
      </c>
      <c r="H82" t="s">
        <v>276</v>
      </c>
      <c r="I82" t="s">
        <v>39</v>
      </c>
      <c r="J82" t="s">
        <v>40</v>
      </c>
      <c r="K82" t="s">
        <v>272</v>
      </c>
      <c r="L82" t="s">
        <v>273</v>
      </c>
      <c r="M82" t="s">
        <v>3</v>
      </c>
      <c r="N82" t="s">
        <v>3</v>
      </c>
    </row>
    <row r="83" spans="1:14" x14ac:dyDescent="0.35">
      <c r="A83" t="s">
        <v>277</v>
      </c>
      <c r="B83">
        <v>-15000</v>
      </c>
      <c r="C83" t="s">
        <v>44</v>
      </c>
      <c r="D83" t="s">
        <v>45</v>
      </c>
      <c r="E83" t="s">
        <v>23</v>
      </c>
      <c r="F83" t="s">
        <v>24</v>
      </c>
      <c r="G83" t="s">
        <v>278</v>
      </c>
      <c r="H83" t="s">
        <v>279</v>
      </c>
      <c r="I83" t="s">
        <v>39</v>
      </c>
      <c r="J83" t="s">
        <v>40</v>
      </c>
      <c r="K83" t="s">
        <v>272</v>
      </c>
      <c r="L83" t="s">
        <v>273</v>
      </c>
      <c r="M83" t="s">
        <v>3</v>
      </c>
      <c r="N83" t="s">
        <v>3</v>
      </c>
    </row>
    <row r="84" spans="1:14" x14ac:dyDescent="0.35">
      <c r="A84" t="s">
        <v>280</v>
      </c>
      <c r="B84">
        <v>-20000</v>
      </c>
      <c r="C84" t="s">
        <v>44</v>
      </c>
      <c r="D84" t="s">
        <v>45</v>
      </c>
      <c r="E84" t="s">
        <v>23</v>
      </c>
      <c r="F84" t="s">
        <v>24</v>
      </c>
      <c r="G84" t="s">
        <v>281</v>
      </c>
      <c r="H84" t="s">
        <v>282</v>
      </c>
      <c r="I84" t="s">
        <v>39</v>
      </c>
      <c r="J84" t="s">
        <v>40</v>
      </c>
      <c r="K84" t="s">
        <v>272</v>
      </c>
      <c r="L84" t="s">
        <v>273</v>
      </c>
      <c r="M84" t="s">
        <v>3</v>
      </c>
      <c r="N84" t="s">
        <v>3</v>
      </c>
    </row>
    <row r="85" spans="1:14" x14ac:dyDescent="0.35">
      <c r="A85" t="s">
        <v>283</v>
      </c>
      <c r="B85">
        <v>-1000</v>
      </c>
      <c r="C85" t="s">
        <v>44</v>
      </c>
      <c r="D85" t="s">
        <v>45</v>
      </c>
      <c r="E85" t="s">
        <v>23</v>
      </c>
      <c r="F85" t="s">
        <v>24</v>
      </c>
      <c r="G85" t="s">
        <v>284</v>
      </c>
      <c r="H85" t="s">
        <v>285</v>
      </c>
      <c r="I85" t="s">
        <v>39</v>
      </c>
      <c r="J85" t="s">
        <v>40</v>
      </c>
      <c r="K85" t="s">
        <v>272</v>
      </c>
      <c r="L85" t="s">
        <v>273</v>
      </c>
      <c r="M85" t="s">
        <v>3</v>
      </c>
      <c r="N85" t="s">
        <v>3</v>
      </c>
    </row>
    <row r="86" spans="1:14" x14ac:dyDescent="0.35">
      <c r="A86" t="s">
        <v>286</v>
      </c>
      <c r="B86">
        <v>-20000</v>
      </c>
      <c r="C86" t="s">
        <v>287</v>
      </c>
      <c r="D86" t="s">
        <v>288</v>
      </c>
      <c r="E86" t="s">
        <v>12</v>
      </c>
      <c r="F86" t="s">
        <v>13</v>
      </c>
      <c r="G86" t="s">
        <v>289</v>
      </c>
      <c r="H86" t="s">
        <v>290</v>
      </c>
      <c r="I86" t="s">
        <v>39</v>
      </c>
      <c r="J86" t="s">
        <v>40</v>
      </c>
      <c r="K86" t="s">
        <v>291</v>
      </c>
      <c r="L86" t="s">
        <v>292</v>
      </c>
      <c r="M86" t="s">
        <v>3</v>
      </c>
      <c r="N86" t="s">
        <v>3</v>
      </c>
    </row>
    <row r="87" spans="1:14" x14ac:dyDescent="0.35">
      <c r="A87" t="s">
        <v>293</v>
      </c>
      <c r="B87">
        <v>-10000</v>
      </c>
      <c r="C87" t="s">
        <v>44</v>
      </c>
      <c r="D87" t="s">
        <v>45</v>
      </c>
      <c r="E87" t="s">
        <v>23</v>
      </c>
      <c r="F87" t="s">
        <v>24</v>
      </c>
      <c r="G87" t="s">
        <v>294</v>
      </c>
      <c r="H87" t="s">
        <v>295</v>
      </c>
      <c r="I87" t="s">
        <v>39</v>
      </c>
      <c r="J87" t="s">
        <v>40</v>
      </c>
      <c r="K87" t="s">
        <v>291</v>
      </c>
      <c r="L87" t="s">
        <v>292</v>
      </c>
      <c r="M87" t="s">
        <v>3</v>
      </c>
      <c r="N87" t="s">
        <v>3</v>
      </c>
    </row>
    <row r="88" spans="1:14" x14ac:dyDescent="0.35">
      <c r="A88" t="s">
        <v>296</v>
      </c>
      <c r="B88">
        <v>25000</v>
      </c>
      <c r="C88" t="s">
        <v>10</v>
      </c>
      <c r="D88" t="s">
        <v>11</v>
      </c>
      <c r="E88" t="s">
        <v>12</v>
      </c>
      <c r="F88" t="s">
        <v>13</v>
      </c>
      <c r="G88" t="s">
        <v>297</v>
      </c>
      <c r="H88" t="s">
        <v>298</v>
      </c>
      <c r="I88" t="s">
        <v>39</v>
      </c>
      <c r="J88" t="s">
        <v>40</v>
      </c>
      <c r="K88" t="s">
        <v>18</v>
      </c>
      <c r="L88" t="s">
        <v>19</v>
      </c>
      <c r="M88" t="s">
        <v>3</v>
      </c>
      <c r="N88" t="s">
        <v>3</v>
      </c>
    </row>
    <row r="89" spans="1:14" x14ac:dyDescent="0.35">
      <c r="A89" t="s">
        <v>251</v>
      </c>
      <c r="B89">
        <v>-33035</v>
      </c>
      <c r="C89" t="s">
        <v>299</v>
      </c>
      <c r="D89" t="s">
        <v>26</v>
      </c>
      <c r="E89" t="s">
        <v>23</v>
      </c>
      <c r="F89" t="s">
        <v>24</v>
      </c>
      <c r="G89" t="s">
        <v>300</v>
      </c>
      <c r="H89" t="s">
        <v>301</v>
      </c>
      <c r="I89" t="s">
        <v>302</v>
      </c>
      <c r="J89" t="s">
        <v>303</v>
      </c>
      <c r="K89" t="s">
        <v>41</v>
      </c>
      <c r="L89" t="s">
        <v>42</v>
      </c>
      <c r="M89" t="s">
        <v>3</v>
      </c>
      <c r="N89" t="s">
        <v>3</v>
      </c>
    </row>
    <row r="90" spans="1:14" x14ac:dyDescent="0.35">
      <c r="A90" t="s">
        <v>304</v>
      </c>
      <c r="B90">
        <v>-25000</v>
      </c>
      <c r="C90" t="s">
        <v>10</v>
      </c>
      <c r="D90" t="s">
        <v>11</v>
      </c>
      <c r="E90" t="s">
        <v>12</v>
      </c>
      <c r="F90" t="s">
        <v>13</v>
      </c>
      <c r="G90" t="s">
        <v>297</v>
      </c>
      <c r="H90" t="s">
        <v>298</v>
      </c>
      <c r="I90" t="s">
        <v>302</v>
      </c>
      <c r="J90" t="s">
        <v>303</v>
      </c>
      <c r="K90" t="s">
        <v>18</v>
      </c>
      <c r="L90" t="s">
        <v>19</v>
      </c>
      <c r="M90" t="s">
        <v>3</v>
      </c>
      <c r="N90" t="s">
        <v>3</v>
      </c>
    </row>
    <row r="91" spans="1:14" x14ac:dyDescent="0.35">
      <c r="A91" t="s">
        <v>305</v>
      </c>
      <c r="B91">
        <v>588500</v>
      </c>
      <c r="C91" t="s">
        <v>306</v>
      </c>
      <c r="D91" t="s">
        <v>305</v>
      </c>
      <c r="E91" t="s">
        <v>307</v>
      </c>
      <c r="F91" t="s">
        <v>305</v>
      </c>
      <c r="G91" t="s">
        <v>308</v>
      </c>
      <c r="H91" t="s">
        <v>309</v>
      </c>
      <c r="I91" t="s">
        <v>310</v>
      </c>
      <c r="J91" t="s">
        <v>311</v>
      </c>
      <c r="K91" t="s">
        <v>312</v>
      </c>
      <c r="L91" t="s">
        <v>313</v>
      </c>
      <c r="M91" t="s">
        <v>3</v>
      </c>
      <c r="N91" t="s">
        <v>3</v>
      </c>
    </row>
    <row r="92" spans="1:14" x14ac:dyDescent="0.35">
      <c r="A92" t="s">
        <v>314</v>
      </c>
      <c r="B92">
        <v>473985</v>
      </c>
      <c r="C92" t="s">
        <v>315</v>
      </c>
      <c r="D92" t="s">
        <v>316</v>
      </c>
      <c r="E92" t="s">
        <v>317</v>
      </c>
      <c r="F92" t="s">
        <v>318</v>
      </c>
      <c r="G92" t="s">
        <v>319</v>
      </c>
      <c r="H92" t="s">
        <v>320</v>
      </c>
      <c r="I92" t="s">
        <v>310</v>
      </c>
      <c r="J92" t="s">
        <v>311</v>
      </c>
      <c r="K92" t="s">
        <v>312</v>
      </c>
      <c r="L92" t="s">
        <v>313</v>
      </c>
      <c r="M92" t="s">
        <v>3</v>
      </c>
      <c r="N92" t="s">
        <v>3</v>
      </c>
    </row>
    <row r="93" spans="1:14" x14ac:dyDescent="0.35">
      <c r="A93" t="s">
        <v>321</v>
      </c>
      <c r="B93">
        <v>-247678</v>
      </c>
      <c r="C93" t="s">
        <v>86</v>
      </c>
      <c r="D93" t="s">
        <v>322</v>
      </c>
      <c r="E93" t="s">
        <v>69</v>
      </c>
      <c r="F93" t="s">
        <v>70</v>
      </c>
      <c r="G93" t="s">
        <v>323</v>
      </c>
      <c r="H93" t="s">
        <v>324</v>
      </c>
      <c r="I93" t="s">
        <v>310</v>
      </c>
      <c r="J93" t="s">
        <v>311</v>
      </c>
      <c r="K93" t="s">
        <v>312</v>
      </c>
      <c r="L93" t="s">
        <v>313</v>
      </c>
      <c r="M93" t="s">
        <v>3</v>
      </c>
      <c r="N93" t="s">
        <v>3</v>
      </c>
    </row>
    <row r="94" spans="1:14" x14ac:dyDescent="0.35">
      <c r="A94" t="s">
        <v>325</v>
      </c>
      <c r="B94">
        <v>2000</v>
      </c>
      <c r="C94" t="s">
        <v>326</v>
      </c>
      <c r="D94" t="s">
        <v>327</v>
      </c>
      <c r="E94" t="s">
        <v>69</v>
      </c>
      <c r="F94" t="s">
        <v>70</v>
      </c>
      <c r="G94" t="s">
        <v>328</v>
      </c>
      <c r="H94" t="s">
        <v>329</v>
      </c>
      <c r="I94" t="s">
        <v>310</v>
      </c>
      <c r="J94" t="s">
        <v>311</v>
      </c>
      <c r="K94" t="s">
        <v>312</v>
      </c>
      <c r="L94" t="s">
        <v>313</v>
      </c>
      <c r="M94" t="s">
        <v>3</v>
      </c>
      <c r="N94" t="s">
        <v>3</v>
      </c>
    </row>
    <row r="95" spans="1:14" x14ac:dyDescent="0.35">
      <c r="A95" t="s">
        <v>330</v>
      </c>
      <c r="B95">
        <v>700000</v>
      </c>
      <c r="C95" t="s">
        <v>331</v>
      </c>
      <c r="D95" t="s">
        <v>332</v>
      </c>
      <c r="E95" t="s">
        <v>333</v>
      </c>
      <c r="F95" t="s">
        <v>334</v>
      </c>
      <c r="G95" t="s">
        <v>335</v>
      </c>
      <c r="H95" t="s">
        <v>336</v>
      </c>
      <c r="I95" t="s">
        <v>310</v>
      </c>
      <c r="J95" t="s">
        <v>311</v>
      </c>
      <c r="K95" t="s">
        <v>337</v>
      </c>
      <c r="L95" t="s">
        <v>338</v>
      </c>
      <c r="M95" t="s">
        <v>3</v>
      </c>
      <c r="N95" t="s">
        <v>3</v>
      </c>
    </row>
    <row r="96" spans="1:14" x14ac:dyDescent="0.35">
      <c r="A96" t="s">
        <v>339</v>
      </c>
      <c r="B96">
        <v>11500</v>
      </c>
      <c r="C96" t="s">
        <v>340</v>
      </c>
      <c r="D96" t="s">
        <v>341</v>
      </c>
      <c r="E96" t="s">
        <v>12</v>
      </c>
      <c r="F96" t="s">
        <v>13</v>
      </c>
      <c r="G96" t="s">
        <v>342</v>
      </c>
      <c r="H96" t="s">
        <v>343</v>
      </c>
      <c r="I96" t="s">
        <v>310</v>
      </c>
      <c r="J96" t="s">
        <v>311</v>
      </c>
      <c r="K96" t="s">
        <v>337</v>
      </c>
      <c r="L96" t="s">
        <v>338</v>
      </c>
      <c r="M96" t="s">
        <v>3</v>
      </c>
      <c r="N96" t="s">
        <v>3</v>
      </c>
    </row>
    <row r="97" spans="1:14" x14ac:dyDescent="0.35">
      <c r="A97" t="s">
        <v>344</v>
      </c>
      <c r="B97">
        <v>24068</v>
      </c>
      <c r="C97" t="s">
        <v>345</v>
      </c>
      <c r="D97" t="s">
        <v>346</v>
      </c>
      <c r="E97" t="s">
        <v>69</v>
      </c>
      <c r="F97" t="s">
        <v>70</v>
      </c>
      <c r="G97" t="s">
        <v>347</v>
      </c>
      <c r="H97" t="s">
        <v>348</v>
      </c>
      <c r="I97" t="s">
        <v>310</v>
      </c>
      <c r="J97" t="s">
        <v>311</v>
      </c>
      <c r="K97" t="s">
        <v>349</v>
      </c>
      <c r="L97" t="s">
        <v>350</v>
      </c>
      <c r="M97" t="s">
        <v>3</v>
      </c>
      <c r="N97" t="s">
        <v>3</v>
      </c>
    </row>
    <row r="98" spans="1:14" x14ac:dyDescent="0.35">
      <c r="A98" t="s">
        <v>50</v>
      </c>
      <c r="B98">
        <v>-500</v>
      </c>
      <c r="C98" t="s">
        <v>351</v>
      </c>
      <c r="D98" t="s">
        <v>352</v>
      </c>
      <c r="E98" t="s">
        <v>23</v>
      </c>
      <c r="F98" t="s">
        <v>24</v>
      </c>
      <c r="G98" t="s">
        <v>353</v>
      </c>
      <c r="H98" t="s">
        <v>354</v>
      </c>
      <c r="I98" t="s">
        <v>355</v>
      </c>
      <c r="J98" t="s">
        <v>356</v>
      </c>
      <c r="K98" t="s">
        <v>357</v>
      </c>
      <c r="L98" t="s">
        <v>358</v>
      </c>
      <c r="M98" t="s">
        <v>3</v>
      </c>
      <c r="N98" t="s">
        <v>3</v>
      </c>
    </row>
    <row r="99" spans="1:14" x14ac:dyDescent="0.35">
      <c r="A99" t="s">
        <v>50</v>
      </c>
      <c r="B99">
        <v>-5000</v>
      </c>
      <c r="C99" t="s">
        <v>359</v>
      </c>
      <c r="D99" t="s">
        <v>360</v>
      </c>
      <c r="E99" t="s">
        <v>23</v>
      </c>
      <c r="F99" t="s">
        <v>24</v>
      </c>
      <c r="G99" t="s">
        <v>361</v>
      </c>
      <c r="H99" t="s">
        <v>362</v>
      </c>
      <c r="I99" t="s">
        <v>355</v>
      </c>
      <c r="J99" t="s">
        <v>356</v>
      </c>
      <c r="K99" t="s">
        <v>148</v>
      </c>
      <c r="L99" t="s">
        <v>149</v>
      </c>
      <c r="M99" t="s">
        <v>3</v>
      </c>
      <c r="N99" t="s">
        <v>3</v>
      </c>
    </row>
    <row r="100" spans="1:14" x14ac:dyDescent="0.35">
      <c r="A100" t="s">
        <v>50</v>
      </c>
      <c r="B100">
        <v>-675</v>
      </c>
      <c r="C100" t="s">
        <v>363</v>
      </c>
      <c r="D100" t="s">
        <v>364</v>
      </c>
      <c r="E100" t="s">
        <v>23</v>
      </c>
      <c r="F100" t="s">
        <v>24</v>
      </c>
      <c r="G100" t="s">
        <v>365</v>
      </c>
      <c r="H100" t="s">
        <v>366</v>
      </c>
      <c r="I100" t="s">
        <v>355</v>
      </c>
      <c r="J100" t="s">
        <v>356</v>
      </c>
      <c r="K100" t="s">
        <v>367</v>
      </c>
      <c r="L100" t="s">
        <v>368</v>
      </c>
      <c r="M100" t="s">
        <v>3</v>
      </c>
      <c r="N100" t="s">
        <v>3</v>
      </c>
    </row>
    <row r="101" spans="1:14" x14ac:dyDescent="0.35">
      <c r="A101" t="s">
        <v>50</v>
      </c>
      <c r="B101">
        <v>-1300</v>
      </c>
      <c r="C101" t="s">
        <v>363</v>
      </c>
      <c r="D101" t="s">
        <v>364</v>
      </c>
      <c r="E101" t="s">
        <v>23</v>
      </c>
      <c r="F101" t="s">
        <v>24</v>
      </c>
      <c r="G101" t="s">
        <v>369</v>
      </c>
      <c r="H101" t="s">
        <v>370</v>
      </c>
      <c r="I101" t="s">
        <v>355</v>
      </c>
      <c r="J101" t="s">
        <v>356</v>
      </c>
      <c r="K101" t="s">
        <v>371</v>
      </c>
      <c r="L101" t="s">
        <v>372</v>
      </c>
      <c r="M101" t="s">
        <v>3</v>
      </c>
      <c r="N101" t="s">
        <v>3</v>
      </c>
    </row>
    <row r="102" spans="1:14" x14ac:dyDescent="0.35">
      <c r="A102" t="s">
        <v>373</v>
      </c>
      <c r="B102">
        <v>14770</v>
      </c>
      <c r="C102" t="s">
        <v>374</v>
      </c>
      <c r="D102" t="s">
        <v>375</v>
      </c>
      <c r="E102" t="s">
        <v>23</v>
      </c>
      <c r="F102" t="s">
        <v>24</v>
      </c>
      <c r="G102" t="s">
        <v>376</v>
      </c>
      <c r="H102" t="s">
        <v>377</v>
      </c>
      <c r="I102" t="s">
        <v>355</v>
      </c>
      <c r="J102" t="s">
        <v>356</v>
      </c>
      <c r="K102" t="s">
        <v>135</v>
      </c>
      <c r="L102" t="s">
        <v>136</v>
      </c>
      <c r="M102" t="s">
        <v>3</v>
      </c>
      <c r="N102" t="s">
        <v>3</v>
      </c>
    </row>
    <row r="103" spans="1:14" x14ac:dyDescent="0.35">
      <c r="A103" t="s">
        <v>50</v>
      </c>
      <c r="B103">
        <v>-1000</v>
      </c>
      <c r="C103" t="s">
        <v>363</v>
      </c>
      <c r="D103" t="s">
        <v>364</v>
      </c>
      <c r="E103" t="s">
        <v>23</v>
      </c>
      <c r="F103" t="s">
        <v>24</v>
      </c>
      <c r="G103" t="s">
        <v>378</v>
      </c>
      <c r="H103" t="s">
        <v>379</v>
      </c>
      <c r="I103" t="s">
        <v>355</v>
      </c>
      <c r="J103" t="s">
        <v>356</v>
      </c>
      <c r="K103" t="s">
        <v>135</v>
      </c>
      <c r="L103" t="s">
        <v>136</v>
      </c>
      <c r="M103" t="s">
        <v>3</v>
      </c>
      <c r="N103" t="s">
        <v>3</v>
      </c>
    </row>
    <row r="104" spans="1:14" x14ac:dyDescent="0.35">
      <c r="A104" t="s">
        <v>380</v>
      </c>
      <c r="B104">
        <v>3770</v>
      </c>
      <c r="C104" t="s">
        <v>381</v>
      </c>
      <c r="D104" t="s">
        <v>382</v>
      </c>
      <c r="E104" t="s">
        <v>23</v>
      </c>
      <c r="F104" t="s">
        <v>24</v>
      </c>
      <c r="G104" t="s">
        <v>383</v>
      </c>
      <c r="H104" t="s">
        <v>382</v>
      </c>
      <c r="I104" t="s">
        <v>355</v>
      </c>
      <c r="J104" t="s">
        <v>356</v>
      </c>
      <c r="K104" t="s">
        <v>384</v>
      </c>
      <c r="L104" t="s">
        <v>385</v>
      </c>
      <c r="M104" t="s">
        <v>3</v>
      </c>
      <c r="N104" t="s">
        <v>3</v>
      </c>
    </row>
    <row r="105" spans="1:14" x14ac:dyDescent="0.35">
      <c r="A105" t="s">
        <v>50</v>
      </c>
      <c r="B105">
        <v>-5000</v>
      </c>
      <c r="C105" t="s">
        <v>363</v>
      </c>
      <c r="D105" t="s">
        <v>364</v>
      </c>
      <c r="E105" t="s">
        <v>23</v>
      </c>
      <c r="F105" t="s">
        <v>24</v>
      </c>
      <c r="G105" t="s">
        <v>386</v>
      </c>
      <c r="H105" t="s">
        <v>387</v>
      </c>
      <c r="I105" t="s">
        <v>355</v>
      </c>
      <c r="J105" t="s">
        <v>356</v>
      </c>
      <c r="K105" t="s">
        <v>388</v>
      </c>
      <c r="L105" t="s">
        <v>389</v>
      </c>
      <c r="M105" t="s">
        <v>3</v>
      </c>
      <c r="N105" t="s">
        <v>3</v>
      </c>
    </row>
    <row r="106" spans="1:14" x14ac:dyDescent="0.35">
      <c r="A106" t="s">
        <v>50</v>
      </c>
      <c r="B106">
        <v>-1500</v>
      </c>
      <c r="C106" t="s">
        <v>390</v>
      </c>
      <c r="D106" t="s">
        <v>85</v>
      </c>
      <c r="E106" t="s">
        <v>23</v>
      </c>
      <c r="F106" t="s">
        <v>24</v>
      </c>
      <c r="G106" t="s">
        <v>391</v>
      </c>
      <c r="H106" t="s">
        <v>392</v>
      </c>
      <c r="I106" t="s">
        <v>355</v>
      </c>
      <c r="J106" t="s">
        <v>356</v>
      </c>
      <c r="K106" t="s">
        <v>393</v>
      </c>
      <c r="L106" t="s">
        <v>394</v>
      </c>
      <c r="M106" t="s">
        <v>3</v>
      </c>
      <c r="N106" t="s">
        <v>3</v>
      </c>
    </row>
    <row r="107" spans="1:14" x14ac:dyDescent="0.35">
      <c r="A107" t="s">
        <v>50</v>
      </c>
      <c r="B107">
        <v>-2000</v>
      </c>
      <c r="C107" t="s">
        <v>363</v>
      </c>
      <c r="D107" t="s">
        <v>364</v>
      </c>
      <c r="E107" t="s">
        <v>23</v>
      </c>
      <c r="F107" t="s">
        <v>24</v>
      </c>
      <c r="G107" t="s">
        <v>395</v>
      </c>
      <c r="H107" t="s">
        <v>396</v>
      </c>
      <c r="I107" t="s">
        <v>355</v>
      </c>
      <c r="J107" t="s">
        <v>356</v>
      </c>
      <c r="K107" t="s">
        <v>397</v>
      </c>
      <c r="L107" t="s">
        <v>398</v>
      </c>
      <c r="M107" t="s">
        <v>3</v>
      </c>
      <c r="N107" t="s">
        <v>3</v>
      </c>
    </row>
    <row r="108" spans="1:14" x14ac:dyDescent="0.35">
      <c r="A108" t="s">
        <v>399</v>
      </c>
      <c r="B108">
        <v>46400</v>
      </c>
      <c r="C108" t="s">
        <v>363</v>
      </c>
      <c r="D108" t="s">
        <v>364</v>
      </c>
      <c r="E108" t="s">
        <v>23</v>
      </c>
      <c r="F108" t="s">
        <v>24</v>
      </c>
      <c r="G108" t="s">
        <v>400</v>
      </c>
      <c r="H108" t="s">
        <v>401</v>
      </c>
      <c r="I108" t="s">
        <v>355</v>
      </c>
      <c r="J108" t="s">
        <v>356</v>
      </c>
      <c r="K108" t="s">
        <v>397</v>
      </c>
      <c r="L108" t="s">
        <v>398</v>
      </c>
      <c r="M108" t="s">
        <v>3</v>
      </c>
      <c r="N108" t="s">
        <v>3</v>
      </c>
    </row>
    <row r="109" spans="1:14" x14ac:dyDescent="0.35">
      <c r="A109" t="s">
        <v>402</v>
      </c>
      <c r="B109">
        <v>-5000</v>
      </c>
      <c r="C109" t="s">
        <v>363</v>
      </c>
      <c r="D109" t="s">
        <v>364</v>
      </c>
      <c r="E109" t="s">
        <v>23</v>
      </c>
      <c r="F109" t="s">
        <v>24</v>
      </c>
      <c r="G109" t="s">
        <v>403</v>
      </c>
      <c r="H109" t="s">
        <v>404</v>
      </c>
      <c r="I109" t="s">
        <v>355</v>
      </c>
      <c r="J109" t="s">
        <v>356</v>
      </c>
      <c r="K109" t="s">
        <v>397</v>
      </c>
      <c r="L109" t="s">
        <v>398</v>
      </c>
      <c r="M109" t="s">
        <v>3</v>
      </c>
      <c r="N109" t="s">
        <v>3</v>
      </c>
    </row>
    <row r="110" spans="1:14" x14ac:dyDescent="0.35">
      <c r="A110" t="s">
        <v>405</v>
      </c>
      <c r="B110">
        <v>184</v>
      </c>
      <c r="C110" t="s">
        <v>78</v>
      </c>
      <c r="D110" t="s">
        <v>79</v>
      </c>
      <c r="E110" t="s">
        <v>69</v>
      </c>
      <c r="F110" t="s">
        <v>70</v>
      </c>
      <c r="G110" t="s">
        <v>3</v>
      </c>
      <c r="H110" t="s">
        <v>3</v>
      </c>
      <c r="I110" t="s">
        <v>112</v>
      </c>
      <c r="J110" t="s">
        <v>113</v>
      </c>
      <c r="K110" t="s">
        <v>114</v>
      </c>
      <c r="L110" t="s">
        <v>115</v>
      </c>
      <c r="M110" t="s">
        <v>3</v>
      </c>
      <c r="N110" t="s">
        <v>3</v>
      </c>
    </row>
    <row r="111" spans="1:14" x14ac:dyDescent="0.35">
      <c r="A111" t="s">
        <v>405</v>
      </c>
      <c r="B111">
        <v>184</v>
      </c>
      <c r="C111" t="s">
        <v>34</v>
      </c>
      <c r="D111" t="s">
        <v>35</v>
      </c>
      <c r="E111" t="s">
        <v>23</v>
      </c>
      <c r="F111" t="s">
        <v>24</v>
      </c>
      <c r="G111" t="s">
        <v>3</v>
      </c>
      <c r="H111" t="s">
        <v>3</v>
      </c>
      <c r="I111" t="s">
        <v>112</v>
      </c>
      <c r="J111" t="s">
        <v>113</v>
      </c>
      <c r="K111" t="s">
        <v>114</v>
      </c>
      <c r="L111" t="s">
        <v>115</v>
      </c>
      <c r="M111" t="s">
        <v>3</v>
      </c>
      <c r="N111" t="s">
        <v>3</v>
      </c>
    </row>
    <row r="112" spans="1:14" x14ac:dyDescent="0.35">
      <c r="A112" t="s">
        <v>406</v>
      </c>
      <c r="B112">
        <v>1646</v>
      </c>
      <c r="C112" t="s">
        <v>29</v>
      </c>
      <c r="D112" t="s">
        <v>30</v>
      </c>
      <c r="E112" t="s">
        <v>23</v>
      </c>
      <c r="F112" t="s">
        <v>24</v>
      </c>
      <c r="G112" t="s">
        <v>407</v>
      </c>
      <c r="H112" t="s">
        <v>408</v>
      </c>
      <c r="I112" t="s">
        <v>409</v>
      </c>
      <c r="J112" t="s">
        <v>410</v>
      </c>
      <c r="K112" t="s">
        <v>411</v>
      </c>
      <c r="L112" t="s">
        <v>412</v>
      </c>
      <c r="M112" t="s">
        <v>3</v>
      </c>
      <c r="N112" t="s">
        <v>3</v>
      </c>
    </row>
    <row r="113" spans="1:14" x14ac:dyDescent="0.35">
      <c r="A113" t="s">
        <v>413</v>
      </c>
      <c r="B113">
        <v>26422</v>
      </c>
      <c r="C113" t="s">
        <v>29</v>
      </c>
      <c r="D113" t="s">
        <v>30</v>
      </c>
      <c r="E113" t="s">
        <v>23</v>
      </c>
      <c r="F113" t="s">
        <v>24</v>
      </c>
      <c r="G113" t="s">
        <v>407</v>
      </c>
      <c r="H113" t="s">
        <v>408</v>
      </c>
      <c r="I113" t="s">
        <v>409</v>
      </c>
      <c r="J113" t="s">
        <v>410</v>
      </c>
      <c r="K113" t="s">
        <v>411</v>
      </c>
      <c r="L113" t="s">
        <v>412</v>
      </c>
      <c r="M113" t="s">
        <v>3</v>
      </c>
      <c r="N113" t="s">
        <v>3</v>
      </c>
    </row>
    <row r="114" spans="1:14" x14ac:dyDescent="0.35">
      <c r="A114" t="s">
        <v>414</v>
      </c>
      <c r="B114">
        <v>24538</v>
      </c>
      <c r="C114" t="s">
        <v>29</v>
      </c>
      <c r="D114" t="s">
        <v>30</v>
      </c>
      <c r="E114" t="s">
        <v>23</v>
      </c>
      <c r="F114" t="s">
        <v>24</v>
      </c>
      <c r="G114" t="s">
        <v>407</v>
      </c>
      <c r="H114" t="s">
        <v>408</v>
      </c>
      <c r="I114" t="s">
        <v>409</v>
      </c>
      <c r="J114" t="s">
        <v>410</v>
      </c>
      <c r="K114" t="s">
        <v>411</v>
      </c>
      <c r="L114" t="s">
        <v>412</v>
      </c>
      <c r="M114" t="s">
        <v>3</v>
      </c>
      <c r="N114" t="s">
        <v>3</v>
      </c>
    </row>
    <row r="115" spans="1:14" x14ac:dyDescent="0.35">
      <c r="A115" t="s">
        <v>415</v>
      </c>
      <c r="B115">
        <v>-1000</v>
      </c>
      <c r="C115" t="s">
        <v>89</v>
      </c>
      <c r="D115" t="s">
        <v>90</v>
      </c>
      <c r="E115" t="s">
        <v>23</v>
      </c>
      <c r="F115" t="s">
        <v>24</v>
      </c>
      <c r="G115" t="s">
        <v>3</v>
      </c>
      <c r="H115" t="s">
        <v>3</v>
      </c>
      <c r="I115" t="s">
        <v>416</v>
      </c>
      <c r="J115" t="s">
        <v>417</v>
      </c>
      <c r="K115" t="s">
        <v>418</v>
      </c>
      <c r="L115" t="s">
        <v>419</v>
      </c>
      <c r="M115" t="s">
        <v>86</v>
      </c>
      <c r="N115" t="s">
        <v>87</v>
      </c>
    </row>
    <row r="116" spans="1:14" x14ac:dyDescent="0.35">
      <c r="A116" t="s">
        <v>420</v>
      </c>
      <c r="B116">
        <v>-850</v>
      </c>
      <c r="C116" t="s">
        <v>89</v>
      </c>
      <c r="D116" t="s">
        <v>90</v>
      </c>
      <c r="E116" t="s">
        <v>23</v>
      </c>
      <c r="F116" t="s">
        <v>24</v>
      </c>
      <c r="G116" t="s">
        <v>3</v>
      </c>
      <c r="H116" t="s">
        <v>3</v>
      </c>
      <c r="I116" t="s">
        <v>416</v>
      </c>
      <c r="J116" t="s">
        <v>417</v>
      </c>
      <c r="K116" t="s">
        <v>418</v>
      </c>
      <c r="L116" t="s">
        <v>419</v>
      </c>
      <c r="M116" t="s">
        <v>86</v>
      </c>
      <c r="N116" t="s">
        <v>87</v>
      </c>
    </row>
    <row r="117" spans="1:14" x14ac:dyDescent="0.35">
      <c r="A117" t="s">
        <v>421</v>
      </c>
      <c r="B117">
        <v>720</v>
      </c>
      <c r="C117" t="s">
        <v>172</v>
      </c>
      <c r="D117" t="s">
        <v>173</v>
      </c>
      <c r="E117" t="s">
        <v>23</v>
      </c>
      <c r="F117" t="s">
        <v>24</v>
      </c>
      <c r="G117" t="s">
        <v>3</v>
      </c>
      <c r="H117" t="s">
        <v>3</v>
      </c>
      <c r="I117" t="s">
        <v>416</v>
      </c>
      <c r="J117" t="s">
        <v>417</v>
      </c>
      <c r="K117" t="s">
        <v>418</v>
      </c>
      <c r="L117" t="s">
        <v>419</v>
      </c>
      <c r="M117" t="s">
        <v>3</v>
      </c>
      <c r="N117" t="s">
        <v>3</v>
      </c>
    </row>
    <row r="118" spans="1:14" x14ac:dyDescent="0.35">
      <c r="A118" t="s">
        <v>421</v>
      </c>
      <c r="B118">
        <v>720</v>
      </c>
      <c r="C118" t="s">
        <v>422</v>
      </c>
      <c r="D118" t="s">
        <v>423</v>
      </c>
      <c r="E118" t="s">
        <v>69</v>
      </c>
      <c r="F118" t="s">
        <v>70</v>
      </c>
      <c r="G118" t="s">
        <v>3</v>
      </c>
      <c r="H118" t="s">
        <v>3</v>
      </c>
      <c r="I118" t="s">
        <v>416</v>
      </c>
      <c r="J118" t="s">
        <v>417</v>
      </c>
      <c r="K118" t="s">
        <v>418</v>
      </c>
      <c r="L118" t="s">
        <v>419</v>
      </c>
      <c r="M118" t="s">
        <v>3</v>
      </c>
      <c r="N118" t="s">
        <v>3</v>
      </c>
    </row>
    <row r="119" spans="1:14" x14ac:dyDescent="0.35">
      <c r="A119" t="s">
        <v>424</v>
      </c>
      <c r="B119">
        <v>1080</v>
      </c>
      <c r="C119" t="s">
        <v>122</v>
      </c>
      <c r="D119" t="s">
        <v>123</v>
      </c>
      <c r="E119" t="s">
        <v>23</v>
      </c>
      <c r="F119" t="s">
        <v>24</v>
      </c>
      <c r="G119" t="s">
        <v>3</v>
      </c>
      <c r="H119" t="s">
        <v>3</v>
      </c>
      <c r="I119" t="s">
        <v>416</v>
      </c>
      <c r="J119" t="s">
        <v>417</v>
      </c>
      <c r="K119" t="s">
        <v>418</v>
      </c>
      <c r="L119" t="s">
        <v>419</v>
      </c>
      <c r="M119" t="s">
        <v>3</v>
      </c>
      <c r="N119" t="s">
        <v>3</v>
      </c>
    </row>
    <row r="120" spans="1:14" x14ac:dyDescent="0.35">
      <c r="A120" t="s">
        <v>424</v>
      </c>
      <c r="B120">
        <v>1080</v>
      </c>
      <c r="C120" t="s">
        <v>422</v>
      </c>
      <c r="D120" t="s">
        <v>423</v>
      </c>
      <c r="E120" t="s">
        <v>69</v>
      </c>
      <c r="F120" t="s">
        <v>70</v>
      </c>
      <c r="G120" t="s">
        <v>3</v>
      </c>
      <c r="H120" t="s">
        <v>3</v>
      </c>
      <c r="I120" t="s">
        <v>416</v>
      </c>
      <c r="J120" t="s">
        <v>417</v>
      </c>
      <c r="K120" t="s">
        <v>418</v>
      </c>
      <c r="L120" t="s">
        <v>419</v>
      </c>
      <c r="M120" t="s">
        <v>3</v>
      </c>
      <c r="N120" t="s">
        <v>3</v>
      </c>
    </row>
    <row r="121" spans="1:14" x14ac:dyDescent="0.35">
      <c r="A121" t="s">
        <v>425</v>
      </c>
      <c r="B121">
        <v>1620</v>
      </c>
      <c r="C121" t="s">
        <v>122</v>
      </c>
      <c r="D121" t="s">
        <v>123</v>
      </c>
      <c r="E121" t="s">
        <v>23</v>
      </c>
      <c r="F121" t="s">
        <v>24</v>
      </c>
      <c r="G121" t="s">
        <v>3</v>
      </c>
      <c r="H121" t="s">
        <v>3</v>
      </c>
      <c r="I121" t="s">
        <v>416</v>
      </c>
      <c r="J121" t="s">
        <v>417</v>
      </c>
      <c r="K121" t="s">
        <v>418</v>
      </c>
      <c r="L121" t="s">
        <v>419</v>
      </c>
      <c r="M121" t="s">
        <v>3</v>
      </c>
      <c r="N121" t="s">
        <v>3</v>
      </c>
    </row>
    <row r="122" spans="1:14" x14ac:dyDescent="0.35">
      <c r="A122" t="s">
        <v>425</v>
      </c>
      <c r="B122">
        <v>1620</v>
      </c>
      <c r="C122" t="s">
        <v>422</v>
      </c>
      <c r="D122" t="s">
        <v>423</v>
      </c>
      <c r="E122" t="s">
        <v>69</v>
      </c>
      <c r="F122" t="s">
        <v>70</v>
      </c>
      <c r="G122" t="s">
        <v>3</v>
      </c>
      <c r="H122" t="s">
        <v>3</v>
      </c>
      <c r="I122" t="s">
        <v>416</v>
      </c>
      <c r="J122" t="s">
        <v>417</v>
      </c>
      <c r="K122" t="s">
        <v>418</v>
      </c>
      <c r="L122" t="s">
        <v>419</v>
      </c>
      <c r="M122" t="s">
        <v>3</v>
      </c>
      <c r="N122" t="s">
        <v>3</v>
      </c>
    </row>
    <row r="123" spans="1:14" x14ac:dyDescent="0.35">
      <c r="A123" t="s">
        <v>426</v>
      </c>
      <c r="B123">
        <v>800</v>
      </c>
      <c r="C123" t="s">
        <v>122</v>
      </c>
      <c r="D123" t="s">
        <v>123</v>
      </c>
      <c r="E123" t="s">
        <v>23</v>
      </c>
      <c r="F123" t="s">
        <v>24</v>
      </c>
      <c r="G123" t="s">
        <v>3</v>
      </c>
      <c r="H123" t="s">
        <v>3</v>
      </c>
      <c r="I123" t="s">
        <v>416</v>
      </c>
      <c r="J123" t="s">
        <v>417</v>
      </c>
      <c r="K123" t="s">
        <v>418</v>
      </c>
      <c r="L123" t="s">
        <v>419</v>
      </c>
      <c r="M123" t="s">
        <v>3</v>
      </c>
      <c r="N123" t="s">
        <v>3</v>
      </c>
    </row>
    <row r="124" spans="1:14" x14ac:dyDescent="0.35">
      <c r="A124" t="s">
        <v>426</v>
      </c>
      <c r="B124">
        <v>800</v>
      </c>
      <c r="C124" t="s">
        <v>422</v>
      </c>
      <c r="D124" t="s">
        <v>423</v>
      </c>
      <c r="E124" t="s">
        <v>69</v>
      </c>
      <c r="F124" t="s">
        <v>70</v>
      </c>
      <c r="G124" t="s">
        <v>3</v>
      </c>
      <c r="H124" t="s">
        <v>3</v>
      </c>
      <c r="I124" t="s">
        <v>416</v>
      </c>
      <c r="J124" t="s">
        <v>417</v>
      </c>
      <c r="K124" t="s">
        <v>418</v>
      </c>
      <c r="L124" t="s">
        <v>419</v>
      </c>
      <c r="M124" t="s">
        <v>3</v>
      </c>
      <c r="N124" t="s">
        <v>3</v>
      </c>
    </row>
    <row r="125" spans="1:14" x14ac:dyDescent="0.35">
      <c r="A125" t="s">
        <v>427</v>
      </c>
      <c r="B125">
        <v>400</v>
      </c>
      <c r="C125" t="s">
        <v>122</v>
      </c>
      <c r="D125" t="s">
        <v>123</v>
      </c>
      <c r="E125" t="s">
        <v>23</v>
      </c>
      <c r="F125" t="s">
        <v>24</v>
      </c>
      <c r="G125" t="s">
        <v>3</v>
      </c>
      <c r="H125" t="s">
        <v>3</v>
      </c>
      <c r="I125" t="s">
        <v>416</v>
      </c>
      <c r="J125" t="s">
        <v>417</v>
      </c>
      <c r="K125" t="s">
        <v>418</v>
      </c>
      <c r="L125" t="s">
        <v>419</v>
      </c>
      <c r="M125" t="s">
        <v>3</v>
      </c>
      <c r="N125" t="s">
        <v>3</v>
      </c>
    </row>
    <row r="126" spans="1:14" x14ac:dyDescent="0.35">
      <c r="A126" t="s">
        <v>427</v>
      </c>
      <c r="B126">
        <v>400</v>
      </c>
      <c r="C126" t="s">
        <v>422</v>
      </c>
      <c r="D126" t="s">
        <v>423</v>
      </c>
      <c r="E126" t="s">
        <v>69</v>
      </c>
      <c r="F126" t="s">
        <v>70</v>
      </c>
      <c r="G126" t="s">
        <v>3</v>
      </c>
      <c r="H126" t="s">
        <v>3</v>
      </c>
      <c r="I126" t="s">
        <v>416</v>
      </c>
      <c r="J126" t="s">
        <v>417</v>
      </c>
      <c r="K126" t="s">
        <v>418</v>
      </c>
      <c r="L126" t="s">
        <v>419</v>
      </c>
      <c r="M126" t="s">
        <v>3</v>
      </c>
      <c r="N126" t="s">
        <v>3</v>
      </c>
    </row>
    <row r="127" spans="1:14" x14ac:dyDescent="0.35">
      <c r="A127" t="s">
        <v>155</v>
      </c>
      <c r="B127">
        <v>-500</v>
      </c>
      <c r="C127" t="s">
        <v>89</v>
      </c>
      <c r="D127" t="s">
        <v>90</v>
      </c>
      <c r="E127" t="s">
        <v>23</v>
      </c>
      <c r="F127" t="s">
        <v>24</v>
      </c>
      <c r="G127" t="s">
        <v>3</v>
      </c>
      <c r="H127" t="s">
        <v>3</v>
      </c>
      <c r="I127" t="s">
        <v>428</v>
      </c>
      <c r="J127" t="s">
        <v>429</v>
      </c>
      <c r="K127" t="s">
        <v>114</v>
      </c>
      <c r="L127" t="s">
        <v>115</v>
      </c>
      <c r="M127" t="s">
        <v>86</v>
      </c>
      <c r="N127" t="s">
        <v>87</v>
      </c>
    </row>
    <row r="128" spans="1:14" x14ac:dyDescent="0.35">
      <c r="A128" t="s">
        <v>156</v>
      </c>
      <c r="B128">
        <v>-1000</v>
      </c>
      <c r="C128" t="s">
        <v>89</v>
      </c>
      <c r="D128" t="s">
        <v>90</v>
      </c>
      <c r="E128" t="s">
        <v>23</v>
      </c>
      <c r="F128" t="s">
        <v>24</v>
      </c>
      <c r="G128" t="s">
        <v>3</v>
      </c>
      <c r="H128" t="s">
        <v>3</v>
      </c>
      <c r="I128" t="s">
        <v>428</v>
      </c>
      <c r="J128" t="s">
        <v>429</v>
      </c>
      <c r="K128" t="s">
        <v>114</v>
      </c>
      <c r="L128" t="s">
        <v>115</v>
      </c>
      <c r="M128" t="s">
        <v>86</v>
      </c>
      <c r="N128" t="s">
        <v>87</v>
      </c>
    </row>
    <row r="129" spans="1:14" x14ac:dyDescent="0.35">
      <c r="A129" t="s">
        <v>430</v>
      </c>
      <c r="B129">
        <v>900</v>
      </c>
      <c r="C129" t="s">
        <v>89</v>
      </c>
      <c r="D129" t="s">
        <v>90</v>
      </c>
      <c r="E129" t="s">
        <v>23</v>
      </c>
      <c r="F129" t="s">
        <v>24</v>
      </c>
      <c r="G129" t="s">
        <v>3</v>
      </c>
      <c r="H129" t="s">
        <v>3</v>
      </c>
      <c r="I129" t="s">
        <v>130</v>
      </c>
      <c r="J129" t="s">
        <v>131</v>
      </c>
      <c r="K129" t="s">
        <v>135</v>
      </c>
      <c r="L129" t="s">
        <v>136</v>
      </c>
      <c r="M129" t="s">
        <v>86</v>
      </c>
      <c r="N129" t="s">
        <v>87</v>
      </c>
    </row>
    <row r="130" spans="1:14" x14ac:dyDescent="0.35">
      <c r="A130" t="s">
        <v>431</v>
      </c>
      <c r="B130">
        <v>930</v>
      </c>
      <c r="C130" t="s">
        <v>89</v>
      </c>
      <c r="D130" t="s">
        <v>90</v>
      </c>
      <c r="E130" t="s">
        <v>23</v>
      </c>
      <c r="F130" t="s">
        <v>24</v>
      </c>
      <c r="G130" t="s">
        <v>3</v>
      </c>
      <c r="H130" t="s">
        <v>3</v>
      </c>
      <c r="I130" t="s">
        <v>130</v>
      </c>
      <c r="J130" t="s">
        <v>131</v>
      </c>
      <c r="K130" t="s">
        <v>132</v>
      </c>
      <c r="L130" t="s">
        <v>133</v>
      </c>
      <c r="M130" t="s">
        <v>86</v>
      </c>
      <c r="N130" t="s">
        <v>87</v>
      </c>
    </row>
    <row r="131" spans="1:14" x14ac:dyDescent="0.35">
      <c r="A131" t="s">
        <v>155</v>
      </c>
      <c r="B131">
        <v>-840</v>
      </c>
      <c r="C131" t="s">
        <v>432</v>
      </c>
      <c r="D131" t="s">
        <v>433</v>
      </c>
      <c r="E131" t="s">
        <v>23</v>
      </c>
      <c r="F131" t="s">
        <v>24</v>
      </c>
      <c r="G131" t="s">
        <v>3</v>
      </c>
      <c r="H131" t="s">
        <v>3</v>
      </c>
      <c r="I131" t="s">
        <v>130</v>
      </c>
      <c r="J131" t="s">
        <v>131</v>
      </c>
      <c r="K131" t="s">
        <v>132</v>
      </c>
      <c r="L131" t="s">
        <v>133</v>
      </c>
      <c r="M131" t="s">
        <v>86</v>
      </c>
      <c r="N131" t="s">
        <v>87</v>
      </c>
    </row>
    <row r="132" spans="1:14" x14ac:dyDescent="0.35">
      <c r="A132" t="s">
        <v>434</v>
      </c>
      <c r="B132">
        <v>300</v>
      </c>
      <c r="C132" t="s">
        <v>94</v>
      </c>
      <c r="D132" t="s">
        <v>95</v>
      </c>
      <c r="E132" t="s">
        <v>23</v>
      </c>
      <c r="F132" t="s">
        <v>24</v>
      </c>
      <c r="G132" t="s">
        <v>3</v>
      </c>
      <c r="H132" t="s">
        <v>3</v>
      </c>
      <c r="I132" t="s">
        <v>435</v>
      </c>
      <c r="J132" t="s">
        <v>436</v>
      </c>
      <c r="K132" t="s">
        <v>57</v>
      </c>
      <c r="L132" t="s">
        <v>58</v>
      </c>
      <c r="M132" t="s">
        <v>3</v>
      </c>
      <c r="N132" t="s">
        <v>3</v>
      </c>
    </row>
    <row r="133" spans="1:14" x14ac:dyDescent="0.35">
      <c r="A133" t="s">
        <v>437</v>
      </c>
      <c r="B133">
        <v>560</v>
      </c>
      <c r="C133" t="s">
        <v>78</v>
      </c>
      <c r="D133" t="s">
        <v>79</v>
      </c>
      <c r="E133" t="s">
        <v>69</v>
      </c>
      <c r="F133" t="s">
        <v>70</v>
      </c>
      <c r="G133" t="s">
        <v>3</v>
      </c>
      <c r="H133" t="s">
        <v>3</v>
      </c>
      <c r="I133" t="s">
        <v>435</v>
      </c>
      <c r="J133" t="s">
        <v>436</v>
      </c>
      <c r="K133" t="s">
        <v>57</v>
      </c>
      <c r="L133" t="s">
        <v>58</v>
      </c>
      <c r="M133" t="s">
        <v>3</v>
      </c>
      <c r="N133" t="s">
        <v>3</v>
      </c>
    </row>
    <row r="134" spans="1:14" x14ac:dyDescent="0.35">
      <c r="A134" t="s">
        <v>438</v>
      </c>
      <c r="B134">
        <v>250</v>
      </c>
      <c r="C134" t="s">
        <v>439</v>
      </c>
      <c r="D134" t="s">
        <v>440</v>
      </c>
      <c r="E134" t="s">
        <v>23</v>
      </c>
      <c r="F134" t="s">
        <v>24</v>
      </c>
      <c r="G134" t="s">
        <v>3</v>
      </c>
      <c r="H134" t="s">
        <v>3</v>
      </c>
      <c r="I134" t="s">
        <v>435</v>
      </c>
      <c r="J134" t="s">
        <v>436</v>
      </c>
      <c r="K134" t="s">
        <v>57</v>
      </c>
      <c r="L134" t="s">
        <v>58</v>
      </c>
      <c r="M134" t="s">
        <v>3</v>
      </c>
      <c r="N134" t="s">
        <v>3</v>
      </c>
    </row>
    <row r="135" spans="1:14" x14ac:dyDescent="0.35">
      <c r="A135" t="s">
        <v>438</v>
      </c>
      <c r="B135">
        <v>150</v>
      </c>
      <c r="C135" t="s">
        <v>441</v>
      </c>
      <c r="D135" t="s">
        <v>442</v>
      </c>
      <c r="E135" t="s">
        <v>23</v>
      </c>
      <c r="F135" t="s">
        <v>24</v>
      </c>
      <c r="G135" t="s">
        <v>3</v>
      </c>
      <c r="H135" t="s">
        <v>3</v>
      </c>
      <c r="I135" t="s">
        <v>435</v>
      </c>
      <c r="J135" t="s">
        <v>436</v>
      </c>
      <c r="K135" t="s">
        <v>57</v>
      </c>
      <c r="L135" t="s">
        <v>58</v>
      </c>
      <c r="M135" t="s">
        <v>3</v>
      </c>
      <c r="N135" t="s">
        <v>3</v>
      </c>
    </row>
    <row r="136" spans="1:14" x14ac:dyDescent="0.35">
      <c r="A136" t="s">
        <v>438</v>
      </c>
      <c r="B136">
        <v>600</v>
      </c>
      <c r="C136" t="s">
        <v>443</v>
      </c>
      <c r="D136" t="s">
        <v>444</v>
      </c>
      <c r="E136" t="s">
        <v>23</v>
      </c>
      <c r="F136" t="s">
        <v>24</v>
      </c>
      <c r="G136" t="s">
        <v>3</v>
      </c>
      <c r="H136" t="s">
        <v>3</v>
      </c>
      <c r="I136" t="s">
        <v>435</v>
      </c>
      <c r="J136" t="s">
        <v>436</v>
      </c>
      <c r="K136" t="s">
        <v>57</v>
      </c>
      <c r="L136" t="s">
        <v>58</v>
      </c>
      <c r="M136" t="s">
        <v>3</v>
      </c>
      <c r="N136" t="s">
        <v>3</v>
      </c>
    </row>
    <row r="137" spans="1:14" x14ac:dyDescent="0.35">
      <c r="A137" t="s">
        <v>438</v>
      </c>
      <c r="B137">
        <v>-1000</v>
      </c>
      <c r="C137" t="s">
        <v>445</v>
      </c>
      <c r="D137" t="s">
        <v>446</v>
      </c>
      <c r="E137" t="s">
        <v>23</v>
      </c>
      <c r="F137" t="s">
        <v>24</v>
      </c>
      <c r="G137" t="s">
        <v>3</v>
      </c>
      <c r="H137" t="s">
        <v>3</v>
      </c>
      <c r="I137" t="s">
        <v>435</v>
      </c>
      <c r="J137" t="s">
        <v>436</v>
      </c>
      <c r="K137" t="s">
        <v>57</v>
      </c>
      <c r="L137" t="s">
        <v>58</v>
      </c>
      <c r="M137" t="s">
        <v>3</v>
      </c>
      <c r="N137" t="s">
        <v>3</v>
      </c>
    </row>
    <row r="138" spans="1:14" x14ac:dyDescent="0.35">
      <c r="A138" t="s">
        <v>437</v>
      </c>
      <c r="B138">
        <v>3</v>
      </c>
      <c r="C138" t="s">
        <v>140</v>
      </c>
      <c r="D138" t="s">
        <v>141</v>
      </c>
      <c r="E138" t="s">
        <v>23</v>
      </c>
      <c r="F138" t="s">
        <v>24</v>
      </c>
      <c r="G138" t="s">
        <v>3</v>
      </c>
      <c r="H138" t="s">
        <v>3</v>
      </c>
      <c r="I138" t="s">
        <v>435</v>
      </c>
      <c r="J138" t="s">
        <v>436</v>
      </c>
      <c r="K138" t="s">
        <v>57</v>
      </c>
      <c r="L138" t="s">
        <v>58</v>
      </c>
      <c r="M138" t="s">
        <v>3</v>
      </c>
      <c r="N138" t="s">
        <v>3</v>
      </c>
    </row>
    <row r="139" spans="1:14" x14ac:dyDescent="0.35">
      <c r="A139" t="s">
        <v>437</v>
      </c>
      <c r="B139">
        <v>138</v>
      </c>
      <c r="C139" t="s">
        <v>142</v>
      </c>
      <c r="D139" t="s">
        <v>143</v>
      </c>
      <c r="E139" t="s">
        <v>23</v>
      </c>
      <c r="F139" t="s">
        <v>24</v>
      </c>
      <c r="G139" t="s">
        <v>3</v>
      </c>
      <c r="H139" t="s">
        <v>3</v>
      </c>
      <c r="I139" t="s">
        <v>435</v>
      </c>
      <c r="J139" t="s">
        <v>436</v>
      </c>
      <c r="K139" t="s">
        <v>57</v>
      </c>
      <c r="L139" t="s">
        <v>58</v>
      </c>
      <c r="M139" t="s">
        <v>3</v>
      </c>
      <c r="N139" t="s">
        <v>3</v>
      </c>
    </row>
    <row r="140" spans="1:14" x14ac:dyDescent="0.35">
      <c r="A140" t="s">
        <v>437</v>
      </c>
      <c r="B140">
        <v>419</v>
      </c>
      <c r="C140" t="s">
        <v>73</v>
      </c>
      <c r="D140" t="s">
        <v>74</v>
      </c>
      <c r="E140" t="s">
        <v>23</v>
      </c>
      <c r="F140" t="s">
        <v>24</v>
      </c>
      <c r="G140" t="s">
        <v>3</v>
      </c>
      <c r="H140" t="s">
        <v>3</v>
      </c>
      <c r="I140" t="s">
        <v>435</v>
      </c>
      <c r="J140" t="s">
        <v>436</v>
      </c>
      <c r="K140" t="s">
        <v>57</v>
      </c>
      <c r="L140" t="s">
        <v>58</v>
      </c>
      <c r="M140" t="s">
        <v>3</v>
      </c>
      <c r="N140" t="s">
        <v>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OutlineSymbols="0" showWhiteSpace="0" topLeftCell="E1" workbookViewId="0">
      <pane ySplit="1" topLeftCell="A78" activePane="bottomLeft" state="frozenSplit"/>
      <selection pane="bottomLeft" sqref="A1:N126"/>
    </sheetView>
  </sheetViews>
  <sheetFormatPr defaultRowHeight="14.15" x14ac:dyDescent="0.35"/>
  <cols>
    <col min="1" max="1" width="131" bestFit="1" customWidth="1"/>
    <col min="2" max="2" width="10" bestFit="1" customWidth="1"/>
    <col min="3" max="3" width="16.5" bestFit="1" customWidth="1"/>
    <col min="4" max="4" width="68.2109375" bestFit="1" customWidth="1"/>
    <col min="5" max="5" width="14.35546875" bestFit="1" customWidth="1"/>
    <col min="6" max="6" width="23.140625" bestFit="1" customWidth="1"/>
    <col min="7" max="7" width="16.5" bestFit="1" customWidth="1"/>
    <col min="8" max="8" width="68.2109375" bestFit="1" customWidth="1"/>
    <col min="9" max="9" width="11" bestFit="1" customWidth="1"/>
    <col min="10" max="10" width="40.7109375" bestFit="1" customWidth="1"/>
    <col min="11" max="11" width="14.35546875" bestFit="1" customWidth="1"/>
    <col min="12" max="12" width="49.5" bestFit="1" customWidth="1"/>
    <col min="13" max="13" width="11" bestFit="1" customWidth="1"/>
    <col min="14" max="14" width="3.35546875" bestFit="1" customWidth="1"/>
  </cols>
  <sheetData>
    <row r="1" spans="1:14" x14ac:dyDescent="0.35">
      <c r="A1" t="s">
        <v>0</v>
      </c>
      <c r="B1" t="s">
        <v>1</v>
      </c>
      <c r="C1" t="s">
        <v>2</v>
      </c>
      <c r="D1" t="s">
        <v>3</v>
      </c>
      <c r="E1" t="s">
        <v>4</v>
      </c>
      <c r="F1" t="s">
        <v>3</v>
      </c>
      <c r="G1" t="s">
        <v>5</v>
      </c>
      <c r="H1" t="s">
        <v>3</v>
      </c>
      <c r="I1" t="s">
        <v>6</v>
      </c>
      <c r="J1" t="s">
        <v>3</v>
      </c>
      <c r="K1" t="s">
        <v>7</v>
      </c>
      <c r="L1" t="s">
        <v>3</v>
      </c>
      <c r="M1" t="s">
        <v>8</v>
      </c>
      <c r="N1" t="s">
        <v>3</v>
      </c>
    </row>
    <row r="2" spans="1:14" x14ac:dyDescent="0.35">
      <c r="A2" t="s">
        <v>447</v>
      </c>
      <c r="B2">
        <v>5000</v>
      </c>
      <c r="C2" t="s">
        <v>94</v>
      </c>
      <c r="D2" t="s">
        <v>95</v>
      </c>
      <c r="E2" t="s">
        <v>23</v>
      </c>
      <c r="F2" t="s">
        <v>24</v>
      </c>
      <c r="G2" t="s">
        <v>3</v>
      </c>
      <c r="H2" t="s">
        <v>3</v>
      </c>
      <c r="I2" t="s">
        <v>448</v>
      </c>
      <c r="J2" t="s">
        <v>449</v>
      </c>
      <c r="K2" t="s">
        <v>119</v>
      </c>
      <c r="L2" t="s">
        <v>120</v>
      </c>
      <c r="M2" t="s">
        <v>3</v>
      </c>
      <c r="N2" t="s">
        <v>3</v>
      </c>
    </row>
    <row r="3" spans="1:14" x14ac:dyDescent="0.35">
      <c r="A3" t="s">
        <v>450</v>
      </c>
      <c r="B3">
        <v>5000</v>
      </c>
      <c r="C3" t="s">
        <v>451</v>
      </c>
      <c r="D3" t="s">
        <v>452</v>
      </c>
      <c r="E3" t="s">
        <v>69</v>
      </c>
      <c r="F3" t="s">
        <v>70</v>
      </c>
      <c r="G3" t="s">
        <v>3</v>
      </c>
      <c r="H3" t="s">
        <v>3</v>
      </c>
      <c r="I3" t="s">
        <v>448</v>
      </c>
      <c r="J3" t="s">
        <v>449</v>
      </c>
      <c r="K3" t="s">
        <v>119</v>
      </c>
      <c r="L3" t="s">
        <v>120</v>
      </c>
      <c r="M3" t="s">
        <v>3</v>
      </c>
      <c r="N3" t="s">
        <v>3</v>
      </c>
    </row>
    <row r="4" spans="1:14" x14ac:dyDescent="0.35">
      <c r="A4" t="s">
        <v>453</v>
      </c>
      <c r="B4">
        <v>600</v>
      </c>
      <c r="C4" t="s">
        <v>34</v>
      </c>
      <c r="D4" t="s">
        <v>35</v>
      </c>
      <c r="E4" t="s">
        <v>23</v>
      </c>
      <c r="F4" t="s">
        <v>24</v>
      </c>
      <c r="G4" t="s">
        <v>3</v>
      </c>
      <c r="H4" t="s">
        <v>3</v>
      </c>
      <c r="I4" t="s">
        <v>448</v>
      </c>
      <c r="J4" t="s">
        <v>449</v>
      </c>
      <c r="K4" t="s">
        <v>119</v>
      </c>
      <c r="L4" t="s">
        <v>120</v>
      </c>
      <c r="M4" t="s">
        <v>3</v>
      </c>
      <c r="N4" t="s">
        <v>3</v>
      </c>
    </row>
    <row r="5" spans="1:14" x14ac:dyDescent="0.35">
      <c r="A5" t="s">
        <v>454</v>
      </c>
      <c r="B5">
        <v>1500</v>
      </c>
      <c r="C5" t="s">
        <v>34</v>
      </c>
      <c r="D5" t="s">
        <v>35</v>
      </c>
      <c r="E5" t="s">
        <v>23</v>
      </c>
      <c r="F5" t="s">
        <v>24</v>
      </c>
      <c r="G5" t="s">
        <v>3</v>
      </c>
      <c r="H5" t="s">
        <v>3</v>
      </c>
      <c r="I5" t="s">
        <v>448</v>
      </c>
      <c r="J5" t="s">
        <v>449</v>
      </c>
      <c r="K5" t="s">
        <v>119</v>
      </c>
      <c r="L5" t="s">
        <v>120</v>
      </c>
      <c r="M5" t="s">
        <v>3</v>
      </c>
      <c r="N5" t="s">
        <v>3</v>
      </c>
    </row>
    <row r="6" spans="1:14" x14ac:dyDescent="0.35">
      <c r="A6" t="s">
        <v>455</v>
      </c>
      <c r="B6">
        <v>-146</v>
      </c>
      <c r="C6" t="s">
        <v>34</v>
      </c>
      <c r="D6" t="s">
        <v>35</v>
      </c>
      <c r="E6" t="s">
        <v>23</v>
      </c>
      <c r="F6" t="s">
        <v>24</v>
      </c>
      <c r="G6" t="s">
        <v>3</v>
      </c>
      <c r="H6" t="s">
        <v>3</v>
      </c>
      <c r="I6" t="s">
        <v>448</v>
      </c>
      <c r="J6" t="s">
        <v>449</v>
      </c>
      <c r="K6" t="s">
        <v>119</v>
      </c>
      <c r="L6" t="s">
        <v>120</v>
      </c>
      <c r="M6" t="s">
        <v>3</v>
      </c>
      <c r="N6" t="s">
        <v>3</v>
      </c>
    </row>
    <row r="7" spans="1:14" x14ac:dyDescent="0.35">
      <c r="A7" t="s">
        <v>456</v>
      </c>
      <c r="B7">
        <v>600</v>
      </c>
      <c r="C7" t="s">
        <v>457</v>
      </c>
      <c r="D7" t="s">
        <v>458</v>
      </c>
      <c r="E7" t="s">
        <v>69</v>
      </c>
      <c r="F7" t="s">
        <v>70</v>
      </c>
      <c r="G7" t="s">
        <v>3</v>
      </c>
      <c r="H7" t="s">
        <v>3</v>
      </c>
      <c r="I7" t="s">
        <v>448</v>
      </c>
      <c r="J7" t="s">
        <v>449</v>
      </c>
      <c r="K7" t="s">
        <v>119</v>
      </c>
      <c r="L7" t="s">
        <v>120</v>
      </c>
      <c r="M7" t="s">
        <v>3</v>
      </c>
      <c r="N7" t="s">
        <v>3</v>
      </c>
    </row>
    <row r="8" spans="1:14" x14ac:dyDescent="0.35">
      <c r="A8" t="s">
        <v>459</v>
      </c>
      <c r="B8">
        <v>1500</v>
      </c>
      <c r="C8" t="s">
        <v>457</v>
      </c>
      <c r="D8" t="s">
        <v>458</v>
      </c>
      <c r="E8" t="s">
        <v>69</v>
      </c>
      <c r="F8" t="s">
        <v>70</v>
      </c>
      <c r="G8" t="s">
        <v>3</v>
      </c>
      <c r="H8" t="s">
        <v>3</v>
      </c>
      <c r="I8" t="s">
        <v>448</v>
      </c>
      <c r="J8" t="s">
        <v>449</v>
      </c>
      <c r="K8" t="s">
        <v>119</v>
      </c>
      <c r="L8" t="s">
        <v>120</v>
      </c>
      <c r="M8" t="s">
        <v>3</v>
      </c>
      <c r="N8" t="s">
        <v>3</v>
      </c>
    </row>
    <row r="9" spans="1:14" x14ac:dyDescent="0.35">
      <c r="A9" t="s">
        <v>460</v>
      </c>
      <c r="B9">
        <v>-146</v>
      </c>
      <c r="C9" t="s">
        <v>457</v>
      </c>
      <c r="D9" t="s">
        <v>458</v>
      </c>
      <c r="E9" t="s">
        <v>69</v>
      </c>
      <c r="F9" t="s">
        <v>70</v>
      </c>
      <c r="G9" t="s">
        <v>3</v>
      </c>
      <c r="H9" t="s">
        <v>3</v>
      </c>
      <c r="I9" t="s">
        <v>448</v>
      </c>
      <c r="J9" t="s">
        <v>449</v>
      </c>
      <c r="K9" t="s">
        <v>119</v>
      </c>
      <c r="L9" t="s">
        <v>120</v>
      </c>
      <c r="M9" t="s">
        <v>3</v>
      </c>
      <c r="N9" t="s">
        <v>3</v>
      </c>
    </row>
    <row r="10" spans="1:14" x14ac:dyDescent="0.35">
      <c r="A10" t="s">
        <v>461</v>
      </c>
      <c r="B10">
        <v>2749</v>
      </c>
      <c r="C10" t="s">
        <v>451</v>
      </c>
      <c r="D10" t="s">
        <v>452</v>
      </c>
      <c r="E10" t="s">
        <v>69</v>
      </c>
      <c r="F10" t="s">
        <v>70</v>
      </c>
      <c r="G10" t="s">
        <v>3</v>
      </c>
      <c r="H10" t="s">
        <v>3</v>
      </c>
      <c r="I10" t="s">
        <v>124</v>
      </c>
      <c r="J10" t="s">
        <v>125</v>
      </c>
      <c r="K10" t="s">
        <v>119</v>
      </c>
      <c r="L10" t="s">
        <v>120</v>
      </c>
      <c r="M10" t="s">
        <v>3</v>
      </c>
      <c r="N10" t="s">
        <v>3</v>
      </c>
    </row>
    <row r="11" spans="1:14" x14ac:dyDescent="0.35">
      <c r="A11" t="s">
        <v>35</v>
      </c>
      <c r="B11">
        <v>1390</v>
      </c>
      <c r="C11" t="s">
        <v>34</v>
      </c>
      <c r="D11" t="s">
        <v>35</v>
      </c>
      <c r="E11" t="s">
        <v>23</v>
      </c>
      <c r="F11" t="s">
        <v>24</v>
      </c>
      <c r="G11" t="s">
        <v>3</v>
      </c>
      <c r="H11" t="s">
        <v>3</v>
      </c>
      <c r="I11" t="s">
        <v>124</v>
      </c>
      <c r="J11" t="s">
        <v>125</v>
      </c>
      <c r="K11" t="s">
        <v>119</v>
      </c>
      <c r="L11" t="s">
        <v>120</v>
      </c>
      <c r="M11" t="s">
        <v>3</v>
      </c>
      <c r="N11" t="s">
        <v>3</v>
      </c>
    </row>
    <row r="12" spans="1:14" x14ac:dyDescent="0.35">
      <c r="A12" t="s">
        <v>458</v>
      </c>
      <c r="B12">
        <v>1390</v>
      </c>
      <c r="C12" t="s">
        <v>457</v>
      </c>
      <c r="D12" t="s">
        <v>458</v>
      </c>
      <c r="E12" t="s">
        <v>69</v>
      </c>
      <c r="F12" t="s">
        <v>70</v>
      </c>
      <c r="G12" t="s">
        <v>3</v>
      </c>
      <c r="H12" t="s">
        <v>3</v>
      </c>
      <c r="I12" t="s">
        <v>124</v>
      </c>
      <c r="J12" t="s">
        <v>125</v>
      </c>
      <c r="K12" t="s">
        <v>119</v>
      </c>
      <c r="L12" t="s">
        <v>120</v>
      </c>
      <c r="M12" t="s">
        <v>3</v>
      </c>
      <c r="N12" t="s">
        <v>3</v>
      </c>
    </row>
    <row r="13" spans="1:14" x14ac:dyDescent="0.35">
      <c r="A13" t="s">
        <v>235</v>
      </c>
      <c r="B13">
        <v>16</v>
      </c>
      <c r="C13" t="s">
        <v>234</v>
      </c>
      <c r="D13" t="s">
        <v>235</v>
      </c>
      <c r="E13" t="s">
        <v>23</v>
      </c>
      <c r="F13" t="s">
        <v>24</v>
      </c>
      <c r="G13" t="s">
        <v>3</v>
      </c>
      <c r="H13" t="s">
        <v>3</v>
      </c>
      <c r="I13" t="s">
        <v>124</v>
      </c>
      <c r="J13" t="s">
        <v>125</v>
      </c>
      <c r="K13" t="s">
        <v>119</v>
      </c>
      <c r="L13" t="s">
        <v>120</v>
      </c>
      <c r="M13" t="s">
        <v>3</v>
      </c>
      <c r="N13" t="s">
        <v>3</v>
      </c>
    </row>
    <row r="14" spans="1:14" x14ac:dyDescent="0.35">
      <c r="A14" t="s">
        <v>240</v>
      </c>
      <c r="B14">
        <v>678</v>
      </c>
      <c r="C14" t="s">
        <v>239</v>
      </c>
      <c r="D14" t="s">
        <v>240</v>
      </c>
      <c r="E14" t="s">
        <v>23</v>
      </c>
      <c r="F14" t="s">
        <v>24</v>
      </c>
      <c r="G14" t="s">
        <v>3</v>
      </c>
      <c r="H14" t="s">
        <v>3</v>
      </c>
      <c r="I14" t="s">
        <v>124</v>
      </c>
      <c r="J14" t="s">
        <v>125</v>
      </c>
      <c r="K14" t="s">
        <v>119</v>
      </c>
      <c r="L14" t="s">
        <v>120</v>
      </c>
      <c r="M14" t="s">
        <v>3</v>
      </c>
      <c r="N14" t="s">
        <v>3</v>
      </c>
    </row>
    <row r="15" spans="1:14" x14ac:dyDescent="0.35">
      <c r="A15" t="s">
        <v>462</v>
      </c>
      <c r="B15">
        <v>2055</v>
      </c>
      <c r="C15" t="s">
        <v>463</v>
      </c>
      <c r="D15" t="s">
        <v>462</v>
      </c>
      <c r="E15" t="s">
        <v>23</v>
      </c>
      <c r="F15" t="s">
        <v>24</v>
      </c>
      <c r="G15" t="s">
        <v>3</v>
      </c>
      <c r="H15" t="s">
        <v>3</v>
      </c>
      <c r="I15" t="s">
        <v>124</v>
      </c>
      <c r="J15" t="s">
        <v>125</v>
      </c>
      <c r="K15" t="s">
        <v>119</v>
      </c>
      <c r="L15" t="s">
        <v>120</v>
      </c>
      <c r="M15" t="s">
        <v>3</v>
      </c>
      <c r="N15" t="s">
        <v>3</v>
      </c>
    </row>
    <row r="16" spans="1:14" x14ac:dyDescent="0.35">
      <c r="A16" t="s">
        <v>464</v>
      </c>
      <c r="B16">
        <v>6700</v>
      </c>
      <c r="C16" t="s">
        <v>34</v>
      </c>
      <c r="D16" t="s">
        <v>35</v>
      </c>
      <c r="E16" t="s">
        <v>23</v>
      </c>
      <c r="F16" t="s">
        <v>24</v>
      </c>
      <c r="G16" t="s">
        <v>3</v>
      </c>
      <c r="H16" t="s">
        <v>3</v>
      </c>
      <c r="I16" t="s">
        <v>465</v>
      </c>
      <c r="J16" t="s">
        <v>466</v>
      </c>
      <c r="K16" t="s">
        <v>467</v>
      </c>
      <c r="L16" t="s">
        <v>468</v>
      </c>
      <c r="M16" t="s">
        <v>3</v>
      </c>
      <c r="N16" t="s">
        <v>3</v>
      </c>
    </row>
    <row r="17" spans="1:14" x14ac:dyDescent="0.35">
      <c r="A17" t="s">
        <v>469</v>
      </c>
      <c r="B17">
        <v>5500</v>
      </c>
      <c r="C17" t="s">
        <v>457</v>
      </c>
      <c r="D17" t="s">
        <v>458</v>
      </c>
      <c r="E17" t="s">
        <v>69</v>
      </c>
      <c r="F17" t="s">
        <v>70</v>
      </c>
      <c r="G17" t="s">
        <v>3</v>
      </c>
      <c r="H17" t="s">
        <v>3</v>
      </c>
      <c r="I17" t="s">
        <v>465</v>
      </c>
      <c r="J17" t="s">
        <v>466</v>
      </c>
      <c r="K17" t="s">
        <v>467</v>
      </c>
      <c r="L17" t="s">
        <v>468</v>
      </c>
      <c r="M17" t="s">
        <v>3</v>
      </c>
      <c r="N17" t="s">
        <v>3</v>
      </c>
    </row>
    <row r="18" spans="1:14" x14ac:dyDescent="0.35">
      <c r="A18" t="s">
        <v>470</v>
      </c>
      <c r="B18">
        <v>1200</v>
      </c>
      <c r="C18" t="s">
        <v>457</v>
      </c>
      <c r="D18" t="s">
        <v>458</v>
      </c>
      <c r="E18" t="s">
        <v>69</v>
      </c>
      <c r="F18" t="s">
        <v>70</v>
      </c>
      <c r="G18" t="s">
        <v>3</v>
      </c>
      <c r="H18" t="s">
        <v>3</v>
      </c>
      <c r="I18" t="s">
        <v>465</v>
      </c>
      <c r="J18" t="s">
        <v>466</v>
      </c>
      <c r="K18" t="s">
        <v>467</v>
      </c>
      <c r="L18" t="s">
        <v>468</v>
      </c>
      <c r="M18" t="s">
        <v>3</v>
      </c>
      <c r="N18" t="s">
        <v>3</v>
      </c>
    </row>
    <row r="19" spans="1:14" x14ac:dyDescent="0.35">
      <c r="A19" t="s">
        <v>471</v>
      </c>
      <c r="B19">
        <v>32</v>
      </c>
      <c r="C19" t="s">
        <v>472</v>
      </c>
      <c r="D19" t="s">
        <v>473</v>
      </c>
      <c r="E19" t="s">
        <v>23</v>
      </c>
      <c r="F19" t="s">
        <v>24</v>
      </c>
      <c r="G19" t="s">
        <v>3</v>
      </c>
      <c r="H19" t="s">
        <v>3</v>
      </c>
      <c r="I19" t="s">
        <v>112</v>
      </c>
      <c r="J19" t="s">
        <v>113</v>
      </c>
      <c r="K19" t="s">
        <v>114</v>
      </c>
      <c r="L19" t="s">
        <v>115</v>
      </c>
      <c r="M19" t="s">
        <v>3</v>
      </c>
      <c r="N19" t="s">
        <v>3</v>
      </c>
    </row>
    <row r="20" spans="1:14" x14ac:dyDescent="0.35">
      <c r="A20" t="s">
        <v>471</v>
      </c>
      <c r="B20">
        <v>1301</v>
      </c>
      <c r="C20" t="s">
        <v>474</v>
      </c>
      <c r="D20" t="s">
        <v>475</v>
      </c>
      <c r="E20" t="s">
        <v>23</v>
      </c>
      <c r="F20" t="s">
        <v>24</v>
      </c>
      <c r="G20" t="s">
        <v>3</v>
      </c>
      <c r="H20" t="s">
        <v>3</v>
      </c>
      <c r="I20" t="s">
        <v>112</v>
      </c>
      <c r="J20" t="s">
        <v>113</v>
      </c>
      <c r="K20" t="s">
        <v>114</v>
      </c>
      <c r="L20" t="s">
        <v>115</v>
      </c>
      <c r="M20" t="s">
        <v>3</v>
      </c>
      <c r="N20" t="s">
        <v>3</v>
      </c>
    </row>
    <row r="21" spans="1:14" x14ac:dyDescent="0.35">
      <c r="A21" t="s">
        <v>471</v>
      </c>
      <c r="B21">
        <v>3944</v>
      </c>
      <c r="C21" t="s">
        <v>463</v>
      </c>
      <c r="D21" t="s">
        <v>462</v>
      </c>
      <c r="E21" t="s">
        <v>23</v>
      </c>
      <c r="F21" t="s">
        <v>24</v>
      </c>
      <c r="G21" t="s">
        <v>3</v>
      </c>
      <c r="H21" t="s">
        <v>3</v>
      </c>
      <c r="I21" t="s">
        <v>112</v>
      </c>
      <c r="J21" t="s">
        <v>113</v>
      </c>
      <c r="K21" t="s">
        <v>114</v>
      </c>
      <c r="L21" t="s">
        <v>115</v>
      </c>
      <c r="M21" t="s">
        <v>3</v>
      </c>
      <c r="N21" t="s">
        <v>3</v>
      </c>
    </row>
    <row r="22" spans="1:14" x14ac:dyDescent="0.35">
      <c r="A22" t="s">
        <v>476</v>
      </c>
      <c r="B22">
        <v>31</v>
      </c>
      <c r="C22" t="s">
        <v>140</v>
      </c>
      <c r="D22" t="s">
        <v>141</v>
      </c>
      <c r="E22" t="s">
        <v>23</v>
      </c>
      <c r="F22" t="s">
        <v>24</v>
      </c>
      <c r="G22" t="s">
        <v>3</v>
      </c>
      <c r="H22" t="s">
        <v>3</v>
      </c>
      <c r="I22" t="s">
        <v>153</v>
      </c>
      <c r="J22" t="s">
        <v>154</v>
      </c>
      <c r="K22" t="s">
        <v>114</v>
      </c>
      <c r="L22" t="s">
        <v>115</v>
      </c>
      <c r="M22" t="s">
        <v>3</v>
      </c>
      <c r="N22" t="s">
        <v>3</v>
      </c>
    </row>
    <row r="23" spans="1:14" x14ac:dyDescent="0.35">
      <c r="A23" t="s">
        <v>476</v>
      </c>
      <c r="B23">
        <v>1275</v>
      </c>
      <c r="C23" t="s">
        <v>142</v>
      </c>
      <c r="D23" t="s">
        <v>143</v>
      </c>
      <c r="E23" t="s">
        <v>23</v>
      </c>
      <c r="F23" t="s">
        <v>24</v>
      </c>
      <c r="G23" t="s">
        <v>3</v>
      </c>
      <c r="H23" t="s">
        <v>3</v>
      </c>
      <c r="I23" t="s">
        <v>153</v>
      </c>
      <c r="J23" t="s">
        <v>154</v>
      </c>
      <c r="K23" t="s">
        <v>114</v>
      </c>
      <c r="L23" t="s">
        <v>115</v>
      </c>
      <c r="M23" t="s">
        <v>3</v>
      </c>
      <c r="N23" t="s">
        <v>3</v>
      </c>
    </row>
    <row r="24" spans="1:14" x14ac:dyDescent="0.35">
      <c r="A24" t="s">
        <v>476</v>
      </c>
      <c r="B24">
        <v>3865</v>
      </c>
      <c r="C24" t="s">
        <v>73</v>
      </c>
      <c r="D24" t="s">
        <v>74</v>
      </c>
      <c r="E24" t="s">
        <v>23</v>
      </c>
      <c r="F24" t="s">
        <v>24</v>
      </c>
      <c r="G24" t="s">
        <v>3</v>
      </c>
      <c r="H24" t="s">
        <v>3</v>
      </c>
      <c r="I24" t="s">
        <v>153</v>
      </c>
      <c r="J24" t="s">
        <v>154</v>
      </c>
      <c r="K24" t="s">
        <v>114</v>
      </c>
      <c r="L24" t="s">
        <v>115</v>
      </c>
      <c r="M24" t="s">
        <v>3</v>
      </c>
      <c r="N24" t="s">
        <v>3</v>
      </c>
    </row>
    <row r="25" spans="1:14" x14ac:dyDescent="0.35">
      <c r="A25" t="s">
        <v>476</v>
      </c>
      <c r="B25">
        <v>5171</v>
      </c>
      <c r="C25" t="s">
        <v>451</v>
      </c>
      <c r="D25" t="s">
        <v>452</v>
      </c>
      <c r="E25" t="s">
        <v>69</v>
      </c>
      <c r="F25" t="s">
        <v>70</v>
      </c>
      <c r="G25" t="s">
        <v>3</v>
      </c>
      <c r="H25" t="s">
        <v>3</v>
      </c>
      <c r="I25" t="s">
        <v>153</v>
      </c>
      <c r="J25" t="s">
        <v>154</v>
      </c>
      <c r="K25" t="s">
        <v>114</v>
      </c>
      <c r="L25" t="s">
        <v>115</v>
      </c>
      <c r="M25" t="s">
        <v>3</v>
      </c>
      <c r="N25" t="s">
        <v>3</v>
      </c>
    </row>
    <row r="26" spans="1:14" x14ac:dyDescent="0.35">
      <c r="A26" t="s">
        <v>477</v>
      </c>
      <c r="B26">
        <v>320</v>
      </c>
      <c r="C26" t="s">
        <v>478</v>
      </c>
      <c r="D26" t="s">
        <v>479</v>
      </c>
      <c r="E26" t="s">
        <v>23</v>
      </c>
      <c r="F26" t="s">
        <v>24</v>
      </c>
      <c r="G26" t="s">
        <v>3</v>
      </c>
      <c r="H26" t="s">
        <v>3</v>
      </c>
      <c r="I26" t="s">
        <v>153</v>
      </c>
      <c r="J26" t="s">
        <v>154</v>
      </c>
      <c r="K26" t="s">
        <v>114</v>
      </c>
      <c r="L26" t="s">
        <v>115</v>
      </c>
      <c r="M26" t="s">
        <v>3</v>
      </c>
      <c r="N26" t="s">
        <v>3</v>
      </c>
    </row>
    <row r="27" spans="1:14" x14ac:dyDescent="0.35">
      <c r="A27" t="s">
        <v>477</v>
      </c>
      <c r="B27">
        <v>320</v>
      </c>
      <c r="C27" t="s">
        <v>457</v>
      </c>
      <c r="D27" t="s">
        <v>458</v>
      </c>
      <c r="E27" t="s">
        <v>69</v>
      </c>
      <c r="F27" t="s">
        <v>70</v>
      </c>
      <c r="G27" t="s">
        <v>3</v>
      </c>
      <c r="H27" t="s">
        <v>3</v>
      </c>
      <c r="I27" t="s">
        <v>153</v>
      </c>
      <c r="J27" t="s">
        <v>154</v>
      </c>
      <c r="K27" t="s">
        <v>114</v>
      </c>
      <c r="L27" t="s">
        <v>115</v>
      </c>
      <c r="M27" t="s">
        <v>3</v>
      </c>
      <c r="N27" t="s">
        <v>3</v>
      </c>
    </row>
    <row r="28" spans="1:14" x14ac:dyDescent="0.35">
      <c r="A28" t="s">
        <v>480</v>
      </c>
      <c r="B28">
        <v>400</v>
      </c>
      <c r="C28" t="s">
        <v>478</v>
      </c>
      <c r="D28" t="s">
        <v>479</v>
      </c>
      <c r="E28" t="s">
        <v>23</v>
      </c>
      <c r="F28" t="s">
        <v>24</v>
      </c>
      <c r="G28" t="s">
        <v>3</v>
      </c>
      <c r="H28" t="s">
        <v>3</v>
      </c>
      <c r="I28" t="s">
        <v>153</v>
      </c>
      <c r="J28" t="s">
        <v>154</v>
      </c>
      <c r="K28" t="s">
        <v>114</v>
      </c>
      <c r="L28" t="s">
        <v>115</v>
      </c>
      <c r="M28" t="s">
        <v>3</v>
      </c>
      <c r="N28" t="s">
        <v>3</v>
      </c>
    </row>
    <row r="29" spans="1:14" x14ac:dyDescent="0.35">
      <c r="A29" t="s">
        <v>480</v>
      </c>
      <c r="B29">
        <v>400</v>
      </c>
      <c r="C29" t="s">
        <v>457</v>
      </c>
      <c r="D29" t="s">
        <v>458</v>
      </c>
      <c r="E29" t="s">
        <v>69</v>
      </c>
      <c r="F29" t="s">
        <v>70</v>
      </c>
      <c r="G29" t="s">
        <v>3</v>
      </c>
      <c r="H29" t="s">
        <v>3</v>
      </c>
      <c r="I29" t="s">
        <v>153</v>
      </c>
      <c r="J29" t="s">
        <v>154</v>
      </c>
      <c r="K29" t="s">
        <v>114</v>
      </c>
      <c r="L29" t="s">
        <v>115</v>
      </c>
      <c r="M29" t="s">
        <v>3</v>
      </c>
      <c r="N29" t="s">
        <v>3</v>
      </c>
    </row>
    <row r="30" spans="1:14" x14ac:dyDescent="0.35">
      <c r="A30" t="s">
        <v>481</v>
      </c>
      <c r="B30">
        <v>1000</v>
      </c>
      <c r="C30" t="s">
        <v>478</v>
      </c>
      <c r="D30" t="s">
        <v>479</v>
      </c>
      <c r="E30" t="s">
        <v>23</v>
      </c>
      <c r="F30" t="s">
        <v>24</v>
      </c>
      <c r="G30" t="s">
        <v>3</v>
      </c>
      <c r="H30" t="s">
        <v>3</v>
      </c>
      <c r="I30" t="s">
        <v>153</v>
      </c>
      <c r="J30" t="s">
        <v>154</v>
      </c>
      <c r="K30" t="s">
        <v>114</v>
      </c>
      <c r="L30" t="s">
        <v>115</v>
      </c>
      <c r="M30" t="s">
        <v>3</v>
      </c>
      <c r="N30" t="s">
        <v>3</v>
      </c>
    </row>
    <row r="31" spans="1:14" x14ac:dyDescent="0.35">
      <c r="A31" t="s">
        <v>481</v>
      </c>
      <c r="B31">
        <v>1000</v>
      </c>
      <c r="C31" t="s">
        <v>457</v>
      </c>
      <c r="D31" t="s">
        <v>458</v>
      </c>
      <c r="E31" t="s">
        <v>69</v>
      </c>
      <c r="F31" t="s">
        <v>70</v>
      </c>
      <c r="G31" t="s">
        <v>3</v>
      </c>
      <c r="H31" t="s">
        <v>3</v>
      </c>
      <c r="I31" t="s">
        <v>153</v>
      </c>
      <c r="J31" t="s">
        <v>154</v>
      </c>
      <c r="K31" t="s">
        <v>114</v>
      </c>
      <c r="L31" t="s">
        <v>115</v>
      </c>
      <c r="M31" t="s">
        <v>3</v>
      </c>
      <c r="N31" t="s">
        <v>3</v>
      </c>
    </row>
    <row r="32" spans="1:14" x14ac:dyDescent="0.35">
      <c r="A32" t="s">
        <v>482</v>
      </c>
      <c r="B32">
        <v>149</v>
      </c>
      <c r="C32" t="s">
        <v>478</v>
      </c>
      <c r="D32" t="s">
        <v>479</v>
      </c>
      <c r="E32" t="s">
        <v>23</v>
      </c>
      <c r="F32" t="s">
        <v>24</v>
      </c>
      <c r="G32" t="s">
        <v>3</v>
      </c>
      <c r="H32" t="s">
        <v>3</v>
      </c>
      <c r="I32" t="s">
        <v>153</v>
      </c>
      <c r="J32" t="s">
        <v>154</v>
      </c>
      <c r="K32" t="s">
        <v>114</v>
      </c>
      <c r="L32" t="s">
        <v>115</v>
      </c>
      <c r="M32" t="s">
        <v>3</v>
      </c>
      <c r="N32" t="s">
        <v>3</v>
      </c>
    </row>
    <row r="33" spans="1:14" x14ac:dyDescent="0.35">
      <c r="A33" t="s">
        <v>482</v>
      </c>
      <c r="B33">
        <v>149</v>
      </c>
      <c r="C33" t="s">
        <v>457</v>
      </c>
      <c r="D33" t="s">
        <v>458</v>
      </c>
      <c r="E33" t="s">
        <v>69</v>
      </c>
      <c r="F33" t="s">
        <v>70</v>
      </c>
      <c r="G33" t="s">
        <v>3</v>
      </c>
      <c r="H33" t="s">
        <v>3</v>
      </c>
      <c r="I33" t="s">
        <v>153</v>
      </c>
      <c r="J33" t="s">
        <v>154</v>
      </c>
      <c r="K33" t="s">
        <v>114</v>
      </c>
      <c r="L33" t="s">
        <v>115</v>
      </c>
      <c r="M33" t="s">
        <v>3</v>
      </c>
      <c r="N33" t="s">
        <v>3</v>
      </c>
    </row>
    <row r="34" spans="1:14" x14ac:dyDescent="0.35">
      <c r="A34" t="s">
        <v>471</v>
      </c>
      <c r="B34">
        <v>236</v>
      </c>
      <c r="C34" t="s">
        <v>472</v>
      </c>
      <c r="D34" t="s">
        <v>473</v>
      </c>
      <c r="E34" t="s">
        <v>23</v>
      </c>
      <c r="F34" t="s">
        <v>24</v>
      </c>
      <c r="G34" t="s">
        <v>3</v>
      </c>
      <c r="H34" t="s">
        <v>3</v>
      </c>
      <c r="I34" t="s">
        <v>153</v>
      </c>
      <c r="J34" t="s">
        <v>154</v>
      </c>
      <c r="K34" t="s">
        <v>114</v>
      </c>
      <c r="L34" t="s">
        <v>115</v>
      </c>
      <c r="M34" t="s">
        <v>3</v>
      </c>
      <c r="N34" t="s">
        <v>3</v>
      </c>
    </row>
    <row r="35" spans="1:14" x14ac:dyDescent="0.35">
      <c r="A35" t="s">
        <v>471</v>
      </c>
      <c r="B35">
        <v>9732</v>
      </c>
      <c r="C35" t="s">
        <v>474</v>
      </c>
      <c r="D35" t="s">
        <v>475</v>
      </c>
      <c r="E35" t="s">
        <v>23</v>
      </c>
      <c r="F35" t="s">
        <v>24</v>
      </c>
      <c r="G35" t="s">
        <v>3</v>
      </c>
      <c r="H35" t="s">
        <v>3</v>
      </c>
      <c r="I35" t="s">
        <v>153</v>
      </c>
      <c r="J35" t="s">
        <v>154</v>
      </c>
      <c r="K35" t="s">
        <v>114</v>
      </c>
      <c r="L35" t="s">
        <v>115</v>
      </c>
      <c r="M35" t="s">
        <v>3</v>
      </c>
      <c r="N35" t="s">
        <v>3</v>
      </c>
    </row>
    <row r="36" spans="1:14" x14ac:dyDescent="0.35">
      <c r="A36" t="s">
        <v>471</v>
      </c>
      <c r="B36">
        <v>29490</v>
      </c>
      <c r="C36" t="s">
        <v>463</v>
      </c>
      <c r="D36" t="s">
        <v>462</v>
      </c>
      <c r="E36" t="s">
        <v>23</v>
      </c>
      <c r="F36" t="s">
        <v>24</v>
      </c>
      <c r="G36" t="s">
        <v>3</v>
      </c>
      <c r="H36" t="s">
        <v>3</v>
      </c>
      <c r="I36" t="s">
        <v>153</v>
      </c>
      <c r="J36" t="s">
        <v>154</v>
      </c>
      <c r="K36" t="s">
        <v>114</v>
      </c>
      <c r="L36" t="s">
        <v>115</v>
      </c>
      <c r="M36" t="s">
        <v>3</v>
      </c>
      <c r="N36" t="s">
        <v>3</v>
      </c>
    </row>
    <row r="37" spans="1:14" x14ac:dyDescent="0.35">
      <c r="A37" t="s">
        <v>483</v>
      </c>
      <c r="B37">
        <v>-8050</v>
      </c>
      <c r="C37" t="s">
        <v>94</v>
      </c>
      <c r="D37" t="s">
        <v>95</v>
      </c>
      <c r="E37" t="s">
        <v>23</v>
      </c>
      <c r="F37" t="s">
        <v>24</v>
      </c>
      <c r="G37" t="s">
        <v>3</v>
      </c>
      <c r="H37" t="s">
        <v>3</v>
      </c>
      <c r="I37" t="s">
        <v>153</v>
      </c>
      <c r="J37" t="s">
        <v>154</v>
      </c>
      <c r="K37" t="s">
        <v>114</v>
      </c>
      <c r="L37" t="s">
        <v>115</v>
      </c>
      <c r="M37" t="s">
        <v>3</v>
      </c>
      <c r="N37" t="s">
        <v>3</v>
      </c>
    </row>
    <row r="38" spans="1:14" x14ac:dyDescent="0.35">
      <c r="A38" t="s">
        <v>483</v>
      </c>
      <c r="B38">
        <v>-8050</v>
      </c>
      <c r="C38" t="s">
        <v>451</v>
      </c>
      <c r="D38" t="s">
        <v>452</v>
      </c>
      <c r="E38" t="s">
        <v>69</v>
      </c>
      <c r="F38" t="s">
        <v>70</v>
      </c>
      <c r="G38" t="s">
        <v>3</v>
      </c>
      <c r="H38" t="s">
        <v>3</v>
      </c>
      <c r="I38" t="s">
        <v>153</v>
      </c>
      <c r="J38" t="s">
        <v>154</v>
      </c>
      <c r="K38" t="s">
        <v>114</v>
      </c>
      <c r="L38" t="s">
        <v>115</v>
      </c>
      <c r="M38" t="s">
        <v>3</v>
      </c>
      <c r="N38" t="s">
        <v>3</v>
      </c>
    </row>
    <row r="39" spans="1:14" x14ac:dyDescent="0.35">
      <c r="A39" t="s">
        <v>484</v>
      </c>
      <c r="B39">
        <v>2000</v>
      </c>
      <c r="C39" t="s">
        <v>34</v>
      </c>
      <c r="D39" t="s">
        <v>35</v>
      </c>
      <c r="E39" t="s">
        <v>23</v>
      </c>
      <c r="F39" t="s">
        <v>24</v>
      </c>
      <c r="G39" t="s">
        <v>3</v>
      </c>
      <c r="H39" t="s">
        <v>3</v>
      </c>
      <c r="I39" t="s">
        <v>485</v>
      </c>
      <c r="J39" t="s">
        <v>486</v>
      </c>
      <c r="K39" t="s">
        <v>487</v>
      </c>
      <c r="L39" t="s">
        <v>488</v>
      </c>
      <c r="M39" t="s">
        <v>3</v>
      </c>
      <c r="N39" t="s">
        <v>3</v>
      </c>
    </row>
    <row r="40" spans="1:14" x14ac:dyDescent="0.35">
      <c r="A40" t="s">
        <v>484</v>
      </c>
      <c r="B40">
        <v>2000</v>
      </c>
      <c r="C40" t="s">
        <v>489</v>
      </c>
      <c r="D40" t="s">
        <v>490</v>
      </c>
      <c r="E40" t="s">
        <v>69</v>
      </c>
      <c r="F40" t="s">
        <v>70</v>
      </c>
      <c r="G40" t="s">
        <v>3</v>
      </c>
      <c r="H40" t="s">
        <v>3</v>
      </c>
      <c r="I40" t="s">
        <v>485</v>
      </c>
      <c r="J40" t="s">
        <v>486</v>
      </c>
      <c r="K40" t="s">
        <v>487</v>
      </c>
      <c r="L40" t="s">
        <v>488</v>
      </c>
      <c r="M40" t="s">
        <v>3</v>
      </c>
      <c r="N40" t="s">
        <v>3</v>
      </c>
    </row>
    <row r="41" spans="1:14" x14ac:dyDescent="0.35">
      <c r="A41" t="s">
        <v>491</v>
      </c>
      <c r="B41">
        <v>9000</v>
      </c>
      <c r="C41" t="s">
        <v>34</v>
      </c>
      <c r="D41" t="s">
        <v>35</v>
      </c>
      <c r="E41" t="s">
        <v>23</v>
      </c>
      <c r="F41" t="s">
        <v>24</v>
      </c>
      <c r="G41" t="s">
        <v>3</v>
      </c>
      <c r="H41" t="s">
        <v>3</v>
      </c>
      <c r="I41" t="s">
        <v>485</v>
      </c>
      <c r="J41" t="s">
        <v>486</v>
      </c>
      <c r="K41" t="s">
        <v>487</v>
      </c>
      <c r="L41" t="s">
        <v>488</v>
      </c>
      <c r="M41" t="s">
        <v>3</v>
      </c>
      <c r="N41" t="s">
        <v>3</v>
      </c>
    </row>
    <row r="42" spans="1:14" x14ac:dyDescent="0.35">
      <c r="A42" t="s">
        <v>491</v>
      </c>
      <c r="B42">
        <v>9000</v>
      </c>
      <c r="C42" t="s">
        <v>457</v>
      </c>
      <c r="D42" t="s">
        <v>458</v>
      </c>
      <c r="E42" t="s">
        <v>69</v>
      </c>
      <c r="F42" t="s">
        <v>70</v>
      </c>
      <c r="G42" t="s">
        <v>3</v>
      </c>
      <c r="H42" t="s">
        <v>3</v>
      </c>
      <c r="I42" t="s">
        <v>485</v>
      </c>
      <c r="J42" t="s">
        <v>486</v>
      </c>
      <c r="K42" t="s">
        <v>487</v>
      </c>
      <c r="L42" t="s">
        <v>488</v>
      </c>
      <c r="M42" t="s">
        <v>3</v>
      </c>
      <c r="N42" t="s">
        <v>3</v>
      </c>
    </row>
    <row r="43" spans="1:14" x14ac:dyDescent="0.35">
      <c r="A43" t="s">
        <v>492</v>
      </c>
      <c r="B43">
        <v>-374</v>
      </c>
      <c r="C43" t="s">
        <v>94</v>
      </c>
      <c r="D43" t="s">
        <v>95</v>
      </c>
      <c r="E43" t="s">
        <v>23</v>
      </c>
      <c r="F43" t="s">
        <v>24</v>
      </c>
      <c r="G43" t="s">
        <v>3</v>
      </c>
      <c r="H43" t="s">
        <v>3</v>
      </c>
      <c r="I43" t="s">
        <v>91</v>
      </c>
      <c r="J43" t="s">
        <v>92</v>
      </c>
      <c r="K43" t="s">
        <v>57</v>
      </c>
      <c r="L43" t="s">
        <v>58</v>
      </c>
      <c r="M43" t="s">
        <v>3</v>
      </c>
      <c r="N43" t="s">
        <v>3</v>
      </c>
    </row>
    <row r="44" spans="1:14" x14ac:dyDescent="0.35">
      <c r="A44" t="s">
        <v>492</v>
      </c>
      <c r="B44">
        <v>-374</v>
      </c>
      <c r="C44" t="s">
        <v>451</v>
      </c>
      <c r="D44" t="s">
        <v>452</v>
      </c>
      <c r="E44" t="s">
        <v>69</v>
      </c>
      <c r="F44" t="s">
        <v>70</v>
      </c>
      <c r="G44" t="s">
        <v>3</v>
      </c>
      <c r="H44" t="s">
        <v>3</v>
      </c>
      <c r="I44" t="s">
        <v>91</v>
      </c>
      <c r="J44" t="s">
        <v>92</v>
      </c>
      <c r="K44" t="s">
        <v>57</v>
      </c>
      <c r="L44" t="s">
        <v>58</v>
      </c>
      <c r="M44" t="s">
        <v>3</v>
      </c>
      <c r="N44" t="s">
        <v>3</v>
      </c>
    </row>
    <row r="45" spans="1:14" x14ac:dyDescent="0.35">
      <c r="A45" t="s">
        <v>493</v>
      </c>
      <c r="B45">
        <v>900</v>
      </c>
      <c r="C45" t="s">
        <v>34</v>
      </c>
      <c r="D45" t="s">
        <v>35</v>
      </c>
      <c r="E45" t="s">
        <v>23</v>
      </c>
      <c r="F45" t="s">
        <v>24</v>
      </c>
      <c r="G45" t="s">
        <v>3</v>
      </c>
      <c r="H45" t="s">
        <v>3</v>
      </c>
      <c r="I45" t="s">
        <v>494</v>
      </c>
      <c r="J45" t="s">
        <v>495</v>
      </c>
      <c r="K45" t="s">
        <v>18</v>
      </c>
      <c r="L45" t="s">
        <v>19</v>
      </c>
      <c r="M45" t="s">
        <v>3</v>
      </c>
      <c r="N45" t="s">
        <v>3</v>
      </c>
    </row>
    <row r="46" spans="1:14" x14ac:dyDescent="0.35">
      <c r="A46" t="s">
        <v>496</v>
      </c>
      <c r="B46">
        <v>900</v>
      </c>
      <c r="C46" t="s">
        <v>457</v>
      </c>
      <c r="D46" t="s">
        <v>458</v>
      </c>
      <c r="E46" t="s">
        <v>69</v>
      </c>
      <c r="F46" t="s">
        <v>70</v>
      </c>
      <c r="G46" t="s">
        <v>3</v>
      </c>
      <c r="H46" t="s">
        <v>3</v>
      </c>
      <c r="I46" t="s">
        <v>494</v>
      </c>
      <c r="J46" t="s">
        <v>495</v>
      </c>
      <c r="K46" t="s">
        <v>18</v>
      </c>
      <c r="L46" t="s">
        <v>19</v>
      </c>
      <c r="M46" t="s">
        <v>3</v>
      </c>
      <c r="N46" t="s">
        <v>3</v>
      </c>
    </row>
    <row r="47" spans="1:14" x14ac:dyDescent="0.35">
      <c r="A47" t="s">
        <v>471</v>
      </c>
      <c r="B47">
        <v>108</v>
      </c>
      <c r="C47" t="s">
        <v>472</v>
      </c>
      <c r="D47" t="s">
        <v>473</v>
      </c>
      <c r="E47" t="s">
        <v>23</v>
      </c>
      <c r="F47" t="s">
        <v>24</v>
      </c>
      <c r="G47" t="s">
        <v>3</v>
      </c>
      <c r="H47" t="s">
        <v>3</v>
      </c>
      <c r="I47" t="s">
        <v>497</v>
      </c>
      <c r="J47" t="s">
        <v>498</v>
      </c>
      <c r="K47" t="s">
        <v>114</v>
      </c>
      <c r="L47" t="s">
        <v>115</v>
      </c>
      <c r="M47" t="s">
        <v>3</v>
      </c>
      <c r="N47" t="s">
        <v>3</v>
      </c>
    </row>
    <row r="48" spans="1:14" x14ac:dyDescent="0.35">
      <c r="A48" t="s">
        <v>471</v>
      </c>
      <c r="B48">
        <v>4468</v>
      </c>
      <c r="C48" t="s">
        <v>474</v>
      </c>
      <c r="D48" t="s">
        <v>475</v>
      </c>
      <c r="E48" t="s">
        <v>23</v>
      </c>
      <c r="F48" t="s">
        <v>24</v>
      </c>
      <c r="G48" t="s">
        <v>3</v>
      </c>
      <c r="H48" t="s">
        <v>3</v>
      </c>
      <c r="I48" t="s">
        <v>497</v>
      </c>
      <c r="J48" t="s">
        <v>498</v>
      </c>
      <c r="K48" t="s">
        <v>114</v>
      </c>
      <c r="L48" t="s">
        <v>115</v>
      </c>
      <c r="M48" t="s">
        <v>3</v>
      </c>
      <c r="N48" t="s">
        <v>3</v>
      </c>
    </row>
    <row r="49" spans="1:14" x14ac:dyDescent="0.35">
      <c r="A49" t="s">
        <v>471</v>
      </c>
      <c r="B49">
        <v>13540</v>
      </c>
      <c r="C49" t="s">
        <v>463</v>
      </c>
      <c r="D49" t="s">
        <v>462</v>
      </c>
      <c r="E49" t="s">
        <v>23</v>
      </c>
      <c r="F49" t="s">
        <v>24</v>
      </c>
      <c r="G49" t="s">
        <v>3</v>
      </c>
      <c r="H49" t="s">
        <v>3</v>
      </c>
      <c r="I49" t="s">
        <v>497</v>
      </c>
      <c r="J49" t="s">
        <v>498</v>
      </c>
      <c r="K49" t="s">
        <v>114</v>
      </c>
      <c r="L49" t="s">
        <v>115</v>
      </c>
      <c r="M49" t="s">
        <v>3</v>
      </c>
      <c r="N49" t="s">
        <v>3</v>
      </c>
    </row>
    <row r="50" spans="1:14" x14ac:dyDescent="0.35">
      <c r="A50" t="s">
        <v>499</v>
      </c>
      <c r="B50">
        <v>-25722</v>
      </c>
      <c r="C50" t="s">
        <v>363</v>
      </c>
      <c r="D50" t="s">
        <v>364</v>
      </c>
      <c r="E50" t="s">
        <v>23</v>
      </c>
      <c r="F50" t="s">
        <v>24</v>
      </c>
      <c r="G50" t="s">
        <v>400</v>
      </c>
      <c r="H50" t="s">
        <v>401</v>
      </c>
      <c r="I50" t="s">
        <v>355</v>
      </c>
      <c r="J50" t="s">
        <v>356</v>
      </c>
      <c r="K50" t="s">
        <v>397</v>
      </c>
      <c r="L50" t="s">
        <v>398</v>
      </c>
      <c r="M50" t="s">
        <v>3</v>
      </c>
      <c r="N50" t="s">
        <v>3</v>
      </c>
    </row>
    <row r="51" spans="1:14" x14ac:dyDescent="0.35">
      <c r="A51" t="s">
        <v>499</v>
      </c>
      <c r="B51">
        <v>-25722</v>
      </c>
      <c r="C51" t="s">
        <v>500</v>
      </c>
      <c r="D51" t="s">
        <v>501</v>
      </c>
      <c r="E51" t="s">
        <v>69</v>
      </c>
      <c r="F51" t="s">
        <v>70</v>
      </c>
      <c r="G51" t="s">
        <v>502</v>
      </c>
      <c r="H51" t="s">
        <v>503</v>
      </c>
      <c r="I51" t="s">
        <v>355</v>
      </c>
      <c r="J51" t="s">
        <v>356</v>
      </c>
      <c r="K51" t="s">
        <v>397</v>
      </c>
      <c r="L51" t="s">
        <v>398</v>
      </c>
      <c r="M51" t="s">
        <v>3</v>
      </c>
      <c r="N51" t="s">
        <v>3</v>
      </c>
    </row>
    <row r="52" spans="1:14" x14ac:dyDescent="0.35">
      <c r="A52" t="s">
        <v>504</v>
      </c>
      <c r="B52">
        <v>-9417</v>
      </c>
      <c r="C52" t="s">
        <v>363</v>
      </c>
      <c r="D52" t="s">
        <v>364</v>
      </c>
      <c r="E52" t="s">
        <v>23</v>
      </c>
      <c r="F52" t="s">
        <v>24</v>
      </c>
      <c r="G52" t="s">
        <v>505</v>
      </c>
      <c r="H52" t="s">
        <v>506</v>
      </c>
      <c r="I52" t="s">
        <v>355</v>
      </c>
      <c r="J52" t="s">
        <v>356</v>
      </c>
      <c r="K52" t="s">
        <v>371</v>
      </c>
      <c r="L52" t="s">
        <v>372</v>
      </c>
      <c r="M52" t="s">
        <v>3</v>
      </c>
      <c r="N52" t="s">
        <v>3</v>
      </c>
    </row>
    <row r="53" spans="1:14" x14ac:dyDescent="0.35">
      <c r="A53" t="s">
        <v>499</v>
      </c>
      <c r="B53">
        <v>-9417</v>
      </c>
      <c r="C53" t="s">
        <v>500</v>
      </c>
      <c r="D53" t="s">
        <v>501</v>
      </c>
      <c r="E53" t="s">
        <v>69</v>
      </c>
      <c r="F53" t="s">
        <v>70</v>
      </c>
      <c r="G53" t="s">
        <v>507</v>
      </c>
      <c r="H53" t="s">
        <v>508</v>
      </c>
      <c r="I53" t="s">
        <v>355</v>
      </c>
      <c r="J53" t="s">
        <v>356</v>
      </c>
      <c r="K53" t="s">
        <v>371</v>
      </c>
      <c r="L53" t="s">
        <v>372</v>
      </c>
      <c r="M53" t="s">
        <v>3</v>
      </c>
      <c r="N53" t="s">
        <v>3</v>
      </c>
    </row>
    <row r="54" spans="1:14" x14ac:dyDescent="0.35">
      <c r="A54" t="s">
        <v>509</v>
      </c>
      <c r="B54">
        <v>-398</v>
      </c>
      <c r="C54" t="s">
        <v>510</v>
      </c>
      <c r="D54" t="s">
        <v>509</v>
      </c>
      <c r="E54" t="s">
        <v>23</v>
      </c>
      <c r="F54" t="s">
        <v>24</v>
      </c>
      <c r="G54" t="s">
        <v>383</v>
      </c>
      <c r="H54" t="s">
        <v>382</v>
      </c>
      <c r="I54" t="s">
        <v>355</v>
      </c>
      <c r="J54" t="s">
        <v>356</v>
      </c>
      <c r="K54" t="s">
        <v>384</v>
      </c>
      <c r="L54" t="s">
        <v>385</v>
      </c>
      <c r="M54" t="s">
        <v>3</v>
      </c>
      <c r="N54" t="s">
        <v>3</v>
      </c>
    </row>
    <row r="55" spans="1:14" x14ac:dyDescent="0.35">
      <c r="A55" t="s">
        <v>511</v>
      </c>
      <c r="B55">
        <v>25649</v>
      </c>
      <c r="C55" t="s">
        <v>381</v>
      </c>
      <c r="D55" t="s">
        <v>382</v>
      </c>
      <c r="E55" t="s">
        <v>23</v>
      </c>
      <c r="F55" t="s">
        <v>24</v>
      </c>
      <c r="G55" t="s">
        <v>383</v>
      </c>
      <c r="H55" t="s">
        <v>382</v>
      </c>
      <c r="I55" t="s">
        <v>355</v>
      </c>
      <c r="J55" t="s">
        <v>356</v>
      </c>
      <c r="K55" t="s">
        <v>384</v>
      </c>
      <c r="L55" t="s">
        <v>385</v>
      </c>
      <c r="M55" t="s">
        <v>3</v>
      </c>
      <c r="N55" t="s">
        <v>3</v>
      </c>
    </row>
    <row r="56" spans="1:14" x14ac:dyDescent="0.35">
      <c r="A56" t="s">
        <v>511</v>
      </c>
      <c r="B56">
        <v>25251</v>
      </c>
      <c r="C56" t="s">
        <v>500</v>
      </c>
      <c r="D56" t="s">
        <v>501</v>
      </c>
      <c r="E56" t="s">
        <v>69</v>
      </c>
      <c r="F56" t="s">
        <v>70</v>
      </c>
      <c r="G56" t="s">
        <v>512</v>
      </c>
      <c r="H56" t="s">
        <v>513</v>
      </c>
      <c r="I56" t="s">
        <v>355</v>
      </c>
      <c r="J56" t="s">
        <v>356</v>
      </c>
      <c r="K56" t="s">
        <v>384</v>
      </c>
      <c r="L56" t="s">
        <v>385</v>
      </c>
      <c r="M56" t="s">
        <v>3</v>
      </c>
      <c r="N56" t="s">
        <v>3</v>
      </c>
    </row>
    <row r="57" spans="1:14" x14ac:dyDescent="0.35">
      <c r="A57" t="s">
        <v>471</v>
      </c>
      <c r="B57">
        <v>260</v>
      </c>
      <c r="C57" t="s">
        <v>472</v>
      </c>
      <c r="D57" t="s">
        <v>473</v>
      </c>
      <c r="E57" t="s">
        <v>23</v>
      </c>
      <c r="F57" t="s">
        <v>24</v>
      </c>
      <c r="G57" t="s">
        <v>3</v>
      </c>
      <c r="H57" t="s">
        <v>3</v>
      </c>
      <c r="I57" t="s">
        <v>158</v>
      </c>
      <c r="J57" t="s">
        <v>159</v>
      </c>
      <c r="K57" t="s">
        <v>114</v>
      </c>
      <c r="L57" t="s">
        <v>115</v>
      </c>
      <c r="M57" t="s">
        <v>3</v>
      </c>
      <c r="N57" t="s">
        <v>3</v>
      </c>
    </row>
    <row r="58" spans="1:14" x14ac:dyDescent="0.35">
      <c r="A58" t="s">
        <v>471</v>
      </c>
      <c r="B58">
        <v>10729</v>
      </c>
      <c r="C58" t="s">
        <v>474</v>
      </c>
      <c r="D58" t="s">
        <v>475</v>
      </c>
      <c r="E58" t="s">
        <v>23</v>
      </c>
      <c r="F58" t="s">
        <v>24</v>
      </c>
      <c r="G58" t="s">
        <v>3</v>
      </c>
      <c r="H58" t="s">
        <v>3</v>
      </c>
      <c r="I58" t="s">
        <v>158</v>
      </c>
      <c r="J58" t="s">
        <v>159</v>
      </c>
      <c r="K58" t="s">
        <v>114</v>
      </c>
      <c r="L58" t="s">
        <v>115</v>
      </c>
      <c r="M58" t="s">
        <v>3</v>
      </c>
      <c r="N58" t="s">
        <v>3</v>
      </c>
    </row>
    <row r="59" spans="1:14" x14ac:dyDescent="0.35">
      <c r="A59" t="s">
        <v>471</v>
      </c>
      <c r="B59">
        <v>32514</v>
      </c>
      <c r="C59" t="s">
        <v>463</v>
      </c>
      <c r="D59" t="s">
        <v>462</v>
      </c>
      <c r="E59" t="s">
        <v>23</v>
      </c>
      <c r="F59" t="s">
        <v>24</v>
      </c>
      <c r="G59" t="s">
        <v>3</v>
      </c>
      <c r="H59" t="s">
        <v>3</v>
      </c>
      <c r="I59" t="s">
        <v>158</v>
      </c>
      <c r="J59" t="s">
        <v>159</v>
      </c>
      <c r="K59" t="s">
        <v>114</v>
      </c>
      <c r="L59" t="s">
        <v>115</v>
      </c>
      <c r="M59" t="s">
        <v>3</v>
      </c>
      <c r="N59" t="s">
        <v>3</v>
      </c>
    </row>
    <row r="60" spans="1:14" x14ac:dyDescent="0.35">
      <c r="A60" t="s">
        <v>514</v>
      </c>
      <c r="B60">
        <v>3000</v>
      </c>
      <c r="C60" t="s">
        <v>515</v>
      </c>
      <c r="D60" t="s">
        <v>516</v>
      </c>
      <c r="E60" t="s">
        <v>69</v>
      </c>
      <c r="F60" t="s">
        <v>70</v>
      </c>
      <c r="G60" t="s">
        <v>3</v>
      </c>
      <c r="H60" t="s">
        <v>3</v>
      </c>
      <c r="I60" t="s">
        <v>158</v>
      </c>
      <c r="J60" t="s">
        <v>159</v>
      </c>
      <c r="K60" t="s">
        <v>114</v>
      </c>
      <c r="L60" t="s">
        <v>115</v>
      </c>
      <c r="M60" t="s">
        <v>3</v>
      </c>
      <c r="N60" t="s">
        <v>3</v>
      </c>
    </row>
    <row r="61" spans="1:14" x14ac:dyDescent="0.35">
      <c r="A61" t="s">
        <v>517</v>
      </c>
      <c r="B61">
        <v>-4450</v>
      </c>
      <c r="C61" t="s">
        <v>34</v>
      </c>
      <c r="D61" t="s">
        <v>35</v>
      </c>
      <c r="E61" t="s">
        <v>23</v>
      </c>
      <c r="F61" t="s">
        <v>24</v>
      </c>
      <c r="G61" t="s">
        <v>3</v>
      </c>
      <c r="H61" t="s">
        <v>3</v>
      </c>
      <c r="I61" t="s">
        <v>158</v>
      </c>
      <c r="J61" t="s">
        <v>159</v>
      </c>
      <c r="K61" t="s">
        <v>114</v>
      </c>
      <c r="L61" t="s">
        <v>115</v>
      </c>
      <c r="M61" t="s">
        <v>3</v>
      </c>
      <c r="N61" t="s">
        <v>3</v>
      </c>
    </row>
    <row r="62" spans="1:14" x14ac:dyDescent="0.35">
      <c r="A62" t="s">
        <v>518</v>
      </c>
      <c r="B62">
        <v>-4450</v>
      </c>
      <c r="C62" t="s">
        <v>451</v>
      </c>
      <c r="D62" t="s">
        <v>452</v>
      </c>
      <c r="E62" t="s">
        <v>69</v>
      </c>
      <c r="F62" t="s">
        <v>70</v>
      </c>
      <c r="G62" t="s">
        <v>3</v>
      </c>
      <c r="H62" t="s">
        <v>3</v>
      </c>
      <c r="I62" t="s">
        <v>158</v>
      </c>
      <c r="J62" t="s">
        <v>159</v>
      </c>
      <c r="K62" t="s">
        <v>114</v>
      </c>
      <c r="L62" t="s">
        <v>115</v>
      </c>
      <c r="M62" t="s">
        <v>3</v>
      </c>
      <c r="N62" t="s">
        <v>3</v>
      </c>
    </row>
    <row r="63" spans="1:14" x14ac:dyDescent="0.35">
      <c r="A63" t="s">
        <v>514</v>
      </c>
      <c r="B63">
        <v>3000</v>
      </c>
      <c r="C63" t="s">
        <v>34</v>
      </c>
      <c r="D63" t="s">
        <v>35</v>
      </c>
      <c r="E63" t="s">
        <v>23</v>
      </c>
      <c r="F63" t="s">
        <v>24</v>
      </c>
      <c r="G63" t="s">
        <v>3</v>
      </c>
      <c r="H63" t="s">
        <v>3</v>
      </c>
      <c r="I63" t="s">
        <v>158</v>
      </c>
      <c r="J63" t="s">
        <v>159</v>
      </c>
      <c r="K63" t="s">
        <v>114</v>
      </c>
      <c r="L63" t="s">
        <v>115</v>
      </c>
      <c r="M63" t="s">
        <v>3</v>
      </c>
      <c r="N63" t="s">
        <v>3</v>
      </c>
    </row>
    <row r="64" spans="1:14" x14ac:dyDescent="0.35">
      <c r="A64" t="s">
        <v>519</v>
      </c>
      <c r="B64">
        <v>10</v>
      </c>
      <c r="C64" t="s">
        <v>140</v>
      </c>
      <c r="D64" t="s">
        <v>141</v>
      </c>
      <c r="E64" t="s">
        <v>23</v>
      </c>
      <c r="F64" t="s">
        <v>24</v>
      </c>
      <c r="G64" t="s">
        <v>3</v>
      </c>
      <c r="H64" t="s">
        <v>3</v>
      </c>
      <c r="I64" t="s">
        <v>428</v>
      </c>
      <c r="J64" t="s">
        <v>429</v>
      </c>
      <c r="K64" t="s">
        <v>114</v>
      </c>
      <c r="L64" t="s">
        <v>115</v>
      </c>
      <c r="M64" t="s">
        <v>3</v>
      </c>
      <c r="N64" t="s">
        <v>3</v>
      </c>
    </row>
    <row r="65" spans="1:14" x14ac:dyDescent="0.35">
      <c r="A65" t="s">
        <v>519</v>
      </c>
      <c r="B65">
        <v>386</v>
      </c>
      <c r="C65" t="s">
        <v>142</v>
      </c>
      <c r="D65" t="s">
        <v>143</v>
      </c>
      <c r="E65" t="s">
        <v>23</v>
      </c>
      <c r="F65" t="s">
        <v>24</v>
      </c>
      <c r="G65" t="s">
        <v>3</v>
      </c>
      <c r="H65" t="s">
        <v>3</v>
      </c>
      <c r="I65" t="s">
        <v>428</v>
      </c>
      <c r="J65" t="s">
        <v>429</v>
      </c>
      <c r="K65" t="s">
        <v>114</v>
      </c>
      <c r="L65" t="s">
        <v>115</v>
      </c>
      <c r="M65" t="s">
        <v>3</v>
      </c>
      <c r="N65" t="s">
        <v>3</v>
      </c>
    </row>
    <row r="66" spans="1:14" x14ac:dyDescent="0.35">
      <c r="A66" t="s">
        <v>519</v>
      </c>
      <c r="B66">
        <v>1171</v>
      </c>
      <c r="C66" t="s">
        <v>73</v>
      </c>
      <c r="D66" t="s">
        <v>74</v>
      </c>
      <c r="E66" t="s">
        <v>23</v>
      </c>
      <c r="F66" t="s">
        <v>24</v>
      </c>
      <c r="G66" t="s">
        <v>3</v>
      </c>
      <c r="H66" t="s">
        <v>3</v>
      </c>
      <c r="I66" t="s">
        <v>428</v>
      </c>
      <c r="J66" t="s">
        <v>429</v>
      </c>
      <c r="K66" t="s">
        <v>114</v>
      </c>
      <c r="L66" t="s">
        <v>115</v>
      </c>
      <c r="M66" t="s">
        <v>3</v>
      </c>
      <c r="N66" t="s">
        <v>3</v>
      </c>
    </row>
    <row r="67" spans="1:14" x14ac:dyDescent="0.35">
      <c r="A67" t="s">
        <v>520</v>
      </c>
      <c r="B67">
        <v>1567</v>
      </c>
      <c r="C67" t="s">
        <v>451</v>
      </c>
      <c r="D67" t="s">
        <v>452</v>
      </c>
      <c r="E67" t="s">
        <v>69</v>
      </c>
      <c r="F67" t="s">
        <v>70</v>
      </c>
      <c r="G67" t="s">
        <v>3</v>
      </c>
      <c r="H67" t="s">
        <v>3</v>
      </c>
      <c r="I67" t="s">
        <v>428</v>
      </c>
      <c r="J67" t="s">
        <v>429</v>
      </c>
      <c r="K67" t="s">
        <v>114</v>
      </c>
      <c r="L67" t="s">
        <v>115</v>
      </c>
      <c r="M67" t="s">
        <v>3</v>
      </c>
      <c r="N67" t="s">
        <v>3</v>
      </c>
    </row>
    <row r="68" spans="1:14" x14ac:dyDescent="0.35">
      <c r="A68" t="s">
        <v>471</v>
      </c>
      <c r="B68">
        <v>158</v>
      </c>
      <c r="C68" t="s">
        <v>472</v>
      </c>
      <c r="D68" t="s">
        <v>473</v>
      </c>
      <c r="E68" t="s">
        <v>23</v>
      </c>
      <c r="F68" t="s">
        <v>24</v>
      </c>
      <c r="G68" t="s">
        <v>3</v>
      </c>
      <c r="H68" t="s">
        <v>3</v>
      </c>
      <c r="I68" t="s">
        <v>428</v>
      </c>
      <c r="J68" t="s">
        <v>429</v>
      </c>
      <c r="K68" t="s">
        <v>114</v>
      </c>
      <c r="L68" t="s">
        <v>115</v>
      </c>
      <c r="M68" t="s">
        <v>3</v>
      </c>
      <c r="N68" t="s">
        <v>3</v>
      </c>
    </row>
    <row r="69" spans="1:14" x14ac:dyDescent="0.35">
      <c r="A69" t="s">
        <v>471</v>
      </c>
      <c r="B69">
        <v>6507</v>
      </c>
      <c r="C69" t="s">
        <v>474</v>
      </c>
      <c r="D69" t="s">
        <v>475</v>
      </c>
      <c r="E69" t="s">
        <v>23</v>
      </c>
      <c r="F69" t="s">
        <v>24</v>
      </c>
      <c r="G69" t="s">
        <v>3</v>
      </c>
      <c r="H69" t="s">
        <v>3</v>
      </c>
      <c r="I69" t="s">
        <v>428</v>
      </c>
      <c r="J69" t="s">
        <v>429</v>
      </c>
      <c r="K69" t="s">
        <v>114</v>
      </c>
      <c r="L69" t="s">
        <v>115</v>
      </c>
      <c r="M69" t="s">
        <v>3</v>
      </c>
      <c r="N69" t="s">
        <v>3</v>
      </c>
    </row>
    <row r="70" spans="1:14" x14ac:dyDescent="0.35">
      <c r="A70" t="s">
        <v>471</v>
      </c>
      <c r="B70">
        <v>19718</v>
      </c>
      <c r="C70" t="s">
        <v>463</v>
      </c>
      <c r="D70" t="s">
        <v>462</v>
      </c>
      <c r="E70" t="s">
        <v>23</v>
      </c>
      <c r="F70" t="s">
        <v>24</v>
      </c>
      <c r="G70" t="s">
        <v>3</v>
      </c>
      <c r="H70" t="s">
        <v>3</v>
      </c>
      <c r="I70" t="s">
        <v>428</v>
      </c>
      <c r="J70" t="s">
        <v>429</v>
      </c>
      <c r="K70" t="s">
        <v>114</v>
      </c>
      <c r="L70" t="s">
        <v>115</v>
      </c>
      <c r="M70" t="s">
        <v>3</v>
      </c>
      <c r="N70" t="s">
        <v>3</v>
      </c>
    </row>
    <row r="71" spans="1:14" x14ac:dyDescent="0.35">
      <c r="A71" t="s">
        <v>521</v>
      </c>
      <c r="B71">
        <v>3440</v>
      </c>
      <c r="C71" t="s">
        <v>122</v>
      </c>
      <c r="D71" t="s">
        <v>123</v>
      </c>
      <c r="E71" t="s">
        <v>23</v>
      </c>
      <c r="F71" t="s">
        <v>24</v>
      </c>
      <c r="G71" t="s">
        <v>3</v>
      </c>
      <c r="H71" t="s">
        <v>3</v>
      </c>
      <c r="I71" t="s">
        <v>416</v>
      </c>
      <c r="J71" t="s">
        <v>417</v>
      </c>
      <c r="K71" t="s">
        <v>418</v>
      </c>
      <c r="L71" t="s">
        <v>419</v>
      </c>
      <c r="M71" t="s">
        <v>3</v>
      </c>
      <c r="N71" t="s">
        <v>3</v>
      </c>
    </row>
    <row r="72" spans="1:14" x14ac:dyDescent="0.35">
      <c r="A72" t="s">
        <v>521</v>
      </c>
      <c r="B72">
        <v>3440</v>
      </c>
      <c r="C72" t="s">
        <v>451</v>
      </c>
      <c r="D72" t="s">
        <v>452</v>
      </c>
      <c r="E72" t="s">
        <v>69</v>
      </c>
      <c r="F72" t="s">
        <v>70</v>
      </c>
      <c r="G72" t="s">
        <v>3</v>
      </c>
      <c r="H72" t="s">
        <v>3</v>
      </c>
      <c r="I72" t="s">
        <v>416</v>
      </c>
      <c r="J72" t="s">
        <v>417</v>
      </c>
      <c r="K72" t="s">
        <v>418</v>
      </c>
      <c r="L72" t="s">
        <v>419</v>
      </c>
      <c r="M72" t="s">
        <v>3</v>
      </c>
      <c r="N72" t="s">
        <v>3</v>
      </c>
    </row>
    <row r="73" spans="1:14" x14ac:dyDescent="0.35">
      <c r="A73" t="s">
        <v>522</v>
      </c>
      <c r="B73">
        <v>250</v>
      </c>
      <c r="C73" t="s">
        <v>34</v>
      </c>
      <c r="D73" t="s">
        <v>35</v>
      </c>
      <c r="E73" t="s">
        <v>23</v>
      </c>
      <c r="F73" t="s">
        <v>24</v>
      </c>
      <c r="G73" t="s">
        <v>3</v>
      </c>
      <c r="H73" t="s">
        <v>3</v>
      </c>
      <c r="I73" t="s">
        <v>416</v>
      </c>
      <c r="J73" t="s">
        <v>417</v>
      </c>
      <c r="K73" t="s">
        <v>418</v>
      </c>
      <c r="L73" t="s">
        <v>419</v>
      </c>
      <c r="M73" t="s">
        <v>3</v>
      </c>
      <c r="N73" t="s">
        <v>3</v>
      </c>
    </row>
    <row r="74" spans="1:14" x14ac:dyDescent="0.35">
      <c r="A74" t="s">
        <v>522</v>
      </c>
      <c r="B74">
        <v>250</v>
      </c>
      <c r="C74" t="s">
        <v>457</v>
      </c>
      <c r="D74" t="s">
        <v>458</v>
      </c>
      <c r="E74" t="s">
        <v>69</v>
      </c>
      <c r="F74" t="s">
        <v>70</v>
      </c>
      <c r="G74" t="s">
        <v>3</v>
      </c>
      <c r="H74" t="s">
        <v>3</v>
      </c>
      <c r="I74" t="s">
        <v>416</v>
      </c>
      <c r="J74" t="s">
        <v>417</v>
      </c>
      <c r="K74" t="s">
        <v>418</v>
      </c>
      <c r="L74" t="s">
        <v>419</v>
      </c>
      <c r="M74" t="s">
        <v>3</v>
      </c>
      <c r="N74" t="s">
        <v>3</v>
      </c>
    </row>
    <row r="75" spans="1:14" x14ac:dyDescent="0.35">
      <c r="A75" t="s">
        <v>523</v>
      </c>
      <c r="B75">
        <v>150</v>
      </c>
      <c r="C75" t="s">
        <v>34</v>
      </c>
      <c r="D75" t="s">
        <v>35</v>
      </c>
      <c r="E75" t="s">
        <v>23</v>
      </c>
      <c r="F75" t="s">
        <v>24</v>
      </c>
      <c r="G75" t="s">
        <v>3</v>
      </c>
      <c r="H75" t="s">
        <v>3</v>
      </c>
      <c r="I75" t="s">
        <v>416</v>
      </c>
      <c r="J75" t="s">
        <v>417</v>
      </c>
      <c r="K75" t="s">
        <v>418</v>
      </c>
      <c r="L75" t="s">
        <v>419</v>
      </c>
      <c r="M75" t="s">
        <v>3</v>
      </c>
      <c r="N75" t="s">
        <v>3</v>
      </c>
    </row>
    <row r="76" spans="1:14" x14ac:dyDescent="0.35">
      <c r="A76" t="s">
        <v>523</v>
      </c>
      <c r="B76">
        <v>150</v>
      </c>
      <c r="C76" t="s">
        <v>457</v>
      </c>
      <c r="D76" t="s">
        <v>458</v>
      </c>
      <c r="E76" t="s">
        <v>69</v>
      </c>
      <c r="F76" t="s">
        <v>70</v>
      </c>
      <c r="G76" t="s">
        <v>3</v>
      </c>
      <c r="H76" t="s">
        <v>3</v>
      </c>
      <c r="I76" t="s">
        <v>416</v>
      </c>
      <c r="J76" t="s">
        <v>417</v>
      </c>
      <c r="K76" t="s">
        <v>418</v>
      </c>
      <c r="L76" t="s">
        <v>419</v>
      </c>
      <c r="M76" t="s">
        <v>3</v>
      </c>
      <c r="N76" t="s">
        <v>3</v>
      </c>
    </row>
    <row r="77" spans="1:14" x14ac:dyDescent="0.35">
      <c r="A77" t="s">
        <v>524</v>
      </c>
      <c r="B77">
        <v>150</v>
      </c>
      <c r="C77" t="s">
        <v>34</v>
      </c>
      <c r="D77" t="s">
        <v>35</v>
      </c>
      <c r="E77" t="s">
        <v>23</v>
      </c>
      <c r="F77" t="s">
        <v>24</v>
      </c>
      <c r="G77" t="s">
        <v>3</v>
      </c>
      <c r="H77" t="s">
        <v>3</v>
      </c>
      <c r="I77" t="s">
        <v>416</v>
      </c>
      <c r="J77" t="s">
        <v>417</v>
      </c>
      <c r="K77" t="s">
        <v>418</v>
      </c>
      <c r="L77" t="s">
        <v>419</v>
      </c>
      <c r="M77" t="s">
        <v>3</v>
      </c>
      <c r="N77" t="s">
        <v>3</v>
      </c>
    </row>
    <row r="78" spans="1:14" x14ac:dyDescent="0.35">
      <c r="A78" t="s">
        <v>524</v>
      </c>
      <c r="B78">
        <v>150</v>
      </c>
      <c r="C78" t="s">
        <v>457</v>
      </c>
      <c r="D78" t="s">
        <v>458</v>
      </c>
      <c r="E78" t="s">
        <v>69</v>
      </c>
      <c r="F78" t="s">
        <v>70</v>
      </c>
      <c r="G78" t="s">
        <v>3</v>
      </c>
      <c r="H78" t="s">
        <v>3</v>
      </c>
      <c r="I78" t="s">
        <v>416</v>
      </c>
      <c r="J78" t="s">
        <v>417</v>
      </c>
      <c r="K78" t="s">
        <v>418</v>
      </c>
      <c r="L78" t="s">
        <v>419</v>
      </c>
      <c r="M78" t="s">
        <v>3</v>
      </c>
      <c r="N78" t="s">
        <v>3</v>
      </c>
    </row>
    <row r="79" spans="1:14" x14ac:dyDescent="0.35">
      <c r="A79" t="s">
        <v>525</v>
      </c>
      <c r="B79">
        <v>500</v>
      </c>
      <c r="C79" t="s">
        <v>457</v>
      </c>
      <c r="D79" t="s">
        <v>458</v>
      </c>
      <c r="E79" t="s">
        <v>69</v>
      </c>
      <c r="F79" t="s">
        <v>70</v>
      </c>
      <c r="G79" t="s">
        <v>3</v>
      </c>
      <c r="H79" t="s">
        <v>3</v>
      </c>
      <c r="I79" t="s">
        <v>416</v>
      </c>
      <c r="J79" t="s">
        <v>417</v>
      </c>
      <c r="K79" t="s">
        <v>418</v>
      </c>
      <c r="L79" t="s">
        <v>419</v>
      </c>
      <c r="M79" t="s">
        <v>3</v>
      </c>
      <c r="N79" t="s">
        <v>3</v>
      </c>
    </row>
    <row r="80" spans="1:14" x14ac:dyDescent="0.35">
      <c r="A80" t="s">
        <v>525</v>
      </c>
      <c r="B80">
        <v>500</v>
      </c>
      <c r="C80" t="s">
        <v>32</v>
      </c>
      <c r="D80" t="s">
        <v>33</v>
      </c>
      <c r="E80" t="s">
        <v>23</v>
      </c>
      <c r="F80" t="s">
        <v>24</v>
      </c>
      <c r="G80" t="s">
        <v>3</v>
      </c>
      <c r="H80" t="s">
        <v>3</v>
      </c>
      <c r="I80" t="s">
        <v>416</v>
      </c>
      <c r="J80" t="s">
        <v>417</v>
      </c>
      <c r="K80" t="s">
        <v>418</v>
      </c>
      <c r="L80" t="s">
        <v>419</v>
      </c>
      <c r="M80" t="s">
        <v>3</v>
      </c>
      <c r="N80" t="s">
        <v>3</v>
      </c>
    </row>
    <row r="81" spans="1:14" x14ac:dyDescent="0.35">
      <c r="A81" t="s">
        <v>526</v>
      </c>
      <c r="B81">
        <v>-796</v>
      </c>
      <c r="C81" t="s">
        <v>527</v>
      </c>
      <c r="D81" t="s">
        <v>528</v>
      </c>
      <c r="E81" t="s">
        <v>23</v>
      </c>
      <c r="F81" t="s">
        <v>24</v>
      </c>
      <c r="G81" t="s">
        <v>3</v>
      </c>
      <c r="H81" t="s">
        <v>3</v>
      </c>
      <c r="I81" t="s">
        <v>416</v>
      </c>
      <c r="J81" t="s">
        <v>417</v>
      </c>
      <c r="K81" t="s">
        <v>418</v>
      </c>
      <c r="L81" t="s">
        <v>419</v>
      </c>
      <c r="M81" t="s">
        <v>3</v>
      </c>
      <c r="N81" t="s">
        <v>3</v>
      </c>
    </row>
    <row r="82" spans="1:14" x14ac:dyDescent="0.35">
      <c r="A82" t="s">
        <v>529</v>
      </c>
      <c r="B82">
        <v>-415</v>
      </c>
      <c r="C82" t="s">
        <v>530</v>
      </c>
      <c r="D82" t="s">
        <v>531</v>
      </c>
      <c r="E82" t="s">
        <v>23</v>
      </c>
      <c r="F82" t="s">
        <v>24</v>
      </c>
      <c r="G82" t="s">
        <v>3</v>
      </c>
      <c r="H82" t="s">
        <v>3</v>
      </c>
      <c r="I82" t="s">
        <v>416</v>
      </c>
      <c r="J82" t="s">
        <v>417</v>
      </c>
      <c r="K82" t="s">
        <v>418</v>
      </c>
      <c r="L82" t="s">
        <v>419</v>
      </c>
      <c r="M82" t="s">
        <v>3</v>
      </c>
      <c r="N82" t="s">
        <v>3</v>
      </c>
    </row>
    <row r="83" spans="1:14" x14ac:dyDescent="0.35">
      <c r="A83" t="s">
        <v>532</v>
      </c>
      <c r="B83">
        <v>26</v>
      </c>
      <c r="C83" t="s">
        <v>140</v>
      </c>
      <c r="D83" t="s">
        <v>141</v>
      </c>
      <c r="E83" t="s">
        <v>23</v>
      </c>
      <c r="F83" t="s">
        <v>24</v>
      </c>
      <c r="G83" t="s">
        <v>3</v>
      </c>
      <c r="H83" t="s">
        <v>3</v>
      </c>
      <c r="I83" t="s">
        <v>416</v>
      </c>
      <c r="J83" t="s">
        <v>417</v>
      </c>
      <c r="K83" t="s">
        <v>418</v>
      </c>
      <c r="L83" t="s">
        <v>419</v>
      </c>
      <c r="M83" t="s">
        <v>3</v>
      </c>
      <c r="N83" t="s">
        <v>3</v>
      </c>
    </row>
    <row r="84" spans="1:14" x14ac:dyDescent="0.35">
      <c r="A84" t="s">
        <v>533</v>
      </c>
      <c r="B84">
        <v>1061</v>
      </c>
      <c r="C84" t="s">
        <v>142</v>
      </c>
      <c r="D84" t="s">
        <v>143</v>
      </c>
      <c r="E84" t="s">
        <v>23</v>
      </c>
      <c r="F84" t="s">
        <v>24</v>
      </c>
      <c r="G84" t="s">
        <v>3</v>
      </c>
      <c r="H84" t="s">
        <v>3</v>
      </c>
      <c r="I84" t="s">
        <v>416</v>
      </c>
      <c r="J84" t="s">
        <v>417</v>
      </c>
      <c r="K84" t="s">
        <v>418</v>
      </c>
      <c r="L84" t="s">
        <v>419</v>
      </c>
      <c r="M84" t="s">
        <v>3</v>
      </c>
      <c r="N84" t="s">
        <v>3</v>
      </c>
    </row>
    <row r="85" spans="1:14" x14ac:dyDescent="0.35">
      <c r="A85" t="s">
        <v>533</v>
      </c>
      <c r="B85">
        <v>3216</v>
      </c>
      <c r="C85" t="s">
        <v>73</v>
      </c>
      <c r="D85" t="s">
        <v>74</v>
      </c>
      <c r="E85" t="s">
        <v>23</v>
      </c>
      <c r="F85" t="s">
        <v>24</v>
      </c>
      <c r="G85" t="s">
        <v>3</v>
      </c>
      <c r="H85" t="s">
        <v>3</v>
      </c>
      <c r="I85" t="s">
        <v>416</v>
      </c>
      <c r="J85" t="s">
        <v>417</v>
      </c>
      <c r="K85" t="s">
        <v>418</v>
      </c>
      <c r="L85" t="s">
        <v>419</v>
      </c>
      <c r="M85" t="s">
        <v>3</v>
      </c>
      <c r="N85" t="s">
        <v>3</v>
      </c>
    </row>
    <row r="86" spans="1:14" x14ac:dyDescent="0.35">
      <c r="A86" t="s">
        <v>534</v>
      </c>
      <c r="B86">
        <v>3092</v>
      </c>
      <c r="C86" t="s">
        <v>451</v>
      </c>
      <c r="D86" t="s">
        <v>452</v>
      </c>
      <c r="E86" t="s">
        <v>69</v>
      </c>
      <c r="F86" t="s">
        <v>70</v>
      </c>
      <c r="G86" t="s">
        <v>3</v>
      </c>
      <c r="H86" t="s">
        <v>3</v>
      </c>
      <c r="I86" t="s">
        <v>416</v>
      </c>
      <c r="J86" t="s">
        <v>417</v>
      </c>
      <c r="K86" t="s">
        <v>418</v>
      </c>
      <c r="L86" t="s">
        <v>419</v>
      </c>
      <c r="M86" t="s">
        <v>3</v>
      </c>
      <c r="N86" t="s">
        <v>3</v>
      </c>
    </row>
    <row r="87" spans="1:14" x14ac:dyDescent="0.35">
      <c r="A87" t="s">
        <v>535</v>
      </c>
      <c r="B87">
        <v>2000</v>
      </c>
      <c r="C87" t="s">
        <v>34</v>
      </c>
      <c r="D87" t="s">
        <v>35</v>
      </c>
      <c r="E87" t="s">
        <v>23</v>
      </c>
      <c r="F87" t="s">
        <v>24</v>
      </c>
      <c r="G87" t="s">
        <v>3</v>
      </c>
      <c r="H87" t="s">
        <v>3</v>
      </c>
      <c r="I87" t="s">
        <v>63</v>
      </c>
      <c r="J87" t="s">
        <v>64</v>
      </c>
      <c r="K87" t="s">
        <v>65</v>
      </c>
      <c r="L87" t="s">
        <v>66</v>
      </c>
      <c r="M87" t="s">
        <v>3</v>
      </c>
      <c r="N87" t="s">
        <v>3</v>
      </c>
    </row>
    <row r="88" spans="1:14" x14ac:dyDescent="0.35">
      <c r="A88" t="s">
        <v>536</v>
      </c>
      <c r="B88">
        <v>2000</v>
      </c>
      <c r="C88" t="s">
        <v>34</v>
      </c>
      <c r="D88" t="s">
        <v>35</v>
      </c>
      <c r="E88" t="s">
        <v>23</v>
      </c>
      <c r="F88" t="s">
        <v>24</v>
      </c>
      <c r="G88" t="s">
        <v>3</v>
      </c>
      <c r="H88" t="s">
        <v>3</v>
      </c>
      <c r="I88" t="s">
        <v>63</v>
      </c>
      <c r="J88" t="s">
        <v>64</v>
      </c>
      <c r="K88" t="s">
        <v>65</v>
      </c>
      <c r="L88" t="s">
        <v>66</v>
      </c>
      <c r="M88" t="s">
        <v>3</v>
      </c>
      <c r="N88" t="s">
        <v>3</v>
      </c>
    </row>
    <row r="89" spans="1:14" x14ac:dyDescent="0.35">
      <c r="A89" t="s">
        <v>535</v>
      </c>
      <c r="B89">
        <v>2000</v>
      </c>
      <c r="C89" t="s">
        <v>537</v>
      </c>
      <c r="D89" t="s">
        <v>538</v>
      </c>
      <c r="E89" t="s">
        <v>69</v>
      </c>
      <c r="F89" t="s">
        <v>70</v>
      </c>
      <c r="G89" t="s">
        <v>3</v>
      </c>
      <c r="H89" t="s">
        <v>3</v>
      </c>
      <c r="I89" t="s">
        <v>63</v>
      </c>
      <c r="J89" t="s">
        <v>64</v>
      </c>
      <c r="K89" t="s">
        <v>65</v>
      </c>
      <c r="L89" t="s">
        <v>66</v>
      </c>
      <c r="M89" t="s">
        <v>3</v>
      </c>
      <c r="N89" t="s">
        <v>3</v>
      </c>
    </row>
    <row r="90" spans="1:14" x14ac:dyDescent="0.35">
      <c r="A90" t="s">
        <v>536</v>
      </c>
      <c r="B90">
        <v>2000</v>
      </c>
      <c r="C90" t="s">
        <v>537</v>
      </c>
      <c r="D90" t="s">
        <v>538</v>
      </c>
      <c r="E90" t="s">
        <v>69</v>
      </c>
      <c r="F90" t="s">
        <v>70</v>
      </c>
      <c r="G90" t="s">
        <v>3</v>
      </c>
      <c r="H90" t="s">
        <v>3</v>
      </c>
      <c r="I90" t="s">
        <v>63</v>
      </c>
      <c r="J90" t="s">
        <v>64</v>
      </c>
      <c r="K90" t="s">
        <v>65</v>
      </c>
      <c r="L90" t="s">
        <v>66</v>
      </c>
      <c r="M90" t="s">
        <v>3</v>
      </c>
      <c r="N90" t="s">
        <v>3</v>
      </c>
    </row>
    <row r="91" spans="1:14" x14ac:dyDescent="0.35">
      <c r="A91" t="s">
        <v>539</v>
      </c>
      <c r="B91">
        <v>24</v>
      </c>
      <c r="C91" t="s">
        <v>234</v>
      </c>
      <c r="D91" t="s">
        <v>235</v>
      </c>
      <c r="E91" t="s">
        <v>23</v>
      </c>
      <c r="F91" t="s">
        <v>24</v>
      </c>
      <c r="G91" t="s">
        <v>3</v>
      </c>
      <c r="H91" t="s">
        <v>3</v>
      </c>
      <c r="I91" t="s">
        <v>63</v>
      </c>
      <c r="J91" t="s">
        <v>64</v>
      </c>
      <c r="K91" t="s">
        <v>65</v>
      </c>
      <c r="L91" t="s">
        <v>66</v>
      </c>
      <c r="M91" t="s">
        <v>3</v>
      </c>
      <c r="N91" t="s">
        <v>3</v>
      </c>
    </row>
    <row r="92" spans="1:14" x14ac:dyDescent="0.35">
      <c r="A92" t="s">
        <v>539</v>
      </c>
      <c r="B92">
        <v>998</v>
      </c>
      <c r="C92" t="s">
        <v>239</v>
      </c>
      <c r="D92" t="s">
        <v>240</v>
      </c>
      <c r="E92" t="s">
        <v>23</v>
      </c>
      <c r="F92" t="s">
        <v>24</v>
      </c>
      <c r="G92" t="s">
        <v>3</v>
      </c>
      <c r="H92" t="s">
        <v>3</v>
      </c>
      <c r="I92" t="s">
        <v>63</v>
      </c>
      <c r="J92" t="s">
        <v>64</v>
      </c>
      <c r="K92" t="s">
        <v>65</v>
      </c>
      <c r="L92" t="s">
        <v>66</v>
      </c>
      <c r="M92" t="s">
        <v>3</v>
      </c>
      <c r="N92" t="s">
        <v>3</v>
      </c>
    </row>
    <row r="93" spans="1:14" x14ac:dyDescent="0.35">
      <c r="A93" t="s">
        <v>539</v>
      </c>
      <c r="B93">
        <v>3023</v>
      </c>
      <c r="C93" t="s">
        <v>73</v>
      </c>
      <c r="D93" t="s">
        <v>74</v>
      </c>
      <c r="E93" t="s">
        <v>23</v>
      </c>
      <c r="F93" t="s">
        <v>24</v>
      </c>
      <c r="G93" t="s">
        <v>3</v>
      </c>
      <c r="H93" t="s">
        <v>3</v>
      </c>
      <c r="I93" t="s">
        <v>63</v>
      </c>
      <c r="J93" t="s">
        <v>64</v>
      </c>
      <c r="K93" t="s">
        <v>65</v>
      </c>
      <c r="L93" t="s">
        <v>66</v>
      </c>
      <c r="M93" t="s">
        <v>3</v>
      </c>
      <c r="N93" t="s">
        <v>3</v>
      </c>
    </row>
    <row r="94" spans="1:14" x14ac:dyDescent="0.35">
      <c r="A94" t="s">
        <v>539</v>
      </c>
      <c r="B94">
        <v>4045</v>
      </c>
      <c r="C94" t="s">
        <v>457</v>
      </c>
      <c r="D94" t="s">
        <v>458</v>
      </c>
      <c r="E94" t="s">
        <v>69</v>
      </c>
      <c r="F94" t="s">
        <v>70</v>
      </c>
      <c r="G94" t="s">
        <v>3</v>
      </c>
      <c r="H94" t="s">
        <v>3</v>
      </c>
      <c r="I94" t="s">
        <v>63</v>
      </c>
      <c r="J94" t="s">
        <v>64</v>
      </c>
      <c r="K94" t="s">
        <v>65</v>
      </c>
      <c r="L94" t="s">
        <v>66</v>
      </c>
      <c r="M94" t="s">
        <v>3</v>
      </c>
      <c r="N94" t="s">
        <v>3</v>
      </c>
    </row>
    <row r="95" spans="1:14" x14ac:dyDescent="0.35">
      <c r="A95" t="s">
        <v>540</v>
      </c>
      <c r="B95">
        <v>4000</v>
      </c>
      <c r="C95" t="s">
        <v>34</v>
      </c>
      <c r="D95" t="s">
        <v>35</v>
      </c>
      <c r="E95" t="s">
        <v>23</v>
      </c>
      <c r="F95" t="s">
        <v>24</v>
      </c>
      <c r="G95" t="s">
        <v>3</v>
      </c>
      <c r="H95" t="s">
        <v>3</v>
      </c>
      <c r="I95" t="s">
        <v>16</v>
      </c>
      <c r="J95" t="s">
        <v>17</v>
      </c>
      <c r="K95" t="s">
        <v>18</v>
      </c>
      <c r="L95" t="s">
        <v>19</v>
      </c>
      <c r="M95" t="s">
        <v>3</v>
      </c>
      <c r="N95" t="s">
        <v>3</v>
      </c>
    </row>
    <row r="96" spans="1:14" x14ac:dyDescent="0.35">
      <c r="A96" t="s">
        <v>540</v>
      </c>
      <c r="B96">
        <v>4000</v>
      </c>
      <c r="C96" t="s">
        <v>457</v>
      </c>
      <c r="D96" t="s">
        <v>458</v>
      </c>
      <c r="E96" t="s">
        <v>69</v>
      </c>
      <c r="F96" t="s">
        <v>70</v>
      </c>
      <c r="G96" t="s">
        <v>3</v>
      </c>
      <c r="H96" t="s">
        <v>3</v>
      </c>
      <c r="I96" t="s">
        <v>16</v>
      </c>
      <c r="J96" t="s">
        <v>17</v>
      </c>
      <c r="K96" t="s">
        <v>18</v>
      </c>
      <c r="L96" t="s">
        <v>19</v>
      </c>
      <c r="M96" t="s">
        <v>3</v>
      </c>
      <c r="N96" t="s">
        <v>3</v>
      </c>
    </row>
    <row r="97" spans="1:14" x14ac:dyDescent="0.35">
      <c r="A97" t="s">
        <v>541</v>
      </c>
      <c r="B97">
        <v>132737</v>
      </c>
      <c r="C97" t="s">
        <v>451</v>
      </c>
      <c r="D97" t="s">
        <v>452</v>
      </c>
      <c r="E97" t="s">
        <v>69</v>
      </c>
      <c r="F97" t="s">
        <v>70</v>
      </c>
      <c r="G97" t="s">
        <v>542</v>
      </c>
      <c r="H97" t="s">
        <v>543</v>
      </c>
      <c r="I97" t="s">
        <v>55</v>
      </c>
      <c r="J97" t="s">
        <v>56</v>
      </c>
      <c r="K97" t="s">
        <v>114</v>
      </c>
      <c r="L97" t="s">
        <v>115</v>
      </c>
      <c r="M97" t="s">
        <v>3</v>
      </c>
      <c r="N97" t="s">
        <v>3</v>
      </c>
    </row>
    <row r="98" spans="1:14" x14ac:dyDescent="0.35">
      <c r="A98" t="s">
        <v>511</v>
      </c>
      <c r="B98">
        <v>25805</v>
      </c>
      <c r="C98" t="s">
        <v>197</v>
      </c>
      <c r="D98" t="s">
        <v>198</v>
      </c>
      <c r="E98" t="s">
        <v>23</v>
      </c>
      <c r="F98" t="s">
        <v>24</v>
      </c>
      <c r="G98" t="s">
        <v>544</v>
      </c>
      <c r="H98" t="s">
        <v>545</v>
      </c>
      <c r="I98" t="s">
        <v>55</v>
      </c>
      <c r="J98" t="s">
        <v>56</v>
      </c>
      <c r="K98" t="s">
        <v>119</v>
      </c>
      <c r="L98" t="s">
        <v>120</v>
      </c>
      <c r="M98" t="s">
        <v>3</v>
      </c>
      <c r="N98" t="s">
        <v>3</v>
      </c>
    </row>
    <row r="99" spans="1:14" x14ac:dyDescent="0.35">
      <c r="A99" t="s">
        <v>511</v>
      </c>
      <c r="B99">
        <v>25805</v>
      </c>
      <c r="C99" t="s">
        <v>500</v>
      </c>
      <c r="D99" t="s">
        <v>501</v>
      </c>
      <c r="E99" t="s">
        <v>69</v>
      </c>
      <c r="F99" t="s">
        <v>70</v>
      </c>
      <c r="G99" t="s">
        <v>546</v>
      </c>
      <c r="H99" t="s">
        <v>547</v>
      </c>
      <c r="I99" t="s">
        <v>55</v>
      </c>
      <c r="J99" t="s">
        <v>56</v>
      </c>
      <c r="K99" t="s">
        <v>119</v>
      </c>
      <c r="L99" t="s">
        <v>120</v>
      </c>
      <c r="M99" t="s">
        <v>3</v>
      </c>
      <c r="N99" t="s">
        <v>3</v>
      </c>
    </row>
    <row r="100" spans="1:14" x14ac:dyDescent="0.35">
      <c r="A100" t="s">
        <v>548</v>
      </c>
      <c r="B100">
        <v>49148</v>
      </c>
      <c r="C100" t="s">
        <v>51</v>
      </c>
      <c r="D100" t="s">
        <v>52</v>
      </c>
      <c r="E100" t="s">
        <v>23</v>
      </c>
      <c r="F100" t="s">
        <v>24</v>
      </c>
      <c r="G100" t="s">
        <v>549</v>
      </c>
      <c r="H100" t="s">
        <v>550</v>
      </c>
      <c r="I100" t="s">
        <v>55</v>
      </c>
      <c r="J100" t="s">
        <v>56</v>
      </c>
      <c r="K100" t="s">
        <v>220</v>
      </c>
      <c r="L100" t="s">
        <v>221</v>
      </c>
      <c r="M100" t="s">
        <v>3</v>
      </c>
      <c r="N100" t="s">
        <v>3</v>
      </c>
    </row>
    <row r="101" spans="1:14" x14ac:dyDescent="0.35">
      <c r="A101" t="s">
        <v>551</v>
      </c>
      <c r="B101">
        <v>4620</v>
      </c>
      <c r="C101" t="s">
        <v>239</v>
      </c>
      <c r="D101" t="s">
        <v>240</v>
      </c>
      <c r="E101" t="s">
        <v>23</v>
      </c>
      <c r="F101" t="s">
        <v>24</v>
      </c>
      <c r="G101" t="s">
        <v>549</v>
      </c>
      <c r="H101" t="s">
        <v>550</v>
      </c>
      <c r="I101" t="s">
        <v>55</v>
      </c>
      <c r="J101" t="s">
        <v>56</v>
      </c>
      <c r="K101" t="s">
        <v>220</v>
      </c>
      <c r="L101" t="s">
        <v>221</v>
      </c>
      <c r="M101" t="s">
        <v>3</v>
      </c>
      <c r="N101" t="s">
        <v>3</v>
      </c>
    </row>
    <row r="102" spans="1:14" x14ac:dyDescent="0.35">
      <c r="A102" t="s">
        <v>552</v>
      </c>
      <c r="B102">
        <v>112</v>
      </c>
      <c r="C102" t="s">
        <v>234</v>
      </c>
      <c r="D102" t="s">
        <v>235</v>
      </c>
      <c r="E102" t="s">
        <v>23</v>
      </c>
      <c r="F102" t="s">
        <v>24</v>
      </c>
      <c r="G102" t="s">
        <v>549</v>
      </c>
      <c r="H102" t="s">
        <v>550</v>
      </c>
      <c r="I102" t="s">
        <v>55</v>
      </c>
      <c r="J102" t="s">
        <v>56</v>
      </c>
      <c r="K102" t="s">
        <v>220</v>
      </c>
      <c r="L102" t="s">
        <v>221</v>
      </c>
      <c r="M102" t="s">
        <v>3</v>
      </c>
      <c r="N102" t="s">
        <v>3</v>
      </c>
    </row>
    <row r="103" spans="1:14" x14ac:dyDescent="0.35">
      <c r="A103" t="s">
        <v>553</v>
      </c>
      <c r="B103">
        <v>14000</v>
      </c>
      <c r="C103" t="s">
        <v>554</v>
      </c>
      <c r="D103" t="s">
        <v>555</v>
      </c>
      <c r="E103" t="s">
        <v>23</v>
      </c>
      <c r="F103" t="s">
        <v>24</v>
      </c>
      <c r="G103" t="s">
        <v>549</v>
      </c>
      <c r="H103" t="s">
        <v>550</v>
      </c>
      <c r="I103" t="s">
        <v>55</v>
      </c>
      <c r="J103" t="s">
        <v>56</v>
      </c>
      <c r="K103" t="s">
        <v>220</v>
      </c>
      <c r="L103" t="s">
        <v>221</v>
      </c>
      <c r="M103" t="s">
        <v>3</v>
      </c>
      <c r="N103" t="s">
        <v>3</v>
      </c>
    </row>
    <row r="104" spans="1:14" x14ac:dyDescent="0.35">
      <c r="A104" t="s">
        <v>556</v>
      </c>
      <c r="B104">
        <v>67880</v>
      </c>
      <c r="C104" t="s">
        <v>451</v>
      </c>
      <c r="D104" t="s">
        <v>452</v>
      </c>
      <c r="E104" t="s">
        <v>69</v>
      </c>
      <c r="F104" t="s">
        <v>70</v>
      </c>
      <c r="G104" t="s">
        <v>557</v>
      </c>
      <c r="H104" t="s">
        <v>558</v>
      </c>
      <c r="I104" t="s">
        <v>55</v>
      </c>
      <c r="J104" t="s">
        <v>56</v>
      </c>
      <c r="K104" t="s">
        <v>220</v>
      </c>
      <c r="L104" t="s">
        <v>221</v>
      </c>
      <c r="M104" t="s">
        <v>3</v>
      </c>
      <c r="N104" t="s">
        <v>3</v>
      </c>
    </row>
    <row r="105" spans="1:14" x14ac:dyDescent="0.35">
      <c r="A105" t="s">
        <v>244</v>
      </c>
      <c r="B105">
        <v>8</v>
      </c>
      <c r="C105" t="s">
        <v>234</v>
      </c>
      <c r="D105" t="s">
        <v>235</v>
      </c>
      <c r="E105" t="s">
        <v>23</v>
      </c>
      <c r="F105" t="s">
        <v>24</v>
      </c>
      <c r="G105" t="s">
        <v>236</v>
      </c>
      <c r="H105" t="s">
        <v>237</v>
      </c>
      <c r="I105" t="s">
        <v>231</v>
      </c>
      <c r="J105" t="s">
        <v>232</v>
      </c>
      <c r="K105" t="s">
        <v>166</v>
      </c>
      <c r="L105" t="s">
        <v>167</v>
      </c>
      <c r="M105" t="s">
        <v>3</v>
      </c>
      <c r="N105" t="s">
        <v>3</v>
      </c>
    </row>
    <row r="106" spans="1:14" x14ac:dyDescent="0.35">
      <c r="A106" t="s">
        <v>244</v>
      </c>
      <c r="B106">
        <v>323</v>
      </c>
      <c r="C106" t="s">
        <v>239</v>
      </c>
      <c r="D106" t="s">
        <v>240</v>
      </c>
      <c r="E106" t="s">
        <v>23</v>
      </c>
      <c r="F106" t="s">
        <v>24</v>
      </c>
      <c r="G106" t="s">
        <v>236</v>
      </c>
      <c r="H106" t="s">
        <v>237</v>
      </c>
      <c r="I106" t="s">
        <v>231</v>
      </c>
      <c r="J106" t="s">
        <v>232</v>
      </c>
      <c r="K106" t="s">
        <v>166</v>
      </c>
      <c r="L106" t="s">
        <v>167</v>
      </c>
      <c r="M106" t="s">
        <v>3</v>
      </c>
      <c r="N106" t="s">
        <v>3</v>
      </c>
    </row>
    <row r="107" spans="1:14" x14ac:dyDescent="0.35">
      <c r="A107" t="s">
        <v>244</v>
      </c>
      <c r="B107">
        <v>980</v>
      </c>
      <c r="C107" t="s">
        <v>242</v>
      </c>
      <c r="D107" t="s">
        <v>243</v>
      </c>
      <c r="E107" t="s">
        <v>23</v>
      </c>
      <c r="F107" t="s">
        <v>24</v>
      </c>
      <c r="G107" t="s">
        <v>236</v>
      </c>
      <c r="H107" t="s">
        <v>237</v>
      </c>
      <c r="I107" t="s">
        <v>231</v>
      </c>
      <c r="J107" t="s">
        <v>232</v>
      </c>
      <c r="K107" t="s">
        <v>166</v>
      </c>
      <c r="L107" t="s">
        <v>167</v>
      </c>
      <c r="M107" t="s">
        <v>3</v>
      </c>
      <c r="N107" t="s">
        <v>3</v>
      </c>
    </row>
    <row r="108" spans="1:14" x14ac:dyDescent="0.35">
      <c r="A108" t="s">
        <v>559</v>
      </c>
      <c r="B108">
        <v>1311</v>
      </c>
      <c r="C108" t="s">
        <v>500</v>
      </c>
      <c r="D108" t="s">
        <v>501</v>
      </c>
      <c r="E108" t="s">
        <v>69</v>
      </c>
      <c r="F108" t="s">
        <v>70</v>
      </c>
      <c r="G108" t="s">
        <v>560</v>
      </c>
      <c r="H108" t="s">
        <v>561</v>
      </c>
      <c r="I108" t="s">
        <v>231</v>
      </c>
      <c r="J108" t="s">
        <v>232</v>
      </c>
      <c r="K108" t="s">
        <v>349</v>
      </c>
      <c r="L108" t="s">
        <v>350</v>
      </c>
      <c r="M108" t="s">
        <v>3</v>
      </c>
      <c r="N108" t="s">
        <v>3</v>
      </c>
    </row>
    <row r="109" spans="1:14" x14ac:dyDescent="0.35">
      <c r="A109" t="s">
        <v>499</v>
      </c>
      <c r="B109">
        <v>-1646</v>
      </c>
      <c r="C109" t="s">
        <v>500</v>
      </c>
      <c r="D109" t="s">
        <v>501</v>
      </c>
      <c r="E109" t="s">
        <v>69</v>
      </c>
      <c r="F109" t="s">
        <v>70</v>
      </c>
      <c r="G109" t="s">
        <v>562</v>
      </c>
      <c r="H109" t="s">
        <v>563</v>
      </c>
      <c r="I109" t="s">
        <v>39</v>
      </c>
      <c r="J109" t="s">
        <v>40</v>
      </c>
      <c r="K109" t="s">
        <v>254</v>
      </c>
      <c r="L109" t="s">
        <v>255</v>
      </c>
      <c r="M109" t="s">
        <v>3</v>
      </c>
      <c r="N109" t="s">
        <v>3</v>
      </c>
    </row>
    <row r="110" spans="1:14" x14ac:dyDescent="0.35">
      <c r="A110" t="s">
        <v>564</v>
      </c>
      <c r="B110">
        <v>676</v>
      </c>
      <c r="C110" t="s">
        <v>554</v>
      </c>
      <c r="D110" t="s">
        <v>555</v>
      </c>
      <c r="E110" t="s">
        <v>23</v>
      </c>
      <c r="F110" t="s">
        <v>24</v>
      </c>
      <c r="G110" t="s">
        <v>565</v>
      </c>
      <c r="H110" t="s">
        <v>566</v>
      </c>
      <c r="I110" t="s">
        <v>355</v>
      </c>
      <c r="J110" t="s">
        <v>356</v>
      </c>
      <c r="K110" t="s">
        <v>135</v>
      </c>
      <c r="L110" t="s">
        <v>136</v>
      </c>
      <c r="M110" t="s">
        <v>3</v>
      </c>
      <c r="N110" t="s">
        <v>3</v>
      </c>
    </row>
    <row r="111" spans="1:14" x14ac:dyDescent="0.35">
      <c r="A111" t="s">
        <v>564</v>
      </c>
      <c r="B111">
        <v>62</v>
      </c>
      <c r="C111" t="s">
        <v>234</v>
      </c>
      <c r="D111" t="s">
        <v>235</v>
      </c>
      <c r="E111" t="s">
        <v>23</v>
      </c>
      <c r="F111" t="s">
        <v>24</v>
      </c>
      <c r="G111" t="s">
        <v>565</v>
      </c>
      <c r="H111" t="s">
        <v>566</v>
      </c>
      <c r="I111" t="s">
        <v>355</v>
      </c>
      <c r="J111" t="s">
        <v>356</v>
      </c>
      <c r="K111" t="s">
        <v>135</v>
      </c>
      <c r="L111" t="s">
        <v>136</v>
      </c>
      <c r="M111" t="s">
        <v>3</v>
      </c>
      <c r="N111" t="s">
        <v>3</v>
      </c>
    </row>
    <row r="112" spans="1:14" x14ac:dyDescent="0.35">
      <c r="A112" t="s">
        <v>564</v>
      </c>
      <c r="B112">
        <v>2565</v>
      </c>
      <c r="C112" t="s">
        <v>239</v>
      </c>
      <c r="D112" t="s">
        <v>240</v>
      </c>
      <c r="E112" t="s">
        <v>23</v>
      </c>
      <c r="F112" t="s">
        <v>24</v>
      </c>
      <c r="G112" t="s">
        <v>565</v>
      </c>
      <c r="H112" t="s">
        <v>566</v>
      </c>
      <c r="I112" t="s">
        <v>355</v>
      </c>
      <c r="J112" t="s">
        <v>356</v>
      </c>
      <c r="K112" t="s">
        <v>135</v>
      </c>
      <c r="L112" t="s">
        <v>136</v>
      </c>
      <c r="M112" t="s">
        <v>3</v>
      </c>
      <c r="N112" t="s">
        <v>3</v>
      </c>
    </row>
    <row r="113" spans="1:14" x14ac:dyDescent="0.35">
      <c r="A113" t="s">
        <v>567</v>
      </c>
      <c r="B113">
        <v>7097</v>
      </c>
      <c r="C113" t="s">
        <v>242</v>
      </c>
      <c r="D113" t="s">
        <v>243</v>
      </c>
      <c r="E113" t="s">
        <v>23</v>
      </c>
      <c r="F113" t="s">
        <v>24</v>
      </c>
      <c r="G113" t="s">
        <v>565</v>
      </c>
      <c r="H113" t="s">
        <v>566</v>
      </c>
      <c r="I113" t="s">
        <v>355</v>
      </c>
      <c r="J113" t="s">
        <v>356</v>
      </c>
      <c r="K113" t="s">
        <v>135</v>
      </c>
      <c r="L113" t="s">
        <v>136</v>
      </c>
      <c r="M113" t="s">
        <v>3</v>
      </c>
      <c r="N113" t="s">
        <v>3</v>
      </c>
    </row>
    <row r="114" spans="1:14" x14ac:dyDescent="0.35">
      <c r="A114" t="s">
        <v>564</v>
      </c>
      <c r="B114">
        <v>223800</v>
      </c>
      <c r="C114" t="s">
        <v>568</v>
      </c>
      <c r="D114" t="s">
        <v>569</v>
      </c>
      <c r="E114" t="s">
        <v>23</v>
      </c>
      <c r="F114" t="s">
        <v>24</v>
      </c>
      <c r="G114" t="s">
        <v>565</v>
      </c>
      <c r="H114" t="s">
        <v>566</v>
      </c>
      <c r="I114" t="s">
        <v>355</v>
      </c>
      <c r="J114" t="s">
        <v>356</v>
      </c>
      <c r="K114" t="s">
        <v>135</v>
      </c>
      <c r="L114" t="s">
        <v>136</v>
      </c>
      <c r="M114" t="s">
        <v>3</v>
      </c>
      <c r="N114" t="s">
        <v>3</v>
      </c>
    </row>
    <row r="115" spans="1:14" x14ac:dyDescent="0.35">
      <c r="A115" t="s">
        <v>570</v>
      </c>
      <c r="B115">
        <v>234200</v>
      </c>
      <c r="C115" t="s">
        <v>451</v>
      </c>
      <c r="D115" t="s">
        <v>452</v>
      </c>
      <c r="E115" t="s">
        <v>69</v>
      </c>
      <c r="F115" t="s">
        <v>70</v>
      </c>
      <c r="G115" t="s">
        <v>557</v>
      </c>
      <c r="H115" t="s">
        <v>558</v>
      </c>
      <c r="I115" t="s">
        <v>355</v>
      </c>
      <c r="J115" t="s">
        <v>356</v>
      </c>
      <c r="K115" t="s">
        <v>135</v>
      </c>
      <c r="L115" t="s">
        <v>136</v>
      </c>
      <c r="M115" t="s">
        <v>3</v>
      </c>
      <c r="N115" t="s">
        <v>3</v>
      </c>
    </row>
    <row r="116" spans="1:14" x14ac:dyDescent="0.35">
      <c r="A116" t="s">
        <v>571</v>
      </c>
      <c r="B116">
        <v>-4952</v>
      </c>
      <c r="C116" t="s">
        <v>374</v>
      </c>
      <c r="D116" t="s">
        <v>375</v>
      </c>
      <c r="E116" t="s">
        <v>23</v>
      </c>
      <c r="F116" t="s">
        <v>24</v>
      </c>
      <c r="G116" t="s">
        <v>376</v>
      </c>
      <c r="H116" t="s">
        <v>377</v>
      </c>
      <c r="I116" t="s">
        <v>355</v>
      </c>
      <c r="J116" t="s">
        <v>356</v>
      </c>
      <c r="K116" t="s">
        <v>135</v>
      </c>
      <c r="L116" t="s">
        <v>136</v>
      </c>
      <c r="M116" t="s">
        <v>3</v>
      </c>
      <c r="N116" t="s">
        <v>3</v>
      </c>
    </row>
    <row r="117" spans="1:14" x14ac:dyDescent="0.35">
      <c r="A117" t="s">
        <v>572</v>
      </c>
      <c r="B117">
        <v>-4952</v>
      </c>
      <c r="C117" t="s">
        <v>500</v>
      </c>
      <c r="D117" t="s">
        <v>501</v>
      </c>
      <c r="E117" t="s">
        <v>69</v>
      </c>
      <c r="F117" t="s">
        <v>70</v>
      </c>
      <c r="G117" t="s">
        <v>573</v>
      </c>
      <c r="H117" t="s">
        <v>574</v>
      </c>
      <c r="I117" t="s">
        <v>355</v>
      </c>
      <c r="J117" t="s">
        <v>356</v>
      </c>
      <c r="K117" t="s">
        <v>135</v>
      </c>
      <c r="L117" t="s">
        <v>136</v>
      </c>
      <c r="M117" t="s">
        <v>3</v>
      </c>
      <c r="N117" t="s">
        <v>3</v>
      </c>
    </row>
    <row r="118" spans="1:14" x14ac:dyDescent="0.35">
      <c r="A118" t="s">
        <v>575</v>
      </c>
      <c r="B118">
        <v>6222</v>
      </c>
      <c r="C118" t="s">
        <v>34</v>
      </c>
      <c r="D118" t="s">
        <v>35</v>
      </c>
      <c r="E118" t="s">
        <v>23</v>
      </c>
      <c r="F118" t="s">
        <v>24</v>
      </c>
      <c r="G118" t="s">
        <v>3</v>
      </c>
      <c r="H118" t="s">
        <v>3</v>
      </c>
      <c r="I118" t="s">
        <v>146</v>
      </c>
      <c r="J118" t="s">
        <v>147</v>
      </c>
      <c r="K118" t="s">
        <v>148</v>
      </c>
      <c r="L118" t="s">
        <v>149</v>
      </c>
      <c r="M118" t="s">
        <v>3</v>
      </c>
      <c r="N118" t="s">
        <v>3</v>
      </c>
    </row>
    <row r="119" spans="1:14" x14ac:dyDescent="0.35">
      <c r="A119" t="s">
        <v>576</v>
      </c>
      <c r="B119">
        <v>34</v>
      </c>
      <c r="C119" t="s">
        <v>234</v>
      </c>
      <c r="D119" t="s">
        <v>235</v>
      </c>
      <c r="E119" t="s">
        <v>23</v>
      </c>
      <c r="F119" t="s">
        <v>24</v>
      </c>
      <c r="G119" t="s">
        <v>3</v>
      </c>
      <c r="H119" t="s">
        <v>3</v>
      </c>
      <c r="I119" t="s">
        <v>146</v>
      </c>
      <c r="J119" t="s">
        <v>147</v>
      </c>
      <c r="K119" t="s">
        <v>148</v>
      </c>
      <c r="L119" t="s">
        <v>149</v>
      </c>
      <c r="M119" t="s">
        <v>3</v>
      </c>
      <c r="N119" t="s">
        <v>3</v>
      </c>
    </row>
    <row r="120" spans="1:14" x14ac:dyDescent="0.35">
      <c r="A120" t="s">
        <v>576</v>
      </c>
      <c r="B120">
        <v>5712</v>
      </c>
      <c r="C120" t="s">
        <v>451</v>
      </c>
      <c r="D120" t="s">
        <v>452</v>
      </c>
      <c r="E120" t="s">
        <v>69</v>
      </c>
      <c r="F120" t="s">
        <v>70</v>
      </c>
      <c r="G120" t="s">
        <v>3</v>
      </c>
      <c r="H120" t="s">
        <v>3</v>
      </c>
      <c r="I120" t="s">
        <v>146</v>
      </c>
      <c r="J120" t="s">
        <v>147</v>
      </c>
      <c r="K120" t="s">
        <v>148</v>
      </c>
      <c r="L120" t="s">
        <v>149</v>
      </c>
      <c r="M120" t="s">
        <v>3</v>
      </c>
      <c r="N120" t="s">
        <v>3</v>
      </c>
    </row>
    <row r="121" spans="1:14" x14ac:dyDescent="0.35">
      <c r="A121" t="s">
        <v>575</v>
      </c>
      <c r="B121">
        <v>6222</v>
      </c>
      <c r="C121" t="s">
        <v>451</v>
      </c>
      <c r="D121" t="s">
        <v>452</v>
      </c>
      <c r="E121" t="s">
        <v>69</v>
      </c>
      <c r="F121" t="s">
        <v>70</v>
      </c>
      <c r="G121" t="s">
        <v>3</v>
      </c>
      <c r="H121" t="s">
        <v>3</v>
      </c>
      <c r="I121" t="s">
        <v>146</v>
      </c>
      <c r="J121" t="s">
        <v>147</v>
      </c>
      <c r="K121" t="s">
        <v>148</v>
      </c>
      <c r="L121" t="s">
        <v>149</v>
      </c>
      <c r="M121" t="s">
        <v>3</v>
      </c>
      <c r="N121" t="s">
        <v>3</v>
      </c>
    </row>
    <row r="122" spans="1:14" x14ac:dyDescent="0.35">
      <c r="A122" t="s">
        <v>576</v>
      </c>
      <c r="B122">
        <v>1409</v>
      </c>
      <c r="C122" t="s">
        <v>239</v>
      </c>
      <c r="D122" t="s">
        <v>240</v>
      </c>
      <c r="E122" t="s">
        <v>23</v>
      </c>
      <c r="F122" t="s">
        <v>24</v>
      </c>
      <c r="G122" t="s">
        <v>3</v>
      </c>
      <c r="H122" t="s">
        <v>3</v>
      </c>
      <c r="I122" t="s">
        <v>146</v>
      </c>
      <c r="J122" t="s">
        <v>147</v>
      </c>
      <c r="K122" t="s">
        <v>148</v>
      </c>
      <c r="L122" t="s">
        <v>149</v>
      </c>
      <c r="M122" t="s">
        <v>3</v>
      </c>
      <c r="N122" t="s">
        <v>3</v>
      </c>
    </row>
    <row r="123" spans="1:14" x14ac:dyDescent="0.35">
      <c r="A123" t="s">
        <v>576</v>
      </c>
      <c r="B123">
        <v>4269</v>
      </c>
      <c r="C123" t="s">
        <v>73</v>
      </c>
      <c r="D123" t="s">
        <v>74</v>
      </c>
      <c r="E123" t="s">
        <v>23</v>
      </c>
      <c r="F123" t="s">
        <v>24</v>
      </c>
      <c r="G123" t="s">
        <v>3</v>
      </c>
      <c r="H123" t="s">
        <v>3</v>
      </c>
      <c r="I123" t="s">
        <v>146</v>
      </c>
      <c r="J123" t="s">
        <v>147</v>
      </c>
      <c r="K123" t="s">
        <v>148</v>
      </c>
      <c r="L123" t="s">
        <v>149</v>
      </c>
      <c r="M123" t="s">
        <v>3</v>
      </c>
      <c r="N123" t="s">
        <v>3</v>
      </c>
    </row>
    <row r="124" spans="1:14" x14ac:dyDescent="0.35">
      <c r="A124" t="s">
        <v>577</v>
      </c>
      <c r="B124">
        <v>1942</v>
      </c>
      <c r="C124" t="s">
        <v>94</v>
      </c>
      <c r="D124" t="s">
        <v>95</v>
      </c>
      <c r="E124" t="s">
        <v>23</v>
      </c>
      <c r="F124" t="s">
        <v>24</v>
      </c>
      <c r="G124" t="s">
        <v>3</v>
      </c>
      <c r="H124" t="s">
        <v>3</v>
      </c>
      <c r="I124" t="s">
        <v>75</v>
      </c>
      <c r="J124" t="s">
        <v>76</v>
      </c>
      <c r="K124" t="s">
        <v>57</v>
      </c>
      <c r="L124" t="s">
        <v>58</v>
      </c>
      <c r="M124" t="s">
        <v>3</v>
      </c>
      <c r="N124" t="s">
        <v>3</v>
      </c>
    </row>
    <row r="125" spans="1:14" x14ac:dyDescent="0.35">
      <c r="A125" t="s">
        <v>577</v>
      </c>
      <c r="B125">
        <v>1942</v>
      </c>
      <c r="C125" t="s">
        <v>451</v>
      </c>
      <c r="D125" t="s">
        <v>452</v>
      </c>
      <c r="E125" t="s">
        <v>69</v>
      </c>
      <c r="F125" t="s">
        <v>70</v>
      </c>
      <c r="G125" t="s">
        <v>3</v>
      </c>
      <c r="H125" t="s">
        <v>3</v>
      </c>
      <c r="I125" t="s">
        <v>75</v>
      </c>
      <c r="J125" t="s">
        <v>76</v>
      </c>
      <c r="K125" t="s">
        <v>57</v>
      </c>
      <c r="L125" t="s">
        <v>58</v>
      </c>
      <c r="M125" t="s">
        <v>3</v>
      </c>
      <c r="N125" t="s">
        <v>3</v>
      </c>
    </row>
    <row r="126" spans="1:14" x14ac:dyDescent="0.35">
      <c r="A126" t="s">
        <v>578</v>
      </c>
      <c r="B126">
        <v>-1646</v>
      </c>
      <c r="C126" t="s">
        <v>29</v>
      </c>
      <c r="D126" t="s">
        <v>30</v>
      </c>
      <c r="E126" t="s">
        <v>23</v>
      </c>
      <c r="F126" t="s">
        <v>24</v>
      </c>
      <c r="G126" t="s">
        <v>407</v>
      </c>
      <c r="H126" t="s">
        <v>408</v>
      </c>
      <c r="I126" t="s">
        <v>409</v>
      </c>
      <c r="J126" t="s">
        <v>410</v>
      </c>
      <c r="K126" t="s">
        <v>411</v>
      </c>
      <c r="L126" t="s">
        <v>412</v>
      </c>
      <c r="M126" t="s">
        <v>3</v>
      </c>
      <c r="N126" t="s">
        <v>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OutlineSymbols="0" showWhiteSpace="0" topLeftCell="D1" workbookViewId="0">
      <pane ySplit="1" topLeftCell="A2" activePane="bottomLeft" state="frozenSplit"/>
      <selection pane="bottomLeft" sqref="A1:N7"/>
    </sheetView>
  </sheetViews>
  <sheetFormatPr defaultRowHeight="14.15" x14ac:dyDescent="0.35"/>
  <cols>
    <col min="1" max="1" width="87" bestFit="1" customWidth="1"/>
    <col min="2" max="2" width="11" bestFit="1" customWidth="1"/>
    <col min="3" max="3" width="16.5" bestFit="1" customWidth="1"/>
    <col min="4" max="4" width="23.140625" bestFit="1" customWidth="1"/>
    <col min="5" max="5" width="14.35546875" bestFit="1" customWidth="1"/>
    <col min="6" max="6" width="23.140625" bestFit="1" customWidth="1"/>
    <col min="7" max="7" width="16.5" bestFit="1" customWidth="1"/>
    <col min="8" max="8" width="47.35546875" bestFit="1" customWidth="1"/>
    <col min="9" max="9" width="11" bestFit="1" customWidth="1"/>
    <col min="10" max="10" width="39.640625" bestFit="1" customWidth="1"/>
    <col min="11" max="11" width="14.35546875" bestFit="1" customWidth="1"/>
    <col min="12" max="12" width="56.140625" bestFit="1" customWidth="1"/>
    <col min="13" max="13" width="11" bestFit="1" customWidth="1"/>
    <col min="14" max="14" width="3.35546875" bestFit="1" customWidth="1"/>
  </cols>
  <sheetData>
    <row r="1" spans="1:14" x14ac:dyDescent="0.35">
      <c r="A1" t="s">
        <v>0</v>
      </c>
      <c r="B1" t="s">
        <v>1</v>
      </c>
      <c r="C1" t="s">
        <v>2</v>
      </c>
      <c r="D1" t="s">
        <v>3</v>
      </c>
      <c r="E1" t="s">
        <v>4</v>
      </c>
      <c r="F1" t="s">
        <v>3</v>
      </c>
      <c r="G1" t="s">
        <v>5</v>
      </c>
      <c r="H1" t="s">
        <v>3</v>
      </c>
      <c r="I1" t="s">
        <v>6</v>
      </c>
      <c r="J1" t="s">
        <v>3</v>
      </c>
      <c r="K1" t="s">
        <v>7</v>
      </c>
      <c r="L1" t="s">
        <v>3</v>
      </c>
      <c r="M1" t="s">
        <v>8</v>
      </c>
      <c r="N1" t="s">
        <v>3</v>
      </c>
    </row>
    <row r="2" spans="1:14" x14ac:dyDescent="0.35">
      <c r="A2" t="s">
        <v>579</v>
      </c>
      <c r="B2">
        <v>16640</v>
      </c>
      <c r="C2" t="s">
        <v>580</v>
      </c>
      <c r="D2" t="s">
        <v>581</v>
      </c>
      <c r="E2" t="s">
        <v>23</v>
      </c>
      <c r="F2" t="s">
        <v>24</v>
      </c>
      <c r="G2" t="s">
        <v>582</v>
      </c>
      <c r="H2" t="s">
        <v>583</v>
      </c>
      <c r="I2" t="s">
        <v>584</v>
      </c>
      <c r="J2" t="s">
        <v>585</v>
      </c>
      <c r="K2" t="s">
        <v>586</v>
      </c>
      <c r="L2" t="s">
        <v>587</v>
      </c>
      <c r="M2" t="s">
        <v>3</v>
      </c>
      <c r="N2" t="s">
        <v>3</v>
      </c>
    </row>
    <row r="3" spans="1:14" x14ac:dyDescent="0.35">
      <c r="A3" t="s">
        <v>588</v>
      </c>
      <c r="B3">
        <v>16640</v>
      </c>
      <c r="C3" t="s">
        <v>580</v>
      </c>
      <c r="D3" t="s">
        <v>581</v>
      </c>
      <c r="E3" t="s">
        <v>23</v>
      </c>
      <c r="F3" t="s">
        <v>24</v>
      </c>
      <c r="G3" t="s">
        <v>582</v>
      </c>
      <c r="H3" t="s">
        <v>583</v>
      </c>
      <c r="I3" t="s">
        <v>584</v>
      </c>
      <c r="J3" t="s">
        <v>585</v>
      </c>
      <c r="K3" t="s">
        <v>586</v>
      </c>
      <c r="L3" t="s">
        <v>587</v>
      </c>
      <c r="M3" t="s">
        <v>3</v>
      </c>
      <c r="N3" t="s">
        <v>3</v>
      </c>
    </row>
    <row r="4" spans="1:14" x14ac:dyDescent="0.35">
      <c r="A4" t="s">
        <v>588</v>
      </c>
      <c r="B4">
        <v>-16640</v>
      </c>
      <c r="C4" t="s">
        <v>589</v>
      </c>
      <c r="D4" t="s">
        <v>590</v>
      </c>
      <c r="E4" t="s">
        <v>23</v>
      </c>
      <c r="F4" t="s">
        <v>24</v>
      </c>
      <c r="G4" t="s">
        <v>582</v>
      </c>
      <c r="H4" t="s">
        <v>583</v>
      </c>
      <c r="I4" t="s">
        <v>591</v>
      </c>
      <c r="J4" t="s">
        <v>592</v>
      </c>
      <c r="K4" t="s">
        <v>593</v>
      </c>
      <c r="L4" t="s">
        <v>594</v>
      </c>
      <c r="M4" t="s">
        <v>3</v>
      </c>
      <c r="N4" t="s">
        <v>3</v>
      </c>
    </row>
    <row r="5" spans="1:14" x14ac:dyDescent="0.35">
      <c r="A5" t="s">
        <v>579</v>
      </c>
      <c r="B5">
        <v>-16640</v>
      </c>
      <c r="C5" t="s">
        <v>589</v>
      </c>
      <c r="D5" t="s">
        <v>590</v>
      </c>
      <c r="E5" t="s">
        <v>23</v>
      </c>
      <c r="F5" t="s">
        <v>24</v>
      </c>
      <c r="G5" t="s">
        <v>582</v>
      </c>
      <c r="H5" t="s">
        <v>583</v>
      </c>
      <c r="I5" t="s">
        <v>591</v>
      </c>
      <c r="J5" t="s">
        <v>592</v>
      </c>
      <c r="K5" t="s">
        <v>593</v>
      </c>
      <c r="L5" t="s">
        <v>594</v>
      </c>
      <c r="M5" t="s">
        <v>3</v>
      </c>
      <c r="N5" t="s">
        <v>3</v>
      </c>
    </row>
    <row r="6" spans="1:14" x14ac:dyDescent="0.35">
      <c r="A6" t="s">
        <v>595</v>
      </c>
      <c r="B6">
        <v>-220000</v>
      </c>
      <c r="C6" t="s">
        <v>589</v>
      </c>
      <c r="D6" t="s">
        <v>590</v>
      </c>
      <c r="E6" t="s">
        <v>23</v>
      </c>
      <c r="F6" t="s">
        <v>24</v>
      </c>
      <c r="G6" t="s">
        <v>3</v>
      </c>
      <c r="H6" t="s">
        <v>3</v>
      </c>
      <c r="I6" t="s">
        <v>591</v>
      </c>
      <c r="J6" t="s">
        <v>592</v>
      </c>
      <c r="K6" t="s">
        <v>593</v>
      </c>
      <c r="L6" t="s">
        <v>594</v>
      </c>
      <c r="M6" t="s">
        <v>3</v>
      </c>
      <c r="N6" t="s">
        <v>3</v>
      </c>
    </row>
    <row r="7" spans="1:14" x14ac:dyDescent="0.35">
      <c r="A7" t="s">
        <v>595</v>
      </c>
      <c r="B7">
        <v>220000</v>
      </c>
      <c r="C7" t="s">
        <v>589</v>
      </c>
      <c r="D7" t="s">
        <v>590</v>
      </c>
      <c r="E7" t="s">
        <v>23</v>
      </c>
      <c r="F7" t="s">
        <v>24</v>
      </c>
      <c r="G7" t="s">
        <v>3</v>
      </c>
      <c r="H7" t="s">
        <v>3</v>
      </c>
      <c r="I7" t="s">
        <v>591</v>
      </c>
      <c r="J7" t="s">
        <v>592</v>
      </c>
      <c r="K7" t="s">
        <v>593</v>
      </c>
      <c r="L7" t="s">
        <v>594</v>
      </c>
      <c r="M7" t="s">
        <v>3</v>
      </c>
      <c r="N7" t="s">
        <v>3</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8</vt:i4>
      </vt:variant>
      <vt:variant>
        <vt:lpstr>Nimega vahemikud</vt:lpstr>
      </vt:variant>
      <vt:variant>
        <vt:i4>1</vt:i4>
      </vt:variant>
    </vt:vector>
  </HeadingPairs>
  <TitlesOfParts>
    <vt:vector size="9" baseType="lpstr">
      <vt:lpstr>1. Eelarve koondtabel</vt:lpstr>
      <vt:lpstr>2. Investeeringute tabel</vt:lpstr>
      <vt:lpstr>3. Seletuskiri ridade kaupa</vt:lpstr>
      <vt:lpstr>4. Algandmed</vt:lpstr>
      <vt:lpstr>Koondtabel</vt:lpstr>
      <vt:lpstr>1 #2022 lisaEA muudatused MS...</vt:lpstr>
      <vt:lpstr>2 #2022 lisaEA muudatused SF...</vt:lpstr>
      <vt:lpstr>3 2022 reservfondi eraldised</vt:lpstr>
      <vt:lpstr>'3. Seletuskiri ridade kaupa'!Prinditiitlid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Marika Aaso</cp:lastModifiedBy>
  <cp:revision>0</cp:revision>
  <cp:lastPrinted>2022-05-24T19:24:47Z</cp:lastPrinted>
  <dcterms:created xsi:type="dcterms:W3CDTF">2022-05-19T13:09:56Z</dcterms:created>
  <dcterms:modified xsi:type="dcterms:W3CDTF">2022-05-25T05:54:32Z</dcterms:modified>
</cp:coreProperties>
</file>