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marika\OneDrive\Eriolukorra kaugtöö\2022 EELARVE\"/>
    </mc:Choice>
  </mc:AlternateContent>
  <bookViews>
    <workbookView xWindow="0" yWindow="0" windowWidth="17820" windowHeight="7697"/>
  </bookViews>
  <sheets>
    <sheet name="1. Eelarve koondtabel" sheetId="10" r:id="rId1"/>
    <sheet name="2. Investeeringute tabel" sheetId="11" r:id="rId2"/>
    <sheet name="3. Seletuskiri ridade kaupa" sheetId="6" r:id="rId3"/>
    <sheet name="4. Algandmed" sheetId="4" r:id="rId4"/>
    <sheet name="Koondtabel" sheetId="8" state="hidden" r:id="rId5"/>
    <sheet name="1 #2022 lisaEA muudatused MS..." sheetId="1" state="hidden" r:id="rId6"/>
    <sheet name="2 #2022 lisaEA muudatused SF..." sheetId="2" state="hidden" r:id="rId7"/>
    <sheet name="3 2022 reservfondi eraldised" sheetId="3" state="hidden" r:id="rId8"/>
  </sheets>
  <definedNames>
    <definedName name="_xlnm._FilterDatabase" localSheetId="3" hidden="1">'4. Algandmed'!$A$1:$Q$276</definedName>
    <definedName name="_xlnm.Print_Titles" localSheetId="2">'3. Seletuskiri ridade kaupa'!$4:$4</definedName>
    <definedName name="Slicer_Osakonna_nimetus">#N/A</definedName>
  </definedNames>
  <calcPr calcId="162913"/>
  <pivotCaches>
    <pivotCache cacheId="0"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Lst>
</workbook>
</file>

<file path=xl/calcChain.xml><?xml version="1.0" encoding="utf-8"?>
<calcChain xmlns="http://schemas.openxmlformats.org/spreadsheetml/2006/main">
  <c r="C45" i="11" l="1"/>
  <c r="H44" i="11"/>
  <c r="G44" i="11"/>
  <c r="F44" i="11"/>
  <c r="H43" i="11"/>
  <c r="G43" i="11"/>
  <c r="F43" i="11"/>
  <c r="H42" i="11"/>
  <c r="E42" i="11"/>
  <c r="G42" i="11" s="1"/>
  <c r="H41" i="11"/>
  <c r="H40" i="11"/>
  <c r="G40" i="11"/>
  <c r="F40" i="11"/>
  <c r="H39" i="11"/>
  <c r="G39" i="11"/>
  <c r="F39" i="11"/>
  <c r="G38" i="11"/>
  <c r="F38" i="11"/>
  <c r="E38" i="11"/>
  <c r="D38" i="11"/>
  <c r="H38" i="11" s="1"/>
  <c r="H37" i="11"/>
  <c r="G37" i="11"/>
  <c r="F37" i="11"/>
  <c r="H36" i="11"/>
  <c r="G36" i="11"/>
  <c r="F36" i="11"/>
  <c r="H35" i="11"/>
  <c r="G35" i="11"/>
  <c r="F35" i="11"/>
  <c r="H34" i="11"/>
  <c r="G34" i="11"/>
  <c r="F34" i="11"/>
  <c r="H33" i="11"/>
  <c r="G33" i="11"/>
  <c r="F33" i="11"/>
  <c r="H32" i="11"/>
  <c r="G32" i="11"/>
  <c r="F32" i="11"/>
  <c r="E31" i="11"/>
  <c r="G31" i="11" s="1"/>
  <c r="D31" i="11"/>
  <c r="H31" i="11" s="1"/>
  <c r="H30" i="11"/>
  <c r="G30" i="11"/>
  <c r="F30" i="11"/>
  <c r="H29" i="11"/>
  <c r="G29" i="11"/>
  <c r="F29" i="11"/>
  <c r="H28" i="11"/>
  <c r="G28" i="11"/>
  <c r="F28" i="11"/>
  <c r="H27" i="11"/>
  <c r="G27" i="11"/>
  <c r="F27" i="11"/>
  <c r="H26" i="11"/>
  <c r="G26" i="11"/>
  <c r="F26" i="11"/>
  <c r="H25" i="11"/>
  <c r="G25" i="11"/>
  <c r="F25" i="11"/>
  <c r="E24" i="11"/>
  <c r="G24" i="11" s="1"/>
  <c r="D24" i="11"/>
  <c r="D2" i="11" s="1"/>
  <c r="H23" i="11"/>
  <c r="G23" i="11"/>
  <c r="F23" i="11"/>
  <c r="H22" i="11"/>
  <c r="G22" i="11"/>
  <c r="F22" i="11"/>
  <c r="H21" i="11"/>
  <c r="G21" i="11"/>
  <c r="F21" i="11"/>
  <c r="H20" i="11"/>
  <c r="G20" i="11"/>
  <c r="F20" i="11"/>
  <c r="H19" i="11"/>
  <c r="G19" i="11"/>
  <c r="F19" i="11"/>
  <c r="H18" i="11"/>
  <c r="G18" i="11"/>
  <c r="F18" i="11"/>
  <c r="H17" i="11"/>
  <c r="G17" i="11"/>
  <c r="F17" i="11"/>
  <c r="G16" i="11"/>
  <c r="F16" i="11"/>
  <c r="E16" i="11"/>
  <c r="D16" i="11"/>
  <c r="H16" i="11" s="1"/>
  <c r="H15" i="11"/>
  <c r="G15" i="11"/>
  <c r="F15" i="11"/>
  <c r="H14" i="11"/>
  <c r="G14" i="11"/>
  <c r="F14" i="11"/>
  <c r="H13" i="11"/>
  <c r="G13" i="11"/>
  <c r="F13" i="11"/>
  <c r="H12" i="11"/>
  <c r="G12" i="11"/>
  <c r="F12" i="11"/>
  <c r="H11" i="11"/>
  <c r="G11" i="11"/>
  <c r="F11" i="11"/>
  <c r="H10" i="11"/>
  <c r="G10" i="11"/>
  <c r="F10" i="11"/>
  <c r="H9" i="11"/>
  <c r="G9" i="11"/>
  <c r="F9" i="11"/>
  <c r="H8" i="11"/>
  <c r="G8" i="11"/>
  <c r="F8" i="11"/>
  <c r="H7" i="11"/>
  <c r="G7" i="11"/>
  <c r="F7" i="11"/>
  <c r="H6" i="11"/>
  <c r="G6" i="11"/>
  <c r="F6" i="11"/>
  <c r="E5" i="11"/>
  <c r="F5" i="11" s="1"/>
  <c r="D5" i="11"/>
  <c r="H5" i="11" s="1"/>
  <c r="H4" i="11"/>
  <c r="G4" i="11"/>
  <c r="F4" i="11"/>
  <c r="H3" i="11"/>
  <c r="E3" i="11"/>
  <c r="F3" i="11" s="1"/>
  <c r="E2" i="11"/>
  <c r="C2" i="11"/>
  <c r="G2" i="11" s="1"/>
  <c r="B2" i="11"/>
  <c r="B45" i="11" s="1"/>
  <c r="L40" i="10"/>
  <c r="H40" i="10"/>
  <c r="M40" i="10" s="1"/>
  <c r="L39" i="10"/>
  <c r="H39" i="10"/>
  <c r="M39" i="10" s="1"/>
  <c r="L37" i="10"/>
  <c r="H37" i="10"/>
  <c r="M37" i="10" s="1"/>
  <c r="L36" i="10"/>
  <c r="H36" i="10"/>
  <c r="M36" i="10" s="1"/>
  <c r="S35" i="10"/>
  <c r="R35" i="10"/>
  <c r="Q35" i="10"/>
  <c r="P35" i="10"/>
  <c r="O35" i="10"/>
  <c r="N35" i="10"/>
  <c r="L35" i="10"/>
  <c r="K35" i="10"/>
  <c r="J35" i="10"/>
  <c r="I35" i="10"/>
  <c r="H35" i="10"/>
  <c r="M35" i="10" s="1"/>
  <c r="G35" i="10"/>
  <c r="F35" i="10"/>
  <c r="E35" i="10"/>
  <c r="D35" i="10"/>
  <c r="C35" i="10"/>
  <c r="M32" i="10"/>
  <c r="L32" i="10"/>
  <c r="H32" i="10"/>
  <c r="M31" i="10"/>
  <c r="L31" i="10"/>
  <c r="H31" i="10"/>
  <c r="L30" i="10"/>
  <c r="H30" i="10"/>
  <c r="M30" i="10" s="1"/>
  <c r="L29" i="10"/>
  <c r="H29" i="10"/>
  <c r="M29" i="10" s="1"/>
  <c r="M28" i="10"/>
  <c r="L28" i="10"/>
  <c r="H28" i="10"/>
  <c r="M27" i="10"/>
  <c r="L27" i="10"/>
  <c r="H27" i="10"/>
  <c r="L26" i="10"/>
  <c r="H26" i="10"/>
  <c r="M26" i="10" s="1"/>
  <c r="L25" i="10"/>
  <c r="H25" i="10"/>
  <c r="M25" i="10" s="1"/>
  <c r="S24" i="10"/>
  <c r="R24" i="10"/>
  <c r="Q24" i="10"/>
  <c r="P24" i="10"/>
  <c r="O24" i="10"/>
  <c r="N24" i="10"/>
  <c r="L24" i="10"/>
  <c r="K24" i="10"/>
  <c r="J24" i="10"/>
  <c r="I24" i="10"/>
  <c r="H24" i="10"/>
  <c r="M24" i="10" s="1"/>
  <c r="G24" i="10"/>
  <c r="F24" i="10"/>
  <c r="E24" i="10"/>
  <c r="D24" i="10"/>
  <c r="C24" i="10"/>
  <c r="K21" i="10"/>
  <c r="L21" i="10" s="1"/>
  <c r="H21" i="10"/>
  <c r="K20" i="10"/>
  <c r="L20" i="10" s="1"/>
  <c r="H20" i="10"/>
  <c r="M20" i="10" s="1"/>
  <c r="S19" i="10"/>
  <c r="R19" i="10"/>
  <c r="Q19" i="10"/>
  <c r="P19" i="10"/>
  <c r="O19" i="10"/>
  <c r="N19" i="10"/>
  <c r="L19" i="10"/>
  <c r="K19" i="10"/>
  <c r="J19" i="10"/>
  <c r="I19" i="10"/>
  <c r="H19" i="10"/>
  <c r="M19" i="10" s="1"/>
  <c r="G19" i="10"/>
  <c r="F19" i="10"/>
  <c r="E19" i="10"/>
  <c r="D19" i="10"/>
  <c r="C19" i="10"/>
  <c r="L18" i="10"/>
  <c r="H18" i="10"/>
  <c r="M18" i="10" s="1"/>
  <c r="M17" i="10"/>
  <c r="L17" i="10"/>
  <c r="H17" i="10"/>
  <c r="S16" i="10"/>
  <c r="R16" i="10"/>
  <c r="Q16" i="10"/>
  <c r="P16" i="10"/>
  <c r="O16" i="10"/>
  <c r="N16" i="10"/>
  <c r="K16" i="10"/>
  <c r="L16" i="10" s="1"/>
  <c r="J16" i="10"/>
  <c r="I16" i="10"/>
  <c r="G16" i="10"/>
  <c r="F16" i="10"/>
  <c r="E16" i="10"/>
  <c r="D16" i="10"/>
  <c r="C16" i="10"/>
  <c r="M15" i="10"/>
  <c r="L15" i="10"/>
  <c r="H15" i="10"/>
  <c r="M14" i="10"/>
  <c r="L14" i="10"/>
  <c r="H14" i="10"/>
  <c r="S13" i="10"/>
  <c r="R13" i="10"/>
  <c r="Q13" i="10"/>
  <c r="P13" i="10"/>
  <c r="O13" i="10"/>
  <c r="N13" i="10"/>
  <c r="K13" i="10"/>
  <c r="J13" i="10"/>
  <c r="L13" i="10" s="1"/>
  <c r="M13" i="10" s="1"/>
  <c r="I13" i="10"/>
  <c r="H13" i="10"/>
  <c r="G13" i="10"/>
  <c r="F13" i="10"/>
  <c r="E13" i="10"/>
  <c r="D13" i="10"/>
  <c r="C13" i="10"/>
  <c r="S12" i="10"/>
  <c r="S10" i="10" s="1"/>
  <c r="R12" i="10"/>
  <c r="Q12" i="10"/>
  <c r="P12" i="10"/>
  <c r="O12" i="10"/>
  <c r="O10" i="10" s="1"/>
  <c r="N12" i="10"/>
  <c r="K12" i="10"/>
  <c r="K10" i="10" s="1"/>
  <c r="J12" i="10"/>
  <c r="I12" i="10"/>
  <c r="G12" i="10"/>
  <c r="G10" i="10" s="1"/>
  <c r="F12" i="10"/>
  <c r="E12" i="10"/>
  <c r="H12" i="10" s="1"/>
  <c r="D12" i="10"/>
  <c r="C12" i="10"/>
  <c r="C10" i="10" s="1"/>
  <c r="S11" i="10"/>
  <c r="R11" i="10"/>
  <c r="Q11" i="10"/>
  <c r="P11" i="10"/>
  <c r="P10" i="10" s="1"/>
  <c r="P43" i="10" s="1"/>
  <c r="O11" i="10"/>
  <c r="N11" i="10"/>
  <c r="L11" i="10"/>
  <c r="K11" i="10"/>
  <c r="J11" i="10"/>
  <c r="I11" i="10"/>
  <c r="H11" i="10"/>
  <c r="G11" i="10"/>
  <c r="F11" i="10"/>
  <c r="E11" i="10"/>
  <c r="D11" i="10"/>
  <c r="D10" i="10" s="1"/>
  <c r="D43" i="10" s="1"/>
  <c r="C11" i="10"/>
  <c r="R10" i="10"/>
  <c r="R43" i="10" s="1"/>
  <c r="Q10" i="10"/>
  <c r="Q43" i="10" s="1"/>
  <c r="N10" i="10"/>
  <c r="N43" i="10" s="1"/>
  <c r="J10" i="10"/>
  <c r="J43" i="10" s="1"/>
  <c r="I10" i="10"/>
  <c r="I43" i="10" s="1"/>
  <c r="F10" i="10"/>
  <c r="F43" i="10" s="1"/>
  <c r="E10" i="10"/>
  <c r="E43" i="10" s="1"/>
  <c r="M8" i="10"/>
  <c r="L8" i="10"/>
  <c r="H8" i="10"/>
  <c r="M7" i="10"/>
  <c r="L7" i="10"/>
  <c r="K7" i="10"/>
  <c r="H7" i="10"/>
  <c r="M6" i="10"/>
  <c r="L6" i="10"/>
  <c r="H6" i="10"/>
  <c r="L5" i="10"/>
  <c r="H5" i="10"/>
  <c r="M5" i="10" s="1"/>
  <c r="S4" i="10"/>
  <c r="S42" i="10" s="1"/>
  <c r="R4" i="10"/>
  <c r="R22" i="10" s="1"/>
  <c r="R33" i="10" s="1"/>
  <c r="Q4" i="10"/>
  <c r="Q22" i="10" s="1"/>
  <c r="Q33" i="10" s="1"/>
  <c r="P4" i="10"/>
  <c r="P42" i="10" s="1"/>
  <c r="O4" i="10"/>
  <c r="O42" i="10" s="1"/>
  <c r="N4" i="10"/>
  <c r="N22" i="10" s="1"/>
  <c r="N33" i="10" s="1"/>
  <c r="M4" i="10"/>
  <c r="L4" i="10"/>
  <c r="K4" i="10"/>
  <c r="K42" i="10" s="1"/>
  <c r="J4" i="10"/>
  <c r="J22" i="10" s="1"/>
  <c r="J33" i="10" s="1"/>
  <c r="I4" i="10"/>
  <c r="I22" i="10" s="1"/>
  <c r="I33" i="10" s="1"/>
  <c r="H4" i="10"/>
  <c r="H42" i="10" s="1"/>
  <c r="G4" i="10"/>
  <c r="G42" i="10" s="1"/>
  <c r="F4" i="10"/>
  <c r="F22" i="10" s="1"/>
  <c r="F33" i="10" s="1"/>
  <c r="E4" i="10"/>
  <c r="E22" i="10" s="1"/>
  <c r="E33" i="10" s="1"/>
  <c r="D4" i="10"/>
  <c r="D42" i="10" s="1"/>
  <c r="C4" i="10"/>
  <c r="C42" i="10" s="1"/>
  <c r="H2" i="11" l="1"/>
  <c r="D45" i="11"/>
  <c r="H45" i="11" s="1"/>
  <c r="F2" i="11"/>
  <c r="F31" i="11"/>
  <c r="G3" i="11"/>
  <c r="G5" i="11"/>
  <c r="F24" i="11"/>
  <c r="F42" i="11"/>
  <c r="H24" i="11"/>
  <c r="E41" i="11"/>
  <c r="K43" i="10"/>
  <c r="L43" i="10" s="1"/>
  <c r="L10" i="10"/>
  <c r="K22" i="10"/>
  <c r="C43" i="10"/>
  <c r="C22" i="10"/>
  <c r="C33" i="10" s="1"/>
  <c r="G43" i="10"/>
  <c r="G22" i="10"/>
  <c r="G33" i="10" s="1"/>
  <c r="M21" i="10"/>
  <c r="H10" i="10"/>
  <c r="H22" i="10" s="1"/>
  <c r="O43" i="10"/>
  <c r="O22" i="10"/>
  <c r="O33" i="10" s="1"/>
  <c r="S43" i="10"/>
  <c r="S22" i="10"/>
  <c r="S33" i="10" s="1"/>
  <c r="I42" i="10"/>
  <c r="Q42" i="10"/>
  <c r="M11" i="10"/>
  <c r="L12" i="10"/>
  <c r="M12" i="10" s="1"/>
  <c r="H16" i="10"/>
  <c r="M16" i="10" s="1"/>
  <c r="D22" i="10"/>
  <c r="D33" i="10" s="1"/>
  <c r="P22" i="10"/>
  <c r="P33" i="10" s="1"/>
  <c r="F42" i="10"/>
  <c r="J42" i="10"/>
  <c r="L42" i="10" s="1"/>
  <c r="M42" i="10" s="1"/>
  <c r="N42" i="10"/>
  <c r="R42" i="10"/>
  <c r="E42" i="10"/>
  <c r="G41" i="11" l="1"/>
  <c r="F41" i="11"/>
  <c r="E45" i="11"/>
  <c r="H33" i="10"/>
  <c r="H43" i="10"/>
  <c r="M43" i="10" s="1"/>
  <c r="M10" i="10"/>
  <c r="L22" i="10"/>
  <c r="M22" i="10" s="1"/>
  <c r="K33" i="10"/>
  <c r="L33" i="10" s="1"/>
  <c r="F45" i="11" l="1"/>
  <c r="G45" i="11"/>
  <c r="M33" i="10"/>
  <c r="L19" i="4" l="1"/>
  <c r="L18" i="4"/>
  <c r="C18" i="4"/>
  <c r="C19" i="4"/>
  <c r="C252" i="4" l="1"/>
  <c r="L252" i="4"/>
  <c r="L251" i="4"/>
  <c r="C251" i="4"/>
  <c r="L254" i="4"/>
  <c r="L255" i="4"/>
  <c r="C253" i="4"/>
  <c r="C254" i="4"/>
  <c r="C255" i="4"/>
  <c r="L253" i="4"/>
  <c r="C28" i="8" l="1"/>
  <c r="D28" i="8"/>
  <c r="D30" i="8" s="1"/>
  <c r="E28" i="8"/>
  <c r="C29" i="8"/>
  <c r="D29" i="8"/>
  <c r="E29" i="8"/>
  <c r="C30" i="8" l="1"/>
  <c r="E30" i="8"/>
  <c r="F29" i="8"/>
  <c r="F28" i="8"/>
  <c r="F30" i="8" l="1"/>
  <c r="C3" i="4" l="1"/>
  <c r="C4" i="4"/>
  <c r="C5" i="4"/>
  <c r="C6" i="4"/>
  <c r="C7" i="4"/>
  <c r="C8" i="4"/>
  <c r="C9" i="4"/>
  <c r="C10" i="4"/>
  <c r="C11" i="4"/>
  <c r="C12" i="4"/>
  <c r="C13" i="4"/>
  <c r="C14" i="4"/>
  <c r="C15" i="4"/>
  <c r="C16" i="4"/>
  <c r="C17"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6" i="4"/>
  <c r="C257" i="4"/>
  <c r="C258" i="4"/>
  <c r="C259" i="4"/>
  <c r="C260" i="4"/>
  <c r="C261" i="4"/>
  <c r="C262" i="4"/>
  <c r="C263" i="4"/>
  <c r="C264" i="4"/>
  <c r="C265" i="4"/>
  <c r="C266" i="4"/>
  <c r="C267" i="4"/>
  <c r="C268" i="4"/>
  <c r="C269" i="4"/>
  <c r="C270" i="4"/>
  <c r="C271" i="4"/>
  <c r="C272" i="4"/>
  <c r="C273" i="4"/>
  <c r="C274" i="4"/>
  <c r="C275" i="4"/>
  <c r="C276" i="4"/>
  <c r="C2" i="4"/>
  <c r="L3" i="4"/>
  <c r="L4" i="4"/>
  <c r="L5" i="4"/>
  <c r="L6" i="4"/>
  <c r="L7" i="4"/>
  <c r="L8" i="4"/>
  <c r="L9" i="4"/>
  <c r="L10" i="4"/>
  <c r="L11" i="4"/>
  <c r="L12" i="4"/>
  <c r="L13" i="4"/>
  <c r="L14" i="4"/>
  <c r="L15" i="4"/>
  <c r="L16" i="4"/>
  <c r="L17"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6" i="4"/>
  <c r="L257" i="4"/>
  <c r="L258" i="4"/>
  <c r="L259" i="4"/>
  <c r="L260" i="4"/>
  <c r="L261" i="4"/>
  <c r="L262" i="4"/>
  <c r="L263" i="4"/>
  <c r="L264" i="4"/>
  <c r="L265" i="4"/>
  <c r="L266" i="4"/>
  <c r="L267" i="4"/>
  <c r="L268" i="4"/>
  <c r="L269" i="4"/>
  <c r="L270" i="4"/>
  <c r="L271" i="4"/>
  <c r="L272" i="4"/>
  <c r="L273" i="4"/>
  <c r="L274" i="4"/>
  <c r="L275" i="4"/>
  <c r="L276" i="4"/>
  <c r="L2" i="4"/>
</calcChain>
</file>

<file path=xl/sharedStrings.xml><?xml version="1.0" encoding="utf-8"?>
<sst xmlns="http://schemas.openxmlformats.org/spreadsheetml/2006/main" count="8963" uniqueCount="818">
  <si>
    <t>Kirje</t>
  </si>
  <si>
    <t>Summa</t>
  </si>
  <si>
    <t>Eelarvekonto</t>
  </si>
  <si>
    <t/>
  </si>
  <si>
    <t>Eelarveosa</t>
  </si>
  <si>
    <t>Tegevussuund</t>
  </si>
  <si>
    <t>Osakond</t>
  </si>
  <si>
    <t>Tegevusala</t>
  </si>
  <si>
    <t>Subjekt</t>
  </si>
  <si>
    <t>Staadioni tartaankatte ja märgistuse uuendamine - hanke kallinemise katteks. Haridus- ja kultuuriameti eelarvest 15 000 eurot ja haldusameti eelarvest 12 450 eurot ja Spordikeskuse eelarvest 20 000 eurot.</t>
  </si>
  <si>
    <t>1551</t>
  </si>
  <si>
    <t>Hooned ja rajatised</t>
  </si>
  <si>
    <t>4</t>
  </si>
  <si>
    <t>Investeerimistegevuse kulud</t>
  </si>
  <si>
    <t>KU78S</t>
  </si>
  <si>
    <t>Linnastaadioni tartaankatte uuendamine ja markeerimine</t>
  </si>
  <si>
    <t>58</t>
  </si>
  <si>
    <t>Viljandi Spordikeskus</t>
  </si>
  <si>
    <t>08102</t>
  </si>
  <si>
    <t>Sport</t>
  </si>
  <si>
    <t>Staadioni tartaankatte ja märgistuse uuendamine - hanke kallinemise katteks</t>
  </si>
  <si>
    <t>55159</t>
  </si>
  <si>
    <t>Muud inventarikulud</t>
  </si>
  <si>
    <t>2</t>
  </si>
  <si>
    <t>Põhitegevuse kulud</t>
  </si>
  <si>
    <t>55129</t>
  </si>
  <si>
    <t>Muud majandamiskulud</t>
  </si>
  <si>
    <t>55126</t>
  </si>
  <si>
    <t>Kulud jooksvale remondile</t>
  </si>
  <si>
    <t>55124</t>
  </si>
  <si>
    <t>Kulud korrashoiule</t>
  </si>
  <si>
    <t>Järvejooksu korraldamise kulult Võitjate preemiafondi 4139 suurendamine (naiste ja meeste esikuuiku preemiafondi tasakaalustamine)</t>
  </si>
  <si>
    <t>4139</t>
  </si>
  <si>
    <t>Preemiad, autasud, väljamaksed füüsilistele isikut</t>
  </si>
  <si>
    <t>55251</t>
  </si>
  <si>
    <t>kultuuri- ja vaba aja sisustamise kulud</t>
  </si>
  <si>
    <t>Spordikeskusele staadioni tartaankatte ja muru uuendamiseks, hanke kallinemise katteks</t>
  </si>
  <si>
    <t>KU233</t>
  </si>
  <si>
    <t>Investeeringute reserv</t>
  </si>
  <si>
    <t>L1192</t>
  </si>
  <si>
    <t>Haldusamet</t>
  </si>
  <si>
    <t>04740</t>
  </si>
  <si>
    <t>Üldmajanduslikud arendusprojektid</t>
  </si>
  <si>
    <t>Linnahooldusele täiendava lumeveo kuludeks, Eesti Keskkonnateenustele tasumiseks</t>
  </si>
  <si>
    <t>5512</t>
  </si>
  <si>
    <t>RAJATISTE MAJANDAMISKULUD</t>
  </si>
  <si>
    <t>KU241</t>
  </si>
  <si>
    <t>Ettenägemata tööd</t>
  </si>
  <si>
    <t>04900</t>
  </si>
  <si>
    <t>Muu majandus (sh majanduse haldus)</t>
  </si>
  <si>
    <t>Eelarve vähendamine vastavalt 25.04 LV protokollilisele otsusele</t>
  </si>
  <si>
    <t>5524</t>
  </si>
  <si>
    <t>ÕPPEVAHENDITE JA KOLMANDATE ISIKUTE KOOLITUSE KULUD</t>
  </si>
  <si>
    <t>KU555</t>
  </si>
  <si>
    <t>HEV koolituskulud</t>
  </si>
  <si>
    <t>L1150</t>
  </si>
  <si>
    <t>Haridus- ja kultuuriameti juhataja</t>
  </si>
  <si>
    <t>09110</t>
  </si>
  <si>
    <t>Alusharidus</t>
  </si>
  <si>
    <t>KU625</t>
  </si>
  <si>
    <t>Haridusvaldkonna reserv</t>
  </si>
  <si>
    <t>LA Karlsson - asutuse sünnipäevaks linnapoolne kingitus</t>
  </si>
  <si>
    <t>Viljandi linna haridus- ja kultuuriamet; riskinoori toetavad tegevused</t>
  </si>
  <si>
    <t>56</t>
  </si>
  <si>
    <t>SAKALA KESKUS - Noorsootöö</t>
  </si>
  <si>
    <t>08107</t>
  </si>
  <si>
    <t>Noorsootöö ja noortekeskused</t>
  </si>
  <si>
    <t>32219</t>
  </si>
  <si>
    <t>Muud tulud kultuurialasest tegevusest</t>
  </si>
  <si>
    <t>1</t>
  </si>
  <si>
    <t>Põhitegevuse tulud</t>
  </si>
  <si>
    <t>Viljandi Omavalituste Liit; Noorte vaimse tervise konverents; leping nr 3019</t>
  </si>
  <si>
    <t>Töötajate töötasu, suurendamine tulude arvelt, praktika juhendamine</t>
  </si>
  <si>
    <t>50021</t>
  </si>
  <si>
    <t>Töötajate töötasu</t>
  </si>
  <si>
    <t>13</t>
  </si>
  <si>
    <t>Viljandi Lasteaed Krõllipesa</t>
  </si>
  <si>
    <t>Muud tulud haridusalasest tegevusest vastavalt tegelikule laekumisele</t>
  </si>
  <si>
    <t>32209</t>
  </si>
  <si>
    <t>Muud tulud haridusalasest tegevusest</t>
  </si>
  <si>
    <t>Paljundus- ja printimiskulud IT-teenistuse vastutusalasse</t>
  </si>
  <si>
    <t>55002</t>
  </si>
  <si>
    <t>Paljundus- ja printimiskulud</t>
  </si>
  <si>
    <t>Paljundus- ja printimiskulud kulurealt 55002</t>
  </si>
  <si>
    <t>55142</t>
  </si>
  <si>
    <t>Kulud remondile ja hooldusele</t>
  </si>
  <si>
    <t>3000</t>
  </si>
  <si>
    <t>IKT kulud asutustes</t>
  </si>
  <si>
    <t>Eelarve vähendamine - Ostame madalamate parameetritega projektori.</t>
  </si>
  <si>
    <t>55141</t>
  </si>
  <si>
    <t>Kulud riist- ja tarkvara ostmiseks</t>
  </si>
  <si>
    <t>15</t>
  </si>
  <si>
    <t>Viljandi Lasteaed Männimäe</t>
  </si>
  <si>
    <t>Kulud muudele õppevahenditele (praktika juhendamise tasu õppevahendite alla)</t>
  </si>
  <si>
    <t>55243</t>
  </si>
  <si>
    <t>Kulud muudele õppevahenditele</t>
  </si>
  <si>
    <t>16</t>
  </si>
  <si>
    <t>Viljandi Kesklinna Lasteaed</t>
  </si>
  <si>
    <t>Muud tulud haridusalasest tegevusest (Praktika juhendamise tasu Kukeräätsik OÜ)</t>
  </si>
  <si>
    <t>Inventari hooldus (tervisekontrolli alt inventari hoolduseteenuste kallinemise kompenseerimiseks)</t>
  </si>
  <si>
    <t>55157</t>
  </si>
  <si>
    <t>Inventari hooldus</t>
  </si>
  <si>
    <t>55223</t>
  </si>
  <si>
    <t>Tervisekontroll</t>
  </si>
  <si>
    <t>Ravimid, töökaitsevahendid (prillid) riskianalüüsist tulenevalt töökaitsevahendite osaline kompenseerimine(prillid)</t>
  </si>
  <si>
    <t>55222</t>
  </si>
  <si>
    <t>Ravimid, töökaitsevahendid (prillid)</t>
  </si>
  <si>
    <t>Muud inventarikulud (Midrimaa õppehoone loovtoa erinevate tarvikute ja vahendite ostuks)</t>
  </si>
  <si>
    <t>Ruumide sisustus, mööbel ( Midrimaa õppehoone Loovtoa tarvikute ostuks lisaraha)</t>
  </si>
  <si>
    <t>55151</t>
  </si>
  <si>
    <t>Ruumide sisustus, mööbel</t>
  </si>
  <si>
    <t>Eelarve vähendamine - kahe dok. kaamera võrra vähem.</t>
  </si>
  <si>
    <t>20</t>
  </si>
  <si>
    <t>Viljandi Kaare Kool</t>
  </si>
  <si>
    <t>09212</t>
  </si>
  <si>
    <t>Põhihariduse otsekulud</t>
  </si>
  <si>
    <t>Eelarve vähendamine - Ostame kahe projektori asemel ühe projektori</t>
  </si>
  <si>
    <t>27</t>
  </si>
  <si>
    <t>Viljandi Kunstikool</t>
  </si>
  <si>
    <t>09510</t>
  </si>
  <si>
    <t>Noorte huviharidus ja huvitegevus</t>
  </si>
  <si>
    <t>Hääleseade koolituse kulu</t>
  </si>
  <si>
    <t>55244</t>
  </si>
  <si>
    <t>kulud kolmandate isikute koolitusele</t>
  </si>
  <si>
    <t>29</t>
  </si>
  <si>
    <t>Viljandi Huvikool</t>
  </si>
  <si>
    <t>Hääleseade koolituse tulu</t>
  </si>
  <si>
    <t xml:space="preserve">Arvuti kulu IKT ridadele </t>
  </si>
  <si>
    <t>55041</t>
  </si>
  <si>
    <t>Koolituskulud töötajatele, va õpetajad</t>
  </si>
  <si>
    <t>42</t>
  </si>
  <si>
    <t>Viljandi Päevakeskus</t>
  </si>
  <si>
    <t>09609</t>
  </si>
  <si>
    <t>Muud hariduse abiteenused</t>
  </si>
  <si>
    <t>Koostööprojekt Viljandi Vallaga - 2022 eelarve II lugemisel lisati ainult tulud</t>
  </si>
  <si>
    <t>10402</t>
  </si>
  <si>
    <t>Muu perekondade ja laste sotsiaalne kaitse</t>
  </si>
  <si>
    <t>551180</t>
  </si>
  <si>
    <t>Üüri- ja rendimaksed</t>
  </si>
  <si>
    <t>Arvuti ostmise kulu IKT ridadele</t>
  </si>
  <si>
    <t>50641</t>
  </si>
  <si>
    <t>Töötajate v.a. õpetajate töötuskindlustusmakse</t>
  </si>
  <si>
    <t>50631</t>
  </si>
  <si>
    <t>Töötajate v.a. õpetajad sotsiaalmaks</t>
  </si>
  <si>
    <t>Koostööprojekt Viljandi Vallaga - 2022 eelarve II lugemisel lisati  ainult tulud</t>
  </si>
  <si>
    <t>Eelarve vähendamine - Ostame vähem riist- ja tarkvara.</t>
  </si>
  <si>
    <t>44</t>
  </si>
  <si>
    <t>Viljandi Hoolekandekeskus</t>
  </si>
  <si>
    <t>10200</t>
  </si>
  <si>
    <t>Eakate sotsiaalhoolekandeasutused</t>
  </si>
  <si>
    <t>Liikmemaks kooridelt EMS-le, kulurea täpsustamine</t>
  </si>
  <si>
    <t>4528</t>
  </si>
  <si>
    <t>muudele residentidele</t>
  </si>
  <si>
    <t>47</t>
  </si>
  <si>
    <t>Viljandi Jakobsoni Kool</t>
  </si>
  <si>
    <t>Eelarve vähendamine - Ostame vähem tarkvara.</t>
  </si>
  <si>
    <t>Eelarve vähendamine - Ostame vähem riistvara.</t>
  </si>
  <si>
    <t>Kooride liikmemaks EML-le, kulurea täpsustamine</t>
  </si>
  <si>
    <t>48</t>
  </si>
  <si>
    <t>Viljandi Kesklinna Kool</t>
  </si>
  <si>
    <t>55000</t>
  </si>
  <si>
    <t>Bürookulud</t>
  </si>
  <si>
    <t>KU069</t>
  </si>
  <si>
    <t>Linna külaliste vastuvõtt</t>
  </si>
  <si>
    <t>L1140</t>
  </si>
  <si>
    <t>Personalijuht</t>
  </si>
  <si>
    <t>01112</t>
  </si>
  <si>
    <t>Valla- ja linnavalitsus</t>
  </si>
  <si>
    <t>5503</t>
  </si>
  <si>
    <t>LÄHETUSKULUD</t>
  </si>
  <si>
    <t>KU077</t>
  </si>
  <si>
    <t>Linna välislähetused</t>
  </si>
  <si>
    <t>5540</t>
  </si>
  <si>
    <t>MITMESUGUSED MAJANDUSKULUD</t>
  </si>
  <si>
    <t>KU112</t>
  </si>
  <si>
    <t>Tervise edendamise kulu</t>
  </si>
  <si>
    <t>5522</t>
  </si>
  <si>
    <t>MEDITSIINIKULUD JA HÜGEENITARBED</t>
  </si>
  <si>
    <t>KU099</t>
  </si>
  <si>
    <t>Linna ravimid, töökaitsevahendid (prillid)</t>
  </si>
  <si>
    <t>5515</t>
  </si>
  <si>
    <t>INVENTARI KULUD, v.a IKT</t>
  </si>
  <si>
    <t>KU097</t>
  </si>
  <si>
    <t>Linna  büroomasinad, olmetehnoloogia</t>
  </si>
  <si>
    <t>5513</t>
  </si>
  <si>
    <t>SÕIDUKITE ÜLALPIDAMISE KULUD</t>
  </si>
  <si>
    <t>KU090</t>
  </si>
  <si>
    <t>Linna sõidukite remont ja hooldus</t>
  </si>
  <si>
    <t>5504</t>
  </si>
  <si>
    <t>KOOLITUSKULUD OMA TÖÖTAJATELE</t>
  </si>
  <si>
    <t>KU078</t>
  </si>
  <si>
    <t>Linna personalikoolitus</t>
  </si>
  <si>
    <t>55135</t>
  </si>
  <si>
    <t>Isikliku sõiduauto kasutamise kulud</t>
  </si>
  <si>
    <t>KU093</t>
  </si>
  <si>
    <t>Isikliku sõiduauto kasutamise hüvitised</t>
  </si>
  <si>
    <t>Spordivaldkonna reservist summa Spordikeskuse investeeringuks (LV otsus 18.04 p 4.1.)</t>
  </si>
  <si>
    <t>5525</t>
  </si>
  <si>
    <t>KOMMUNIKATSIOONI-, KULTUURI- JA VABA  AJA SISUSTAMISE KULUD</t>
  </si>
  <si>
    <t>KU413</t>
  </si>
  <si>
    <t>Spordireserv</t>
  </si>
  <si>
    <t>Eelarve vähendamine vastavalt 25.04 LV protokollilisele otsusele, Vabaduse platsi üritused</t>
  </si>
  <si>
    <t>55252</t>
  </si>
  <si>
    <t>Kultuuriüritused Haridus-Kultuuriametis</t>
  </si>
  <si>
    <t>KU482</t>
  </si>
  <si>
    <t>Kultuurivaldkonna tähtpäevade kulu</t>
  </si>
  <si>
    <t>08109</t>
  </si>
  <si>
    <t>Vaba aja üritused</t>
  </si>
  <si>
    <t>KU480</t>
  </si>
  <si>
    <t>Kultuurivaldkonna reserv</t>
  </si>
  <si>
    <t>08600</t>
  </si>
  <si>
    <t>Muu vaba aeg, kultuur, religioon, sh haldus</t>
  </si>
  <si>
    <t>55255</t>
  </si>
  <si>
    <t>Huvihariduse teenus</t>
  </si>
  <si>
    <t>KU415</t>
  </si>
  <si>
    <t>Huviharidusteenuse eest tasumine</t>
  </si>
  <si>
    <t>KU614</t>
  </si>
  <si>
    <t>Arendus- ja innovatsioonikulud</t>
  </si>
  <si>
    <t>KU584</t>
  </si>
  <si>
    <t>Maramaa olümpiaad</t>
  </si>
  <si>
    <t>09800</t>
  </si>
  <si>
    <t>Muu haridus, sh hariduse haldus</t>
  </si>
  <si>
    <t>Eelarve vähendamine - Ostame koolidele kaks dok.kaamerat vähem.</t>
  </si>
  <si>
    <t>KU548</t>
  </si>
  <si>
    <t>IKT kulud hallatavates asutustes</t>
  </si>
  <si>
    <t>L1160</t>
  </si>
  <si>
    <t>Infotehnoloogia teenistuse juht</t>
  </si>
  <si>
    <t>Laekumised üldvalitsemisasutuste majandustegevuses</t>
  </si>
  <si>
    <t>3229</t>
  </si>
  <si>
    <t>TU006</t>
  </si>
  <si>
    <t>Parkimistasu (s.h.puudega isiku parkimiskaart)</t>
  </si>
  <si>
    <t>L1170</t>
  </si>
  <si>
    <t>Linnasekretär</t>
  </si>
  <si>
    <t>Parkimiskorralduse palgakulu töötuskindlustusmakse</t>
  </si>
  <si>
    <t>5064</t>
  </si>
  <si>
    <t>Töötuskindlustusmakse</t>
  </si>
  <si>
    <t>KU049</t>
  </si>
  <si>
    <t>Teenistujate tasud ja maksud</t>
  </si>
  <si>
    <t>Parkimiskorralduse palgakulu sotsiaalmaks</t>
  </si>
  <si>
    <t>5063</t>
  </si>
  <si>
    <t>Sotsiaalmaks töötasudelt ja toetustelt</t>
  </si>
  <si>
    <t>Parkimiskorralduse palgakulu</t>
  </si>
  <si>
    <t>50011</t>
  </si>
  <si>
    <t>Avaliku teenistuse ametnike töötasu</t>
  </si>
  <si>
    <t>Toetusfondi osa suurem</t>
  </si>
  <si>
    <t>5514</t>
  </si>
  <si>
    <t>IKT KULUD</t>
  </si>
  <si>
    <t>KU07D</t>
  </si>
  <si>
    <t>Dokumendihaldussüsteemi kulud</t>
  </si>
  <si>
    <t>L1171</t>
  </si>
  <si>
    <t>Asjaajamisteenistuse juht</t>
  </si>
  <si>
    <t>Eelarve vähendamine vastavalt LV 25.04.2022 otsusele</t>
  </si>
  <si>
    <t>KU201</t>
  </si>
  <si>
    <t>Liikluskorralduse lepinguline hooldus</t>
  </si>
  <si>
    <t>04510</t>
  </si>
  <si>
    <t>Maanteetransport</t>
  </si>
  <si>
    <t>KU175</t>
  </si>
  <si>
    <t>Tänavate pindamine</t>
  </si>
  <si>
    <t>KU296</t>
  </si>
  <si>
    <t>Jäätmevaldkonna kulude reserv</t>
  </si>
  <si>
    <t>05100</t>
  </si>
  <si>
    <t>Jäätmekäitlus</t>
  </si>
  <si>
    <t>AS Viljandi Veevärk aktsiakapitali suurendamine</t>
  </si>
  <si>
    <t>1501</t>
  </si>
  <si>
    <t>Osaluste soetus</t>
  </si>
  <si>
    <t>FT045</t>
  </si>
  <si>
    <t>Aktsiate ost</t>
  </si>
  <si>
    <t>05200</t>
  </si>
  <si>
    <t>Heitveekäitlus</t>
  </si>
  <si>
    <t>Keskkonnauuringud ja eelhinnangud - Eelarve vähendamine vastavalt LV 25.04.2022 otsusele</t>
  </si>
  <si>
    <t>KU298</t>
  </si>
  <si>
    <t>Keskkonnauuringud ja eelhinnangud</t>
  </si>
  <si>
    <t>05400</t>
  </si>
  <si>
    <t>Bioloogilise mitmekesisuse ja maastiku kaitse</t>
  </si>
  <si>
    <t>Haljastuse uuringud, ekspertiisid ja kavade koostamine - Eelarve vähendamine vastavalt LV 25.04.2022 otsusele</t>
  </si>
  <si>
    <t>KU297</t>
  </si>
  <si>
    <t>Haljastuse uuringud, ekspertiisid ja kavade koostamine</t>
  </si>
  <si>
    <t>Maastikukaitseala/keskkonnakaitse kulude reserv - Eelarve vähendamine vastavalt LV 25.04.2022 otsusele</t>
  </si>
  <si>
    <t>KU295</t>
  </si>
  <si>
    <t>Maastikukaitseala/keskkonnakaitse kulude reserv</t>
  </si>
  <si>
    <t>Puude kujunduslõikus - Eelarve vähendamine vastavalt LV 25.04.2022 otsusele</t>
  </si>
  <si>
    <t>KU279</t>
  </si>
  <si>
    <t>Puude kujunduslõikus</t>
  </si>
  <si>
    <t xml:space="preserve"> Linnalinnud - Eelarve vähendamine vastavalt LV 25.04.2022 otsusele</t>
  </si>
  <si>
    <t>KU26L</t>
  </si>
  <si>
    <t>Linnalinnud</t>
  </si>
  <si>
    <t>Eelarve vähendamine vastavalt taotluste mahule - õue- ja haljasalad korda</t>
  </si>
  <si>
    <t>4502</t>
  </si>
  <si>
    <t>Sihtotstarbelised eraldised põhivara soetamiseks</t>
  </si>
  <si>
    <t>KU292</t>
  </si>
  <si>
    <t>Korteriühistute toetamine - Õue ja haljasalad korda</t>
  </si>
  <si>
    <t>06605</t>
  </si>
  <si>
    <t>Muud elamu- ja kommunaalmajanduse tegevus</t>
  </si>
  <si>
    <t>Koerte jalutusväljak - Eelarve vähendamine vastavalt LV 25.04.2022 otsusele</t>
  </si>
  <si>
    <t>KU905</t>
  </si>
  <si>
    <t>Koerte jalutusväljak</t>
  </si>
  <si>
    <t>Arhitektuuriameti vastutusalast summa haldusametile. Ranna pst 1 olmehoone.</t>
  </si>
  <si>
    <t>KU24R</t>
  </si>
  <si>
    <t>Ranna pst 1 olmehoone rekonstrueerimine CO2</t>
  </si>
  <si>
    <t>551190</t>
  </si>
  <si>
    <t>KU225</t>
  </si>
  <si>
    <t>Planeeringute koostamine</t>
  </si>
  <si>
    <t>L1200</t>
  </si>
  <si>
    <t>Peaarhitekt</t>
  </si>
  <si>
    <t>Haldusameti vastutusalasse, Ranna pst 1 projekteerimine.</t>
  </si>
  <si>
    <t>Likviidsete vahendite muutus</t>
  </si>
  <si>
    <t>1001</t>
  </si>
  <si>
    <t>7</t>
  </si>
  <si>
    <t>FT020</t>
  </si>
  <si>
    <t>Aastavahetuse jääk</t>
  </si>
  <si>
    <t>L1210</t>
  </si>
  <si>
    <t>Rahandusameti juhataja</t>
  </si>
  <si>
    <t>00000</t>
  </si>
  <si>
    <t>Tegevusalata</t>
  </si>
  <si>
    <t>Kohustiste vähenemine</t>
  </si>
  <si>
    <t>203</t>
  </si>
  <si>
    <t>Kohustuste suurenemine</t>
  </si>
  <si>
    <t>6</t>
  </si>
  <si>
    <t>Nõuete-kohustuste muutus</t>
  </si>
  <si>
    <t>TU999</t>
  </si>
  <si>
    <t>Nõuete ja kohustuste saldo muutus</t>
  </si>
  <si>
    <t>Füüsilise isiku tulumaksu prognoosi vähendamine</t>
  </si>
  <si>
    <t>Füüsilise isiku tulumaks</t>
  </si>
  <si>
    <t>TU001</t>
  </si>
  <si>
    <t>Tulumaks</t>
  </si>
  <si>
    <t>Kahjutasud ja kuluhüvitused vastavalt tegelikule laekumisele</t>
  </si>
  <si>
    <t>38886</t>
  </si>
  <si>
    <t>Kahjutasud ja kuluhüvitused</t>
  </si>
  <si>
    <t>TU294</t>
  </si>
  <si>
    <t>Kahjutasu</t>
  </si>
  <si>
    <t>Laenusumma suurendamine. Katteallikas investeeringutele. 2021. a rahajäägist kandub 985 578 eurot 2023. aasta, mitte 2022. a  investeeringute katteks.</t>
  </si>
  <si>
    <t>2585</t>
  </si>
  <si>
    <t>Kohustiste võtmine</t>
  </si>
  <si>
    <t>5</t>
  </si>
  <si>
    <t>Finantseerimistegevus</t>
  </si>
  <si>
    <t>FT025</t>
  </si>
  <si>
    <t>Laenu võtmine</t>
  </si>
  <si>
    <t>01700</t>
  </si>
  <si>
    <t>Valitsussektori võla teenindamine</t>
  </si>
  <si>
    <t>Intressikulude eelarve suurendamine Euribori võimaliku kasvu võrra</t>
  </si>
  <si>
    <t>6501</t>
  </si>
  <si>
    <t>INTRESSI-,VIIVISE- JA kohustistasukulud võetud lae</t>
  </si>
  <si>
    <t>KU14S</t>
  </si>
  <si>
    <t>Intressikulud laenudelt</t>
  </si>
  <si>
    <t>Tasandusfond suurem</t>
  </si>
  <si>
    <t>35200</t>
  </si>
  <si>
    <t>Tasandusfond lõige 1</t>
  </si>
  <si>
    <t>TU201</t>
  </si>
  <si>
    <t>Tasandusfondi toetus</t>
  </si>
  <si>
    <t>01800</t>
  </si>
  <si>
    <t>Üldiseloomuga ülekanded valitsussektoris</t>
  </si>
  <si>
    <t>5521</t>
  </si>
  <si>
    <t>TOIDUAINED JA TOITLUSTUSTEENUSED</t>
  </si>
  <si>
    <t>KU560</t>
  </si>
  <si>
    <t>Koolitoit Sotsiaalametilt</t>
  </si>
  <si>
    <t>L1220</t>
  </si>
  <si>
    <t>Sotsiaalameti juhataja</t>
  </si>
  <si>
    <t>09601</t>
  </si>
  <si>
    <t>Koolitoit</t>
  </si>
  <si>
    <t>55262</t>
  </si>
  <si>
    <t>Hooldamine, taastusravi</t>
  </si>
  <si>
    <t>KU651</t>
  </si>
  <si>
    <t>Tasuline hooldus</t>
  </si>
  <si>
    <t>5526</t>
  </si>
  <si>
    <t>SOTSIAALTEENUSED</t>
  </si>
  <si>
    <t>KU657</t>
  </si>
  <si>
    <t>Eakate päev</t>
  </si>
  <si>
    <t>10201</t>
  </si>
  <si>
    <t>Muu eakate sotsiaalne kaitse</t>
  </si>
  <si>
    <t>KU660</t>
  </si>
  <si>
    <t>Lasteturvakodu</t>
  </si>
  <si>
    <t>10400</t>
  </si>
  <si>
    <t>Asendus- ja järelhooldus (2018 muudatus)</t>
  </si>
  <si>
    <t>2021 toetusfondi kasutamata osa toomine 2022. a eelarvesse</t>
  </si>
  <si>
    <t>4138</t>
  </si>
  <si>
    <t>Muud sotsiaalabitoetused</t>
  </si>
  <si>
    <t>KU66M</t>
  </si>
  <si>
    <t>Matusetoetus</t>
  </si>
  <si>
    <t>KU671</t>
  </si>
  <si>
    <t>Viljandimaa Naiste Varjupaik MTÜ</t>
  </si>
  <si>
    <t>2021. a toetusfondi kasutamata osa toomine 2022. aastasse</t>
  </si>
  <si>
    <t>413101</t>
  </si>
  <si>
    <t>Toimetulekutoetus</t>
  </si>
  <si>
    <t>KU675</t>
  </si>
  <si>
    <t>10701</t>
  </si>
  <si>
    <t>Riiklik toimetulekutoetus</t>
  </si>
  <si>
    <t>KU690</t>
  </si>
  <si>
    <t>Riskirühmad</t>
  </si>
  <si>
    <t>10702</t>
  </si>
  <si>
    <t>Muu sotsiaalsete riskirühmade kaitse</t>
  </si>
  <si>
    <t>55132</t>
  </si>
  <si>
    <t>KU725</t>
  </si>
  <si>
    <t>Elektriautode kulud</t>
  </si>
  <si>
    <t>10900</t>
  </si>
  <si>
    <t>Muu sotsiaalne kaitse, sh sotsiaalse kaitse haldus</t>
  </si>
  <si>
    <t>KU733</t>
  </si>
  <si>
    <t>Kurtide tõlketeenus</t>
  </si>
  <si>
    <t>10121</t>
  </si>
  <si>
    <t>Muu puuetega inimeste sotsiaalne kaitse</t>
  </si>
  <si>
    <t>2021 toetusfondi kasutamata osa toomine 2022. aastasse</t>
  </si>
  <si>
    <t>KU670</t>
  </si>
  <si>
    <t>Lapsehoiuteenus puuetega lastele</t>
  </si>
  <si>
    <t>Sotsiaaltransport ameti tellimisel. Eelarve vähendamine vastavalt 25.04 LV protokollilisele otsusele</t>
  </si>
  <si>
    <t>KU637</t>
  </si>
  <si>
    <t>Sotsiaaltransport ameti tellimisel</t>
  </si>
  <si>
    <t>Eriolümpialt saadud tulu võistluste transpordi katteks</t>
  </si>
  <si>
    <t>Teotusfondi osa väiksem</t>
  </si>
  <si>
    <t>KU171</t>
  </si>
  <si>
    <t>Tänavate hooldus</t>
  </si>
  <si>
    <t>82</t>
  </si>
  <si>
    <t>Viljandi Linnahooldus</t>
  </si>
  <si>
    <t>05101</t>
  </si>
  <si>
    <t>Avalike alade puhastus</t>
  </si>
  <si>
    <t xml:space="preserve">Eesti Keskkonnateenused lepingu täitmine </t>
  </si>
  <si>
    <t>Täiendav lumevedu Eesti keskkonnateenuste poolt</t>
  </si>
  <si>
    <t>Eelarve vähendamine - Ostame väiksema võimsusega UPS-i.</t>
  </si>
  <si>
    <t>53</t>
  </si>
  <si>
    <t>Viljandi Linnaraamatukogu</t>
  </si>
  <si>
    <t>08201</t>
  </si>
  <si>
    <t>Raamatukogud</t>
  </si>
  <si>
    <t>Eelarve vähendamine - Loobume välise varundusseadme ostmisest.</t>
  </si>
  <si>
    <t>Maakonna raamatukogude transporditeenused</t>
  </si>
  <si>
    <t>32213</t>
  </si>
  <si>
    <t>Tasulised teenused</t>
  </si>
  <si>
    <t>Maakonna raamatukogude teenuste turundamine. Subjekt 9020.</t>
  </si>
  <si>
    <t>Maakonna raamatukogu töötajate koolitused Viljandi linnaraamatukogus</t>
  </si>
  <si>
    <t>VOL toetus "Raamatukogude ühisprojektid Raamatukogude teema-aastal"</t>
  </si>
  <si>
    <t>VOL toetus  "Õppesõit: Tutvumine Pärnumaa raamatukogudega"</t>
  </si>
  <si>
    <t>49</t>
  </si>
  <si>
    <t>Viljandi Paalalinna Kool</t>
  </si>
  <si>
    <t>Perepesa (10402) arvuti ostmine.  Raha asutuselt IKT reale 55141.</t>
  </si>
  <si>
    <t>Päevakeskuse (09609) arvuti ostmine.  Raha asutuselt IKT reale 55141.</t>
  </si>
  <si>
    <t>55143</t>
  </si>
  <si>
    <t>Kulud riist- ja tarkvara rendile</t>
  </si>
  <si>
    <t>Kulud muudele õppevahenditele - haridus- ja kultuuriameti eelarvest</t>
  </si>
  <si>
    <t>14</t>
  </si>
  <si>
    <t>Viljandi Lasteaed Karlsson</t>
  </si>
  <si>
    <t>Praktika juhendamise tasu</t>
  </si>
  <si>
    <t>Lasteaia 45a. sünnipäevakulud erisoodustusena</t>
  </si>
  <si>
    <t>5061</t>
  </si>
  <si>
    <t>Sotsiaalmaks erisoodustuselt</t>
  </si>
  <si>
    <t>5062</t>
  </si>
  <si>
    <t>Tulumaks erisoodustuselt</t>
  </si>
  <si>
    <t>5052</t>
  </si>
  <si>
    <t>Toitlustamiskulud</t>
  </si>
  <si>
    <t>55005</t>
  </si>
  <si>
    <t>Esindus- ja vastuvõtukulud</t>
  </si>
  <si>
    <t>Regionaalne riigieelarveline toetus muusikainstrumentide soetamiseks  (Rahandusministri käskkiri 40 17.02.2022)</t>
  </si>
  <si>
    <t>28</t>
  </si>
  <si>
    <t>Viljandi Muusikakool</t>
  </si>
  <si>
    <t xml:space="preserve">Regionaalne riigieelarveline toetus muusikainstrumentide soetamiseks </t>
  </si>
  <si>
    <t>350000</t>
  </si>
  <si>
    <t>riigilt ja riigiasutustelt</t>
  </si>
  <si>
    <t>Kultuurkapitali leping M14 -22/0003</t>
  </si>
  <si>
    <t>Kultuurkapitali leping M14- 21/0254</t>
  </si>
  <si>
    <t>Kultuurkapitali lepingu M14-21/0257 tagasimakse</t>
  </si>
  <si>
    <t xml:space="preserve">Kultuurkapitali leping  M14 -22/0003 </t>
  </si>
  <si>
    <t>350002</t>
  </si>
  <si>
    <t>valitsussektorisse kuuluvatelt avalik-õiguslikelt</t>
  </si>
  <si>
    <t xml:space="preserve">Kultuurkapitali leping  M14- 21/0254 </t>
  </si>
  <si>
    <t>Kultuurkapitali lepingu M14-21/0257  tagasimakse</t>
  </si>
  <si>
    <t>Laulu- ja tantsupeoliikumises osalevate kollektiivide juhendajate tööjõukulu toetus. 5-1.9/3373-1</t>
  </si>
  <si>
    <t>Õpetajate töötasu</t>
  </si>
  <si>
    <t>50020</t>
  </si>
  <si>
    <t>Kultuurkapitalilt Nukuteatrite Festivaliks</t>
  </si>
  <si>
    <t>37</t>
  </si>
  <si>
    <t>Viljandi Nukuteater</t>
  </si>
  <si>
    <t>08234</t>
  </si>
  <si>
    <t>Teatrid</t>
  </si>
  <si>
    <t>Kultuurkapitalilt,  Nukuteatrite Festival, S07-21-0987</t>
  </si>
  <si>
    <t>Kultuurkapitalilt, Nukuteatrite Festival, M14-21-0213</t>
  </si>
  <si>
    <t>Toetus õpilünkade tasandamiseks</t>
  </si>
  <si>
    <t>50640</t>
  </si>
  <si>
    <t>Õpetajate töötuskindlustus (hariduse toetusfond)</t>
  </si>
  <si>
    <t>50630</t>
  </si>
  <si>
    <t>Õpetajate sotsiaalmaks (hariduse toetusfondist)</t>
  </si>
  <si>
    <t>Laulu- ja tantsupeoliikumises osalevate kollektiivide juhendajate tööjõukulu 2022.aasta (Eesti Rahvakultuuri Keskus)</t>
  </si>
  <si>
    <t>kultuurkapitalilt leping M14-21/0238, VJK balletistuudio</t>
  </si>
  <si>
    <t>55249</t>
  </si>
  <si>
    <t>Muud hariduskulud</t>
  </si>
  <si>
    <t>kultuurkapitalilt leping M14-22/0050, Rahvariided VJK tantsurühmadele</t>
  </si>
  <si>
    <t>kultuurkapitalilt leping M14-22/0024, Balletistuudio Poolas</t>
  </si>
  <si>
    <t>Kultuurkapitalilt leping M14-22/033, Pärnakivi jooks</t>
  </si>
  <si>
    <t>Sihtraha täpsustamine, üleviidav summa   sisaldas  ka juba  varem taotletut</t>
  </si>
  <si>
    <t>Erasmus+ Noia</t>
  </si>
  <si>
    <t>55</t>
  </si>
  <si>
    <t>SAKALA KESKUS - Kondase Keskus</t>
  </si>
  <si>
    <t>08203</t>
  </si>
  <si>
    <t>Muuseumid</t>
  </si>
  <si>
    <t>350099</t>
  </si>
  <si>
    <t>muudelt mitteresidentidelt</t>
  </si>
  <si>
    <t>Kulka leping S02-22/0245</t>
  </si>
  <si>
    <t>Toetus eesti keele õppeks HTM-lt väiksem kui eelarvestatud</t>
  </si>
  <si>
    <t xml:space="preserve">Kulka lepingud, lauatennis M14-21/0196 ja M14-22/0016, sõudmine M14-22/0005 </t>
  </si>
  <si>
    <t>26</t>
  </si>
  <si>
    <t>Viljandi Spordikool</t>
  </si>
  <si>
    <t>Kulka lepingud, lauatennis M14-21/0196 ja M14-22/0016, sõudmine M14-22/0005</t>
  </si>
  <si>
    <t>30</t>
  </si>
  <si>
    <t>Viljandi Täiskasvanute Gümnaasium</t>
  </si>
  <si>
    <t>Toetusfond väiksem</t>
  </si>
  <si>
    <t>35201</t>
  </si>
  <si>
    <t>Toetusfond lõige 2</t>
  </si>
  <si>
    <t>TU20D</t>
  </si>
  <si>
    <t>Toetusfondi eraldis puuetega inimeste sotsiaalseks kaitseks</t>
  </si>
  <si>
    <t>Toetusfond  väiksem</t>
  </si>
  <si>
    <t>KU66H</t>
  </si>
  <si>
    <t>Asendushooldusteenus</t>
  </si>
  <si>
    <t>TU20E</t>
  </si>
  <si>
    <t>Toetusfondi eraldis asendus- ja järelhooldusteenuseks</t>
  </si>
  <si>
    <t>ADMINISTREERIMISKULUD</t>
  </si>
  <si>
    <t>5500</t>
  </si>
  <si>
    <t>Toetusfond suurem</t>
  </si>
  <si>
    <t>TU20F</t>
  </si>
  <si>
    <t>Toetusfondi eraldis toimetulekutoetuseks</t>
  </si>
  <si>
    <t>Sihtraha Eesti-Soome Instituudilt  soome keele õpetamiseks B-keelena</t>
  </si>
  <si>
    <t>35009</t>
  </si>
  <si>
    <t>mitteresidentidelt</t>
  </si>
  <si>
    <t>Sihtraha täpsustamine, üleviidav summa sisaldas ka eelarvestatut</t>
  </si>
  <si>
    <t>Sihtraha täpsustamine, üleviidav summa sisaldas ka  eelarvestatut</t>
  </si>
  <si>
    <t>Laulu- ja tantsupeo juhendajate töötasu</t>
  </si>
  <si>
    <t>Laulu- ja tantsupeo juhendajate töötasu toetus</t>
  </si>
  <si>
    <t>Projekt Raamatukogundusliku tegevuse arendamine Viljandi maakonnas Kultuuriministri käskkiri nr 7-8/.1/2022_254</t>
  </si>
  <si>
    <t>Jutuvestmisfestival KULKA leping M14-22/0043L</t>
  </si>
  <si>
    <t>Viktoriinisarjade auhinnad KULKA leping M14-22/0022L</t>
  </si>
  <si>
    <t>Maakondlik kirjandusmäng KULKA leping M14-22/0021L</t>
  </si>
  <si>
    <t>25. omaloominguvõistluse auhinnafond KULKA leping M14-21/0200</t>
  </si>
  <si>
    <t>Riigi toetus on teavikutele väiksem kui algselt eelarves</t>
  </si>
  <si>
    <t>5523</t>
  </si>
  <si>
    <t>TEAVIKUTE JA KUNSTIESEMETE KULUD</t>
  </si>
  <si>
    <t xml:space="preserve">Riigi toetus on teavikutele väiksem kui algselt eelarves </t>
  </si>
  <si>
    <t>450001</t>
  </si>
  <si>
    <t>kohaliku omavalitsuse üksustele ja omavalitsusasut</t>
  </si>
  <si>
    <t xml:space="preserve">Riigi toetus suurem kui algselt  oli  eelarves </t>
  </si>
  <si>
    <t>Riigi toetus suurem kui algselt oli eelarves</t>
  </si>
  <si>
    <t xml:space="preserve">Riigi toetus suurem kui algselt oli eelarves </t>
  </si>
  <si>
    <t>Eesti ANK Järmine samm partnerluslepe nr 6/2022</t>
  </si>
  <si>
    <t>Eesti ANK Järmine samm partnerluslepe nr 5/2022</t>
  </si>
  <si>
    <t>35008</t>
  </si>
  <si>
    <t>muudelt residentidelt</t>
  </si>
  <si>
    <t>Töötukassa otsus AT-22-0275</t>
  </si>
  <si>
    <t>Toetus järvejooksuks</t>
  </si>
  <si>
    <t>Toetus õpilünkade tasandamiseks HTM-lt</t>
  </si>
  <si>
    <t>TU206</t>
  </si>
  <si>
    <t>Haridusministeeriumilt tegevuskuludeks</t>
  </si>
  <si>
    <t>KU42R</t>
  </si>
  <si>
    <t>Riigi poolt toetatav huvitegevus</t>
  </si>
  <si>
    <t>TU20B</t>
  </si>
  <si>
    <t>Toetusfondi eraldis huviharidusele</t>
  </si>
  <si>
    <t xml:space="preserve"> -HEV kompetentsikeskuse kuludeks (sihtraha arvelt)</t>
  </si>
  <si>
    <t>KU62H</t>
  </si>
  <si>
    <t>HEV kompetentsikeskus</t>
  </si>
  <si>
    <t>Sotsiaalmaks  - HEV kompetentsikeskus</t>
  </si>
  <si>
    <t>Töötuskindlustusmakse  - HEV kompetentsikeskus</t>
  </si>
  <si>
    <t>Töövõtulepingu tasu - HEV kompetentsikeskus</t>
  </si>
  <si>
    <t>5005</t>
  </si>
  <si>
    <t>Töövõtulepingu alusel füüsilistele isikutele makst</t>
  </si>
  <si>
    <t>HEV kompetentsikeskuse sihtraha Rahandusministeeriumilt</t>
  </si>
  <si>
    <t>TU212</t>
  </si>
  <si>
    <t>Rahandusministeeriumilt tegevuskuludeks</t>
  </si>
  <si>
    <t xml:space="preserve">Toetusfondi osa suurem </t>
  </si>
  <si>
    <t>TU20H</t>
  </si>
  <si>
    <t>Toetusfondi eraldis rahvastikuregistri toiminguteks</t>
  </si>
  <si>
    <t>TU20T</t>
  </si>
  <si>
    <t>Toetusfondi eraldis teede ja tänavate hoolduseks</t>
  </si>
  <si>
    <t>Energiahinna tõusu leevendamise toetus</t>
  </si>
  <si>
    <t>KU69E</t>
  </si>
  <si>
    <t>Energiakulude hüvitamine</t>
  </si>
  <si>
    <t xml:space="preserve">Energiahinna tõusu leevendamise toetus </t>
  </si>
  <si>
    <t>4131</t>
  </si>
  <si>
    <t>Toimetulekutoetus ja täiendavad sotsiaaltoetused</t>
  </si>
  <si>
    <t xml:space="preserve">Energiahinna tõusu leevendusmeetme vahendid </t>
  </si>
  <si>
    <t>Toetusfond  matusetoetuse osas väiksem</t>
  </si>
  <si>
    <t>Toetusfond matusetoetuse osas väiksem</t>
  </si>
  <si>
    <t>TU20G</t>
  </si>
  <si>
    <t>Toetusfondi eraldis muuks perekonna ja laste kaitseks</t>
  </si>
  <si>
    <t>Toetus Hingehoidja teenuseks. Sotsiaalministeerium (leping nr 3-4/1666-1)</t>
  </si>
  <si>
    <t>Vaktsineerimise toetus (sotsiaalkaitseministri määrus nr. 43 29.11.2021)</t>
  </si>
  <si>
    <t>Toetus eesti keele õppeks HTM-lt</t>
  </si>
  <si>
    <t>Toetusfondi eraldis  teedehooldusele  on väiksem</t>
  </si>
  <si>
    <t>2. Reservfondist 07.03 nr 2-3/22/125 Ukraina sõpruslinna Ternopili toetuseks</t>
  </si>
  <si>
    <t>4529</t>
  </si>
  <si>
    <t>mitteresidentidele</t>
  </si>
  <si>
    <t>RE004</t>
  </si>
  <si>
    <t>Reservfondist valitsemise tegevusaladele</t>
  </si>
  <si>
    <t>L1100</t>
  </si>
  <si>
    <t>Linnapea</t>
  </si>
  <si>
    <t>01220</t>
  </si>
  <si>
    <t>Välisabi rahvusvaheliste organisatsioonide kaudu</t>
  </si>
  <si>
    <t>1. Reservfondist 28.02 nr 2-3/22/111 Ukraina sõpruslinna Ternopili toetuseks</t>
  </si>
  <si>
    <t>6080</t>
  </si>
  <si>
    <t>Reservfond</t>
  </si>
  <si>
    <t>L1230</t>
  </si>
  <si>
    <t>Viljandi Linnavalitsus reservfond</t>
  </si>
  <si>
    <t>01114</t>
  </si>
  <si>
    <t>Kohaliku omavalitsuse üksuse reservfond</t>
  </si>
  <si>
    <t>Algjääk RF (tasakaalustamine)</t>
  </si>
  <si>
    <t xml:space="preserve">Tervisekontroll (teenuse kallinemisega seoses viiakse läbi vaid Mesimummi õppehoone tervisekontroll)           </t>
  </si>
  <si>
    <t>Subjekti nimetus</t>
  </si>
  <si>
    <t>Tegevusala nimetus</t>
  </si>
  <si>
    <t>Osakonna nimetus</t>
  </si>
  <si>
    <t>Tegevussuuna nimetus</t>
  </si>
  <si>
    <t>Eelarveosa nimetus</t>
  </si>
  <si>
    <t>Eelarvekonto nimetus</t>
  </si>
  <si>
    <t>Eelarve liik</t>
  </si>
  <si>
    <t>Mittesihtraha</t>
  </si>
  <si>
    <t>Sihtraha</t>
  </si>
  <si>
    <t>Summa kogusummast Summa</t>
  </si>
  <si>
    <t>Valdkond</t>
  </si>
  <si>
    <t>Kontogrupp</t>
  </si>
  <si>
    <t>30 - maksutulud</t>
  </si>
  <si>
    <t>32 - tulud kaupade ja teenuste müügist</t>
  </si>
  <si>
    <t>35 - saadud toetused</t>
  </si>
  <si>
    <t>38 - muud tulud</t>
  </si>
  <si>
    <t>41 - toetused füüs. Isikutele</t>
  </si>
  <si>
    <t>45 - toetused jur. Isikutele</t>
  </si>
  <si>
    <t>50 - tööjõukulud</t>
  </si>
  <si>
    <t>55 - majandamiskulud</t>
  </si>
  <si>
    <t>60 - muud tegevuskulud</t>
  </si>
  <si>
    <t>15 - põhivara soetamine</t>
  </si>
  <si>
    <t>65 - finantstulud- ja kulud</t>
  </si>
  <si>
    <t>25 - finantseerimistegevus</t>
  </si>
  <si>
    <t>10 - likviidsed vahendid</t>
  </si>
  <si>
    <t>20 - nõuded ja kohustised</t>
  </si>
  <si>
    <t>Tulud kokku</t>
  </si>
  <si>
    <t>Kulud kokku</t>
  </si>
  <si>
    <t>Tasakaal</t>
  </si>
  <si>
    <t>I lisaeelarve kokku</t>
  </si>
  <si>
    <t>I lisa EA kokku</t>
  </si>
  <si>
    <t>Eelarve-konto</t>
  </si>
  <si>
    <t>Laenusumma suurendamine. Katteallikas investeeringutele. 2021. a rahajäägist kandub osa 2023. aasta, mitte 2022. a  investeeringute katteks.</t>
  </si>
  <si>
    <t>Kohustiste vähenemine, AS Viljandi Veevärk aktsiakapitali suurendamiseks tehti 2021. a lõpus ettemaks.</t>
  </si>
  <si>
    <t>30 - maksutulud kokku</t>
  </si>
  <si>
    <t>32 - tulud kaupade ja teenuste müügist kokku</t>
  </si>
  <si>
    <t>35 - saadud toetused kokku</t>
  </si>
  <si>
    <t>38 - muud tulud kokku</t>
  </si>
  <si>
    <t>41 - toetused füüs. Isikutele kokku</t>
  </si>
  <si>
    <t>45 - toetused jur. Isikutele kokku</t>
  </si>
  <si>
    <t>50 - tööjõukulud kokku</t>
  </si>
  <si>
    <t>55 - majandamiskulud kokku</t>
  </si>
  <si>
    <t>60 - muud tegevuskulud kokku</t>
  </si>
  <si>
    <t>15 - põhivara soetamine kokku</t>
  </si>
  <si>
    <t>65 - finantstulud- ja kulud kokku</t>
  </si>
  <si>
    <t>25 - finantseerimistegevus kokku</t>
  </si>
  <si>
    <t>10 - likviidsed vahendid kokku</t>
  </si>
  <si>
    <t>20 - nõuded ja kohustised kokku</t>
  </si>
  <si>
    <t>Põhitegevuse tulud kokku</t>
  </si>
  <si>
    <t>Põhitegevuse kulud kokku</t>
  </si>
  <si>
    <t>Investeerimistegevuse kulud kokku</t>
  </si>
  <si>
    <t>Finantseerimistegevus kokku</t>
  </si>
  <si>
    <t>Likviidsete vahendite muutus kokku</t>
  </si>
  <si>
    <t>Nõuete-kohustuste muutus kokku</t>
  </si>
  <si>
    <t>Viljandi linna 2022. a I lisaeelarve muudatused</t>
  </si>
  <si>
    <t>Ukraina sõjapõgenikele vältimatu abi andmise kulude hüvitamine</t>
  </si>
  <si>
    <t>KU68P</t>
  </si>
  <si>
    <t>Kulud sõjapõgenikele</t>
  </si>
  <si>
    <t>Toetus Covid kiirtestide soetamiseks koolidele HTM-lt</t>
  </si>
  <si>
    <t>KU23R</t>
  </si>
  <si>
    <t>Haldusameti kulude reserv</t>
  </si>
  <si>
    <t>Eelarve vähendamine - Ostame madalamate parameetritega projektori</t>
  </si>
  <si>
    <t>Muud tulud haridusalasest tegevusest (Praktika juhendamise tasu Kukeräädsik OÜ)</t>
  </si>
  <si>
    <t>Toetusfondi osa suurem, mittesihtraha  osa täpsustamine</t>
  </si>
  <si>
    <t>Tasandusfond  on suurem  kui algselt oli eelarves</t>
  </si>
  <si>
    <t>Eriolümpialt saadud tulu võistluste transpordikulu katteks</t>
  </si>
  <si>
    <t>Maakonna raamatukogude teenuste turundamine</t>
  </si>
  <si>
    <t>Toimetulekutoetuse maksmise kuluridade täpsustamine</t>
  </si>
  <si>
    <t>Eesti ANK Järgmine samm partnerluslepe nr 6/2022</t>
  </si>
  <si>
    <t>Eesti ANK Järgmine samm partnerluslepe nr 5/2022</t>
  </si>
  <si>
    <t>Toetusfond huvihariduseks suurem kui algselt oli eelarves</t>
  </si>
  <si>
    <t>Toetusfondi osa suurem kui algselt oli eelarves,  sihtraha ja mittesihtraha täpsustamine</t>
  </si>
  <si>
    <t>Toetusfondi eraldis teedehoiuks on väiksem, kui algselt oli eelarves</t>
  </si>
  <si>
    <t>Toetus järvejooksuks Kulutuurkapitalilt</t>
  </si>
  <si>
    <t>Töötukassa otsus AT-22-0275, noorte töölaagri kuludeks</t>
  </si>
  <si>
    <t>Toetus eesti keele õppeks HTM-lt  oli väiksem kui eelarvestatud</t>
  </si>
  <si>
    <t>Kultuurkapitalilt projektideks</t>
  </si>
  <si>
    <t>Erasmus+ Noia  sihtraha projektideks</t>
  </si>
  <si>
    <t>Eelarve vähendamine - Ostame vähem tarkvara</t>
  </si>
  <si>
    <t>Eelarve vähendamine - Ostame vähem riistvara</t>
  </si>
  <si>
    <t>Eelarve vähendamine - kahe dok. kaamera võrra vähem</t>
  </si>
  <si>
    <t>Eelarve vähendamine - Ostame koolidele kaks dok.kaamerat vähem</t>
  </si>
  <si>
    <t>Eelarve vähendamine - Ostame vähem riist- ja tarkvara</t>
  </si>
  <si>
    <t>Arhitektuuriameti vastutusalast summa haldusametile. Ranna pst 1 olmehoone</t>
  </si>
  <si>
    <t>Eelarve vähendamine - Ostame väiksema võimsusega UPS-i</t>
  </si>
  <si>
    <t>Eelarve vähendamine - Loobume välise varundusseadme ostmisest</t>
  </si>
  <si>
    <t>Perepesa (10402) arvuti ostmine.  Raha asutuselt IKT reale 55141</t>
  </si>
  <si>
    <t>Päevakeskuse (09609) arvuti ostmine.  Raha asutuselt IKT reale 55141</t>
  </si>
  <si>
    <t>Staadioni tartaankatte ja märgistuse uuendamine - hanke kallinemise katteks. Haridus- ja kultuuriameti eelarvest 15 000 eurot ja haldusameti eelarvest 12 450 eurot ja Spordikeskuse eelarvest 20 000 eurot</t>
  </si>
  <si>
    <t>Ruumide sisustus, mööbel ( Midrimaa õppehoone loovtoa tarvikute ostuks lisaraha)</t>
  </si>
  <si>
    <t>Laekumised üldvalitsemisasutuste majandustegevuses - parkimise viivistasu</t>
  </si>
  <si>
    <t>2021.a toetusfondi kasutamata osa toomine 2022. a eelarvesse</t>
  </si>
  <si>
    <t>Kulud muudele õppevahenditele - haridus- ja kultuuriameti eelarvest lasteaia sünnipäevaks</t>
  </si>
  <si>
    <t>Kultuurkapitalilt projektiks,  leping M14 -22/0003</t>
  </si>
  <si>
    <t>Kultuurkapitalilt projektiks, leping M14- 21/0254</t>
  </si>
  <si>
    <t>Kulktuurkapitalilt  projektiks leping S02-22/0245</t>
  </si>
  <si>
    <t>Toetusfondi eraldis asendus- ja järelhoolduseks  on väiksem kui algselt  eelarves</t>
  </si>
  <si>
    <t>Toetusfondi osa puuetega laste hoiuteenuseks on väiksem kui algselt eelarves kavandatud</t>
  </si>
  <si>
    <t>Toetusfondi eraldis toimetulekutoetuse maksmiseks on  suurem kui  algselt  eelarves</t>
  </si>
  <si>
    <t xml:space="preserve">Riigi toetus tööjõukuludeks on suurem kui algselt eelarves </t>
  </si>
  <si>
    <t>Haldusameti vastutusalasse, Ranna pst 1 projekteerimine</t>
  </si>
  <si>
    <t xml:space="preserve">Toetusfondi osa  teedehoiuks on väiksem kui algselt eelarves. Linna  osa suurendamine </t>
  </si>
  <si>
    <t>Kultuurkapitalilt leping M14-21/0238, VJK balletistuudio</t>
  </si>
  <si>
    <t>Kultuurkapitalilt leping M14-22/0050, Rahvariided VJK tantsurühmadele</t>
  </si>
  <si>
    <t>Kultuurkapitalilt leping M14-22/0024, Balletistuudio Poolas</t>
  </si>
  <si>
    <t>Sihtraha täpsustamine, 2022. ületoodud  summa   sisaldas  ka juba  varem taotletut</t>
  </si>
  <si>
    <t>HEV kompetentsikeskuse kuludeks (sihtraha arvelt)</t>
  </si>
  <si>
    <t>Toetusfondi eraldis  teedehooldusele  on väiksem,  vahe kaetakse mittesihtrahast</t>
  </si>
  <si>
    <t>Vaktsineerimise toetus (Sotsiaalkaitseministri määrus nr. 43 29.11.2021)</t>
  </si>
  <si>
    <t>Põhitegevuse tulud Total</t>
  </si>
  <si>
    <t>Põhitegevuse kulud Total</t>
  </si>
  <si>
    <t>Investeerimistegevuse kulud Total</t>
  </si>
  <si>
    <t>Finantseerimistegevus Total</t>
  </si>
  <si>
    <t>Likviidsete vahendite muutus Total</t>
  </si>
  <si>
    <t>Nõuete-kohustuste muutus Total</t>
  </si>
  <si>
    <t>Toetusfondi osa suurem kui algselt oli eelarves, sihtraha ja mittesihtraha täpsustamine</t>
  </si>
  <si>
    <r>
      <t>Linnavolikogu poolt kinnitatavas struktuuris eelarvetabel</t>
    </r>
    <r>
      <rPr>
        <sz val="10"/>
        <color rgb="FF000000"/>
        <rFont val="Times New Roman"/>
        <family val="1"/>
      </rPr>
      <t>, eurodes:</t>
    </r>
  </si>
  <si>
    <t>Kirje nimetus</t>
  </si>
  <si>
    <t>2020 eelarve täitmine</t>
  </si>
  <si>
    <t>2021 eelarve täitmine</t>
  </si>
  <si>
    <t>2022 eelarve I lugemine kokku</t>
  </si>
  <si>
    <t>2022 eelarve II lug mittesihtraha muudatused</t>
  </si>
  <si>
    <t>2022 eelarve II lug sihtraha muudatused</t>
  </si>
  <si>
    <t>2022 reserv-fondi eraldised</t>
  </si>
  <si>
    <t>2022 I lisaeelarve mittesihtraha muudatused</t>
  </si>
  <si>
    <t>2022 I lisaeelarve sihtraha muudatused</t>
  </si>
  <si>
    <t>2022 I lisaeelarve kokku</t>
  </si>
  <si>
    <t>2023 strateegia</t>
  </si>
  <si>
    <t>2024 strateegia</t>
  </si>
  <si>
    <t>2025 strateegia</t>
  </si>
  <si>
    <t>2026 strateegia</t>
  </si>
  <si>
    <t>2027 strateegia</t>
  </si>
  <si>
    <t>2028 strateegia</t>
  </si>
  <si>
    <r>
      <t> </t>
    </r>
    <r>
      <rPr>
        <b/>
        <sz val="10"/>
        <color rgb="FF000000"/>
        <rFont val="Times New Roman"/>
        <family val="1"/>
      </rPr>
      <t>PÕHITEGEVUSE TULUD KOKKU</t>
    </r>
  </si>
  <si>
    <t>Maksutulud</t>
  </si>
  <si>
    <t>Tulud kaupade ja teenuste müügist</t>
  </si>
  <si>
    <t>3500, 352</t>
  </si>
  <si>
    <t>Saadavad toetused tegevuskuludeks</t>
  </si>
  <si>
    <t>3825, 388</t>
  </si>
  <si>
    <t xml:space="preserve">Muud tegevustulud </t>
  </si>
  <si>
    <r>
      <t> </t>
    </r>
    <r>
      <rPr>
        <b/>
        <sz val="10"/>
        <color rgb="FF000000"/>
        <rFont val="Times New Roman"/>
        <family val="1"/>
      </rPr>
      <t>PÕHITEGEVUSE KULUD KOKKU</t>
    </r>
  </si>
  <si>
    <t>sh  antavad toetused</t>
  </si>
  <si>
    <t>sh  muud tegevuskulud</t>
  </si>
  <si>
    <t>01-02</t>
  </si>
  <si>
    <t>Valitsemine</t>
  </si>
  <si>
    <t>40,41,4500,452</t>
  </si>
  <si>
    <t>Antavad toetused tegevuskuludeks</t>
  </si>
  <si>
    <t>50,55,60</t>
  </si>
  <si>
    <t>Muud tegevuskulud</t>
  </si>
  <si>
    <t>03-06</t>
  </si>
  <si>
    <t>Majandusvaldkond</t>
  </si>
  <si>
    <t>07-10</t>
  </si>
  <si>
    <t>Kultuuri-, haridus- ja sotsiaalvaldkond</t>
  </si>
  <si>
    <t>PÕHITEGEVUSE TULEM</t>
  </si>
  <si>
    <t> INVESTEERIMISTEGEVUS KOKKU</t>
  </si>
  <si>
    <t>Põhivara müük</t>
  </si>
  <si>
    <t xml:space="preserve">Põhivara soetus </t>
  </si>
  <si>
    <t>Osaluste soetamine</t>
  </si>
  <si>
    <t>Osaluste müük</t>
  </si>
  <si>
    <t>Finantstulud</t>
  </si>
  <si>
    <t>Finantskulud</t>
  </si>
  <si>
    <t>EELARVE TULEM</t>
  </si>
  <si>
    <t>FINANTSEERIMISTEGEVUS</t>
  </si>
  <si>
    <t>Kohustuste võtmine</t>
  </si>
  <si>
    <t>Kohustuste tasumine</t>
  </si>
  <si>
    <t>Likviidsete varade muutus</t>
  </si>
  <si>
    <t xml:space="preserve">Eelarve tulude maht kokku </t>
  </si>
  <si>
    <t>Eelarve kulude maht kokku</t>
  </si>
  <si>
    <t>2022 algne eelarve</t>
  </si>
  <si>
    <t>sh 2022  linna raha eelarve</t>
  </si>
  <si>
    <t>sh 2022 sihtraha eelarve</t>
  </si>
  <si>
    <t>2022 I lisaeelarve muudatused</t>
  </si>
  <si>
    <t>15 - Põhivara soetamine</t>
  </si>
  <si>
    <t>01 – Valitsemise valdkond</t>
  </si>
  <si>
    <t>Sotsiaalameti tööruumide kaasajastamine ja garaažist kliendiala väljaehitamine</t>
  </si>
  <si>
    <t>0 </t>
  </si>
  <si>
    <t>04 - Majandusvaldkond</t>
  </si>
  <si>
    <t>Hariduse tänava ja Reinu tee projekteerimine</t>
  </si>
  <si>
    <t>Järveotsa arendusala tänavad ja tehnovõrgud II etapp</t>
  </si>
  <si>
    <t>Kaasava eelarve menetluse tulemusel rajatav objekt</t>
  </si>
  <si>
    <t>Kõnniteede rekonstrueerimine</t>
  </si>
  <si>
    <t>Lossi 3 hoone rekonstrueerimine</t>
  </si>
  <si>
    <t>Riia mnt kergliiklustee projekteerimine (Järveotsa elamurajoon-Ringtee)</t>
  </si>
  <si>
    <t>Valuoja pst - C. R. Jakobsoni tn ringristmiku projekteerimine</t>
  </si>
  <si>
    <t>Viljandimaa Vabadussõjas langenute mälestussammas</t>
  </si>
  <si>
    <t>Roo tänava parklat ümbritseva taristu projekteerimine</t>
  </si>
  <si>
    <t>05 – Keskkonnakaitse valdkond</t>
  </si>
  <si>
    <t>Harrastuskalapüüki toetava taristu uuendamine Viljandi järvel</t>
  </si>
  <si>
    <t xml:space="preserve">Linnahooldusele kaubiku soetamine </t>
  </si>
  <si>
    <t xml:space="preserve">Linnahooldusele sõiduki soetamine - kasutuseks juhatajale ja haldusjuhile </t>
  </si>
  <si>
    <t>Linnahooldusele uue raideri ostmine, vanad on amortiseerunud</t>
  </si>
  <si>
    <t>Varjualuse rajamine Linnahooldusele</t>
  </si>
  <si>
    <t>Linnahooldusele väiksem kogujaga niiduk teepeenarde niitmiseks</t>
  </si>
  <si>
    <t>08 - Kultuur, sport, vaba aeg</t>
  </si>
  <si>
    <t>Järveäärse tervisesporditaristu korrastamine</t>
  </si>
  <si>
    <t>Ranna pst 1 olmehoone laienduse ehitusprojekt</t>
  </si>
  <si>
    <t>MATA toetusega projekt - Männimäe skatepark</t>
  </si>
  <si>
    <r>
      <t>Ranna pst 1 olmehoone rekonstrueerimine CO</t>
    </r>
    <r>
      <rPr>
        <vertAlign val="subscript"/>
        <sz val="10"/>
        <rFont val="Times New Roman"/>
        <family val="1"/>
      </rPr>
      <t>2</t>
    </r>
    <r>
      <rPr>
        <sz val="10"/>
        <rFont val="Times New Roman"/>
        <family val="1"/>
      </rPr>
      <t xml:space="preserve"> meetmest</t>
    </r>
  </si>
  <si>
    <t xml:space="preserve">Spordihoone vana osa rekonstrueerimise projekt </t>
  </si>
  <si>
    <t xml:space="preserve">Staadioni tartaankatte uuendamine ja markeerimine </t>
  </si>
  <si>
    <t>09 - Haridusvaldkond</t>
  </si>
  <si>
    <t>Viljandi Kesklinna Kooli Jakobsoni 42a õppehoone ventilatsioonisüsteem</t>
  </si>
  <si>
    <t>Viljandi Huvikooli hoone katuse ja avatäidete renoveerimistööd</t>
  </si>
  <si>
    <t>Viljandi Jakobsoni Kooli ujula remondi reserv</t>
  </si>
  <si>
    <t>Viljandi Lasteaed Karlsson - uue õppehoone projekteerimine ja ehitamine</t>
  </si>
  <si>
    <t>Viljandi Muusikakool hoone üldventilatsiooni niisutussüsteemi paigaldus</t>
  </si>
  <si>
    <t>Viljandi Jakobsoni Kooli võimla akende väljavahetamine</t>
  </si>
  <si>
    <t>10 - Sotsiaalvaldkond</t>
  </si>
  <si>
    <t>Leola 12A sotsiaalmaja välikanalisatsioonitrassi rekonstrueerimine</t>
  </si>
  <si>
    <t>Hoolekandekeskusele invabussi soetamine, sihtasutuse lõpetamise jäägi arvelt</t>
  </si>
  <si>
    <t>45 - Antavad toetused</t>
  </si>
  <si>
    <t>06 - Kommunaalmajandus</t>
  </si>
  <si>
    <t xml:space="preserve">Tänavavalgustuse rekonstrueerimiseks Veevärgile </t>
  </si>
  <si>
    <t>Õuealad ja haljasalad korda projektitoetus</t>
  </si>
  <si>
    <t>Kokku investeerimistegevuse kulud</t>
  </si>
  <si>
    <t>Põhivara soetuseks saadav sihtfin</t>
  </si>
  <si>
    <t>Põhivara soetuseks antav sihtfin</t>
  </si>
  <si>
    <t xml:space="preserve">2022 muudetud eelarve </t>
  </si>
  <si>
    <t>Tegevuse valdkond, investeeringuobjekt - koos lisaeelarve muudatustega</t>
  </si>
  <si>
    <t>2022 muudeetud eelarve</t>
  </si>
  <si>
    <t>Mitte-sihtraha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</si>
</sst>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Arial"/>
      <family val="1"/>
    </font>
    <font>
      <sz val="11"/>
      <name val="Arial"/>
      <family val="1"/>
    </font>
    <font>
      <b/>
      <sz val="11"/>
      <name val="Arial"/>
      <family val="2"/>
    </font>
    <font>
      <b/>
      <sz val="11"/>
      <name val="Arial"/>
      <family val="1"/>
    </font>
    <font>
      <b/>
      <sz val="10"/>
      <color rgb="FF000000"/>
      <name val="Times New Roman"/>
      <family val="1"/>
    </font>
    <font>
      <sz val="10"/>
      <color rgb="FF000000"/>
      <name val="Times New Roman"/>
      <family val="1"/>
    </font>
    <font>
      <sz val="11"/>
      <color rgb="FF0000FF"/>
      <name val="Arial"/>
      <family val="1"/>
    </font>
    <font>
      <i/>
      <sz val="11"/>
      <name val="Arial"/>
      <family val="1"/>
    </font>
    <font>
      <sz val="11"/>
      <name val="Arial"/>
      <family val="1"/>
      <charset val="1"/>
    </font>
    <font>
      <b/>
      <sz val="10"/>
      <color rgb="FF0000FF"/>
      <name val="Times New Roman"/>
      <family val="1"/>
    </font>
    <font>
      <b/>
      <sz val="10"/>
      <color theme="5" tint="-0.249977111117893"/>
      <name val="Times New Roman"/>
      <family val="1"/>
    </font>
    <font>
      <b/>
      <sz val="10"/>
      <color theme="1"/>
      <name val="Times New Roman"/>
      <family val="1"/>
    </font>
    <font>
      <sz val="10"/>
      <color rgb="FF0000FF"/>
      <name val="Times New Roman"/>
      <family val="1"/>
    </font>
    <font>
      <sz val="10"/>
      <color theme="5" tint="-0.249977111117893"/>
      <name val="Times New Roman"/>
      <family val="1"/>
    </font>
    <font>
      <sz val="10"/>
      <color theme="1"/>
      <name val="Times New Roman"/>
      <family val="1"/>
    </font>
    <font>
      <sz val="9"/>
      <color rgb="FF000000"/>
      <name val="Times New Roman"/>
      <family val="1"/>
    </font>
    <font>
      <b/>
      <sz val="10"/>
      <name val="Times New Roman"/>
      <family val="1"/>
    </font>
    <font>
      <sz val="10"/>
      <name val="Times New Roman"/>
      <family val="1"/>
    </font>
    <font>
      <vertAlign val="subscript"/>
      <sz val="10"/>
      <name val="Times New Roman"/>
      <family val="1"/>
    </font>
    <font>
      <b/>
      <i/>
      <sz val="10"/>
      <name val="Times New Roman"/>
      <family val="1"/>
    </font>
    <font>
      <i/>
      <sz val="10"/>
      <name val="Times New Roman"/>
      <family val="1"/>
    </font>
  </fonts>
  <fills count="4">
    <fill>
      <patternFill patternType="none"/>
    </fill>
    <fill>
      <patternFill patternType="gray125"/>
    </fill>
    <fill>
      <patternFill patternType="solid">
        <fgColor rgb="FFDBE5F1"/>
        <bgColor indexed="64"/>
      </patternFill>
    </fill>
    <fill>
      <patternFill patternType="solid">
        <fgColor rgb="FFB8CCE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rgb="FF95B3D7"/>
      </left>
      <right style="medium">
        <color rgb="FF95B3D7"/>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style="medium">
        <color rgb="FF95B3D7"/>
      </top>
      <bottom style="medium">
        <color rgb="FF95B3D7"/>
      </bottom>
      <diagonal/>
    </border>
    <border>
      <left/>
      <right style="medium">
        <color rgb="FF95B3D7"/>
      </right>
      <top/>
      <bottom style="medium">
        <color rgb="FF95B3D7"/>
      </bottom>
      <diagonal/>
    </border>
    <border>
      <left style="medium">
        <color rgb="FF95B3D7"/>
      </left>
      <right style="medium">
        <color rgb="FF95B3D7"/>
      </right>
      <top/>
      <bottom style="medium">
        <color rgb="FF95B3D7"/>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medium">
        <color indexed="64"/>
      </right>
      <top style="thin">
        <color theme="4" tint="-0.249977111117893"/>
      </top>
      <bottom style="medium">
        <color indexed="64"/>
      </bottom>
      <diagonal/>
    </border>
  </borders>
  <cellStyleXfs count="3">
    <xf numFmtId="0" fontId="0" fillId="0" borderId="0"/>
    <xf numFmtId="0" fontId="1" fillId="0" borderId="0"/>
    <xf numFmtId="0" fontId="8" fillId="0" borderId="0"/>
  </cellStyleXfs>
  <cellXfs count="89">
    <xf numFmtId="0" fontId="0" fillId="0" borderId="0" xfId="0"/>
    <xf numFmtId="0" fontId="0" fillId="0" borderId="0" xfId="0" pivotButton="1"/>
    <xf numFmtId="3" fontId="0" fillId="0" borderId="0" xfId="0" applyNumberFormat="1"/>
    <xf numFmtId="0" fontId="0" fillId="0" borderId="1" xfId="0" applyBorder="1"/>
    <xf numFmtId="3" fontId="0" fillId="0" borderId="1" xfId="0" applyNumberFormat="1" applyBorder="1"/>
    <xf numFmtId="0" fontId="0" fillId="0" borderId="0" xfId="0" pivotButton="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xf numFmtId="3" fontId="2" fillId="0" borderId="1" xfId="0" applyNumberFormat="1" applyFont="1" applyBorder="1"/>
    <xf numFmtId="0" fontId="2" fillId="0" borderId="0" xfId="0" applyFont="1"/>
    <xf numFmtId="3" fontId="3" fillId="0" borderId="0" xfId="0" applyNumberFormat="1" applyFont="1"/>
    <xf numFmtId="0" fontId="0" fillId="0" borderId="0" xfId="0" applyAlignment="1">
      <alignment vertical="center"/>
    </xf>
    <xf numFmtId="0" fontId="2" fillId="0" borderId="0" xfId="0" applyFont="1" applyAlignment="1">
      <alignment vertical="center"/>
    </xf>
    <xf numFmtId="0" fontId="0" fillId="0" borderId="0" xfId="0" pivotButton="1" applyAlignment="1">
      <alignment vertical="center"/>
    </xf>
    <xf numFmtId="3" fontId="0" fillId="0" borderId="0" xfId="0" applyNumberFormat="1" applyAlignment="1">
      <alignment vertical="center"/>
    </xf>
    <xf numFmtId="3" fontId="3" fillId="0" borderId="0" xfId="0" applyNumberFormat="1" applyFont="1" applyAlignment="1">
      <alignment vertical="center"/>
    </xf>
    <xf numFmtId="0" fontId="0" fillId="0" borderId="0" xfId="0" applyFill="1"/>
    <xf numFmtId="0" fontId="0" fillId="0" borderId="0" xfId="0" quotePrefix="1" applyFill="1"/>
    <xf numFmtId="0" fontId="0" fillId="0" borderId="0" xfId="0" applyAlignment="1"/>
    <xf numFmtId="0" fontId="0" fillId="0" borderId="0" xfId="0" quotePrefix="1"/>
    <xf numFmtId="0" fontId="0" fillId="0" borderId="0" xfId="0" applyAlignment="1">
      <alignment wrapText="1"/>
    </xf>
    <xf numFmtId="0" fontId="0" fillId="0" borderId="0" xfId="0" applyAlignment="1">
      <alignment horizontal="left" vertical="center" wrapText="1"/>
    </xf>
    <xf numFmtId="0" fontId="0" fillId="0" borderId="0" xfId="0" pivotButton="1" applyAlignment="1">
      <alignment horizontal="left" vertical="center" wrapText="1"/>
    </xf>
    <xf numFmtId="0" fontId="4" fillId="0" borderId="0" xfId="0" applyFont="1" applyAlignment="1">
      <alignment horizontal="left" vertical="center"/>
    </xf>
    <xf numFmtId="0" fontId="6" fillId="0" borderId="0" xfId="0" applyFont="1"/>
    <xf numFmtId="0" fontId="7" fillId="0" borderId="0" xfId="0" applyFont="1"/>
    <xf numFmtId="0" fontId="5" fillId="2" borderId="3" xfId="2" applyFont="1" applyFill="1" applyBorder="1" applyAlignment="1">
      <alignment vertical="center"/>
    </xf>
    <xf numFmtId="0" fontId="4" fillId="2" borderId="4" xfId="2" applyFont="1" applyFill="1" applyBorder="1" applyAlignment="1">
      <alignment vertical="center"/>
    </xf>
    <xf numFmtId="0" fontId="4" fillId="2" borderId="4"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1" fillId="2" borderId="4" xfId="2" applyFont="1" applyFill="1" applyBorder="1" applyAlignment="1">
      <alignment horizontal="center" vertical="center" wrapText="1"/>
    </xf>
    <xf numFmtId="3" fontId="4" fillId="2" borderId="6" xfId="2" applyNumberFormat="1" applyFont="1" applyFill="1" applyBorder="1" applyAlignment="1">
      <alignment horizontal="right" vertical="center"/>
    </xf>
    <xf numFmtId="3" fontId="9" fillId="2" borderId="6" xfId="2" applyNumberFormat="1" applyFont="1" applyFill="1" applyBorder="1" applyAlignment="1">
      <alignment horizontal="right" vertical="center"/>
    </xf>
    <xf numFmtId="3" fontId="10" fillId="2" borderId="6" xfId="2" applyNumberFormat="1" applyFont="1" applyFill="1" applyBorder="1" applyAlignment="1">
      <alignment horizontal="right" vertical="center"/>
    </xf>
    <xf numFmtId="3" fontId="11" fillId="2" borderId="6" xfId="2" applyNumberFormat="1" applyFont="1" applyFill="1" applyBorder="1" applyAlignment="1">
      <alignment horizontal="right" vertical="center"/>
    </xf>
    <xf numFmtId="0" fontId="5" fillId="0" borderId="7" xfId="2" applyFont="1" applyBorder="1" applyAlignment="1">
      <alignment horizontal="right" vertical="center"/>
    </xf>
    <xf numFmtId="0" fontId="5" fillId="0" borderId="6" xfId="2" applyFont="1" applyBorder="1" applyAlignment="1">
      <alignment vertical="center"/>
    </xf>
    <xf numFmtId="3" fontId="5" fillId="0" borderId="6" xfId="2" applyNumberFormat="1" applyFont="1" applyBorder="1" applyAlignment="1">
      <alignment horizontal="right" vertical="center"/>
    </xf>
    <xf numFmtId="3" fontId="12" fillId="0" borderId="6" xfId="2" applyNumberFormat="1" applyFont="1" applyBorder="1" applyAlignment="1">
      <alignment horizontal="right" vertical="center"/>
    </xf>
    <xf numFmtId="3" fontId="13" fillId="0" borderId="6" xfId="2" applyNumberFormat="1" applyFont="1" applyBorder="1" applyAlignment="1">
      <alignment horizontal="right" vertical="center"/>
    </xf>
    <xf numFmtId="3" fontId="14" fillId="0" borderId="6" xfId="2" applyNumberFormat="1" applyFont="1" applyBorder="1" applyAlignment="1">
      <alignment horizontal="right" vertical="center"/>
    </xf>
    <xf numFmtId="0" fontId="5" fillId="0" borderId="7" xfId="2" applyFont="1" applyBorder="1" applyAlignment="1">
      <alignment vertical="center"/>
    </xf>
    <xf numFmtId="0" fontId="5" fillId="0" borderId="6" xfId="2" applyFont="1" applyBorder="1" applyAlignment="1">
      <alignment horizontal="right" vertical="center"/>
    </xf>
    <xf numFmtId="0" fontId="12" fillId="0" borderId="6" xfId="2" applyFont="1" applyBorder="1" applyAlignment="1">
      <alignment horizontal="right" vertical="center"/>
    </xf>
    <xf numFmtId="0" fontId="13" fillId="0" borderId="6" xfId="2" applyFont="1" applyBorder="1" applyAlignment="1">
      <alignment horizontal="right" vertical="center"/>
    </xf>
    <xf numFmtId="0" fontId="14" fillId="0" borderId="6" xfId="2" applyFont="1" applyBorder="1" applyAlignment="1">
      <alignment horizontal="right" vertical="center"/>
    </xf>
    <xf numFmtId="0" fontId="4" fillId="0" borderId="6" xfId="2" applyFont="1" applyBorder="1" applyAlignment="1">
      <alignment vertical="center"/>
    </xf>
    <xf numFmtId="3" fontId="4" fillId="0" borderId="6" xfId="2" applyNumberFormat="1" applyFont="1" applyBorder="1" applyAlignment="1">
      <alignment horizontal="right" vertical="center"/>
    </xf>
    <xf numFmtId="3" fontId="9" fillId="0" borderId="6" xfId="2" applyNumberFormat="1" applyFont="1" applyBorder="1" applyAlignment="1">
      <alignment horizontal="right" vertical="center"/>
    </xf>
    <xf numFmtId="3" fontId="10" fillId="0" borderId="6" xfId="2" applyNumberFormat="1" applyFont="1" applyBorder="1" applyAlignment="1">
      <alignment horizontal="right" vertical="center"/>
    </xf>
    <xf numFmtId="3" fontId="11" fillId="0" borderId="6" xfId="2" applyNumberFormat="1" applyFont="1" applyBorder="1" applyAlignment="1">
      <alignment horizontal="right" vertical="center"/>
    </xf>
    <xf numFmtId="0" fontId="4" fillId="2" borderId="7" xfId="2" quotePrefix="1" applyFont="1" applyFill="1" applyBorder="1" applyAlignment="1">
      <alignment horizontal="right" vertical="center"/>
    </xf>
    <xf numFmtId="0" fontId="4" fillId="2" borderId="6" xfId="2" applyFont="1" applyFill="1" applyBorder="1" applyAlignment="1">
      <alignment vertical="center"/>
    </xf>
    <xf numFmtId="0" fontId="15" fillId="0" borderId="7" xfId="2" applyFont="1" applyBorder="1" applyAlignment="1">
      <alignment vertical="center"/>
    </xf>
    <xf numFmtId="0" fontId="4" fillId="2" borderId="7" xfId="2" applyFont="1" applyFill="1" applyBorder="1" applyAlignment="1">
      <alignment vertical="center"/>
    </xf>
    <xf numFmtId="0" fontId="5" fillId="2" borderId="7" xfId="2" applyFont="1" applyFill="1" applyBorder="1" applyAlignment="1">
      <alignment vertical="center"/>
    </xf>
    <xf numFmtId="0" fontId="5" fillId="2" borderId="7" xfId="2" applyFont="1" applyFill="1" applyBorder="1" applyAlignment="1">
      <alignment horizontal="right" vertical="center"/>
    </xf>
    <xf numFmtId="0" fontId="4" fillId="2" borderId="6" xfId="2" applyFont="1" applyFill="1" applyBorder="1" applyAlignment="1">
      <alignment vertical="center" wrapText="1"/>
    </xf>
    <xf numFmtId="0" fontId="12" fillId="0" borderId="6" xfId="2" applyFont="1" applyBorder="1" applyAlignment="1">
      <alignment vertical="center"/>
    </xf>
    <xf numFmtId="0" fontId="13" fillId="0" borderId="6" xfId="2" applyFont="1" applyBorder="1" applyAlignment="1">
      <alignment vertical="center"/>
    </xf>
    <xf numFmtId="0" fontId="14" fillId="0" borderId="6" xfId="2" applyFont="1" applyBorder="1" applyAlignment="1">
      <alignment vertical="center"/>
    </xf>
    <xf numFmtId="0" fontId="19" fillId="2" borderId="2" xfId="0" applyFont="1" applyFill="1" applyBorder="1" applyAlignment="1">
      <alignment horizontal="center" vertical="center" wrapText="1"/>
    </xf>
    <xf numFmtId="3" fontId="19" fillId="3" borderId="2" xfId="0" applyNumberFormat="1" applyFont="1" applyFill="1" applyBorder="1" applyAlignment="1">
      <alignment horizontal="right" vertical="center"/>
    </xf>
    <xf numFmtId="3" fontId="19" fillId="2" borderId="2" xfId="0" applyNumberFormat="1" applyFont="1" applyFill="1" applyBorder="1" applyAlignment="1">
      <alignment horizontal="right" vertical="center"/>
    </xf>
    <xf numFmtId="3" fontId="20" fillId="0" borderId="2" xfId="0" applyNumberFormat="1" applyFont="1" applyBorder="1" applyAlignment="1">
      <alignment horizontal="right" vertical="center"/>
    </xf>
    <xf numFmtId="0" fontId="9" fillId="2" borderId="8" xfId="0" applyFont="1" applyFill="1" applyBorder="1" applyAlignment="1">
      <alignment horizontal="center" vertical="center" wrapText="1"/>
    </xf>
    <xf numFmtId="3" fontId="9" fillId="3" borderId="8" xfId="0" applyNumberFormat="1" applyFont="1" applyFill="1" applyBorder="1" applyAlignment="1">
      <alignment horizontal="right" vertical="center"/>
    </xf>
    <xf numFmtId="3" fontId="9" fillId="2" borderId="8" xfId="0" applyNumberFormat="1" applyFont="1" applyFill="1" applyBorder="1" applyAlignment="1">
      <alignment horizontal="right" vertical="center"/>
    </xf>
    <xf numFmtId="3" fontId="12" fillId="0" borderId="8" xfId="0" applyNumberFormat="1" applyFont="1" applyBorder="1" applyAlignment="1">
      <alignment horizontal="right" vertical="center"/>
    </xf>
    <xf numFmtId="0" fontId="19" fillId="2" borderId="9" xfId="0" applyFont="1" applyFill="1" applyBorder="1" applyAlignment="1">
      <alignment horizontal="center" vertical="center" wrapText="1"/>
    </xf>
    <xf numFmtId="3" fontId="19" fillId="3" borderId="9" xfId="0" applyNumberFormat="1" applyFont="1" applyFill="1" applyBorder="1" applyAlignment="1">
      <alignment horizontal="right" vertical="center"/>
    </xf>
    <xf numFmtId="3" fontId="19" fillId="2" borderId="9" xfId="0" applyNumberFormat="1" applyFont="1" applyFill="1" applyBorder="1" applyAlignment="1">
      <alignment horizontal="right" vertical="center"/>
    </xf>
    <xf numFmtId="3" fontId="20" fillId="0" borderId="9" xfId="0" applyNumberFormat="1" applyFont="1" applyBorder="1" applyAlignment="1">
      <alignment horizontal="right" vertical="center"/>
    </xf>
    <xf numFmtId="0" fontId="16" fillId="2" borderId="10" xfId="0" applyFont="1" applyFill="1" applyBorder="1" applyAlignment="1">
      <alignment horizontal="center" vertical="center" wrapText="1"/>
    </xf>
    <xf numFmtId="3" fontId="16" fillId="3" borderId="11" xfId="0" applyNumberFormat="1" applyFont="1" applyFill="1" applyBorder="1" applyAlignment="1">
      <alignment horizontal="right" vertical="center"/>
    </xf>
    <xf numFmtId="3" fontId="16" fillId="2" borderId="11" xfId="0" applyNumberFormat="1" applyFont="1" applyFill="1" applyBorder="1" applyAlignment="1">
      <alignment horizontal="right" vertical="center"/>
    </xf>
    <xf numFmtId="3" fontId="17" fillId="0" borderId="11" xfId="0" applyNumberFormat="1" applyFont="1" applyBorder="1" applyAlignment="1">
      <alignment horizontal="right" vertical="center"/>
    </xf>
    <xf numFmtId="3" fontId="16" fillId="3" borderId="12" xfId="0" applyNumberFormat="1" applyFont="1" applyFill="1" applyBorder="1" applyAlignment="1">
      <alignment horizontal="right" vertical="center"/>
    </xf>
    <xf numFmtId="0" fontId="16" fillId="2" borderId="8" xfId="0" applyFont="1" applyFill="1" applyBorder="1" applyAlignment="1">
      <alignment vertical="center" wrapText="1"/>
    </xf>
    <xf numFmtId="0" fontId="16" fillId="3" borderId="8" xfId="0" applyFont="1" applyFill="1" applyBorder="1" applyAlignment="1">
      <alignment vertical="center" wrapText="1"/>
    </xf>
    <xf numFmtId="0" fontId="17" fillId="0" borderId="8" xfId="0" applyFont="1" applyBorder="1" applyAlignment="1">
      <alignment vertical="center" wrapText="1"/>
    </xf>
    <xf numFmtId="3" fontId="16" fillId="0" borderId="11" xfId="0" applyNumberFormat="1" applyFont="1" applyBorder="1" applyAlignment="1">
      <alignment horizontal="right" vertical="center"/>
    </xf>
    <xf numFmtId="3" fontId="0" fillId="0" borderId="0" xfId="0" applyNumberFormat="1" applyFill="1" applyAlignment="1">
      <alignment vertical="center"/>
    </xf>
    <xf numFmtId="0" fontId="5" fillId="2" borderId="5" xfId="2" applyFont="1" applyFill="1" applyBorder="1" applyAlignment="1">
      <alignment vertical="center"/>
    </xf>
    <xf numFmtId="0" fontId="5" fillId="2" borderId="4" xfId="2" applyFont="1" applyFill="1" applyBorder="1" applyAlignment="1">
      <alignment vertical="center"/>
    </xf>
    <xf numFmtId="0" fontId="4" fillId="2" borderId="5" xfId="2" applyFont="1" applyFill="1" applyBorder="1" applyAlignment="1">
      <alignment vertical="center"/>
    </xf>
    <xf numFmtId="0" fontId="4" fillId="2" borderId="4" xfId="2" applyFont="1" applyFill="1" applyBorder="1" applyAlignment="1">
      <alignment vertical="center"/>
    </xf>
  </cellXfs>
  <cellStyles count="3">
    <cellStyle name="Normaallaad" xfId="0" builtinId="0"/>
    <cellStyle name="Normal 2" xfId="1"/>
    <cellStyle name="Normal 2 2" xfId="2"/>
  </cellStyles>
  <dxfs count="1569">
    <dxf>
      <font>
        <b/>
      </font>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border>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numFmt numFmtId="3" formatCode="#,##0"/>
    </dxf>
    <dxf>
      <numFmt numFmtId="164" formatCode="#,##0.0"/>
    </dxf>
    <dxf>
      <numFmt numFmtId="4" formatCode="#,##0.00"/>
    </dxf>
    <dxf>
      <numFmt numFmtId="164" formatCode="#,##0.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1" readingOrder="0"/>
    </dxf>
    <dxf>
      <alignment wrapText="0"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font>
        <b/>
      </font>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3" formatCode="#,##0"/>
    </dxf>
    <dxf>
      <numFmt numFmtId="164" formatCode="#,##0.0"/>
    </dxf>
    <dxf>
      <numFmt numFmtId="4" formatCode="#,##0.00"/>
    </dxf>
    <dxf>
      <numFmt numFmtId="164" formatCode="#,##0.0"/>
    </dxf>
    <dxf>
      <numFmt numFmtId="3" formatCode="#,##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362120</xdr:colOff>
      <xdr:row>2</xdr:row>
      <xdr:rowOff>22961</xdr:rowOff>
    </xdr:from>
    <xdr:to>
      <xdr:col>14</xdr:col>
      <xdr:colOff>395457</xdr:colOff>
      <xdr:row>52</xdr:row>
      <xdr:rowOff>80791</xdr:rowOff>
    </xdr:to>
    <mc:AlternateContent xmlns:mc="http://schemas.openxmlformats.org/markup-compatibility/2006" xmlns:a14="http://schemas.microsoft.com/office/drawing/2010/main">
      <mc:Choice Requires="a14">
        <xdr:graphicFrame macro="">
          <xdr:nvGraphicFramePr>
            <xdr:cNvPr id="2" name="Osakonna nimetus"/>
            <xdr:cNvGraphicFramePr/>
          </xdr:nvGraphicFramePr>
          <xdr:xfrm>
            <a:off x="0" y="0"/>
            <a:ext cx="0" cy="0"/>
          </xdr:xfrm>
          <a:graphic>
            <a:graphicData uri="http://schemas.microsoft.com/office/drawing/2010/slicer">
              <sle:slicer xmlns:sle="http://schemas.microsoft.com/office/drawing/2010/slicer" name="Osakonna nimetus"/>
            </a:graphicData>
          </a:graphic>
        </xdr:graphicFrame>
      </mc:Choice>
      <mc:Fallback xmlns="">
        <xdr:sp macro="" textlink="">
          <xdr:nvSpPr>
            <xdr:cNvPr id="0" name=""/>
            <xdr:cNvSpPr>
              <a:spLocks noTextEdit="1"/>
            </xdr:cNvSpPr>
          </xdr:nvSpPr>
          <xdr:spPr>
            <a:xfrm>
              <a:off x="15928691" y="376747"/>
              <a:ext cx="2781981" cy="9073412"/>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ka Aaso" refreshedDate="44705.83923391204" createdVersion="6" refreshedVersion="6" minRefreshableVersion="3" recordCount="275">
  <cacheSource type="worksheet">
    <worksheetSource ref="A1:Q276" sheet="4. Algandmed"/>
  </cacheSource>
  <cacheFields count="17">
    <cacheField name="Kirje" numFmtId="0">
      <sharedItems count="197">
        <s v="Staadioni tartaankatte ja märgistuse uuendamine - hanke kallinemise katteks. Haridus- ja kultuuriameti eelarvest 15 000 eurot ja haldusameti eelarvest 12 450 eurot ja Spordikeskuse eelarvest 20 000 eurot"/>
        <s v="Staadioni tartaankatte ja märgistuse uuendamine - hanke kallinemise katteks"/>
        <s v="Järvejooksu korraldamise kulult Võitjate preemiafondi 4139 suurendamine (naiste ja meeste esikuuiku preemiafondi tasakaalustamine)"/>
        <s v="Spordikeskusele staadioni tartaankatte ja muru uuendamiseks, hanke kallinemise katteks"/>
        <s v="Linnahooldusele täiendava lumeveo kuludeks, Eesti Keskkonnateenustele tasumiseks"/>
        <s v="Eelarve vähendamine vastavalt 25.04 LV protokollilisele otsusele"/>
        <s v="LA Karlsson - asutuse sünnipäevaks linnapoolne kingitus"/>
        <s v="Viljandi linna haridus- ja kultuuriamet; riskinoori toetavad tegevused"/>
        <s v="Viljandi Omavalituste Liit; Noorte vaimse tervise konverents; leping nr 3019"/>
        <s v="Töötajate töötasu, suurendamine tulude arvelt, praktika juhendamine"/>
        <s v="Praktika juhendamise tasu"/>
        <s v="Paljundus- ja printimiskulud IT-teenistuse vastutusalasse"/>
        <s v="Paljundus- ja printimiskulud kulurealt 55002"/>
        <s v="Eelarve vähendamine - Ostame madalamate parameetritega projektori"/>
        <s v="Kulud muudele õppevahenditele (praktika juhendamise tasu õppevahendite alla)"/>
        <s v="Muud tulud haridusalasest tegevusest (Praktika juhendamise tasu Kukeräädsik OÜ)"/>
        <s v="Inventari hooldus (tervisekontrolli alt inventari hoolduseteenuste kallinemise kompenseerimiseks)"/>
        <s v="Tervisekontroll (teenuse kallinemisega seoses viiakse läbi vaid Mesimummi õppehoone tervisekontroll)           "/>
        <s v="Ravimid, töökaitsevahendid (prillid) riskianalüüsist tulenevalt töökaitsevahendite osaline kompenseerimine(prillid)"/>
        <s v="Muud inventarikulud (Midrimaa õppehoone loovtoa erinevate tarvikute ja vahendite ostuks)"/>
        <s v="Ruumide sisustus, mööbel ( Midrimaa õppehoone loovtoa tarvikute ostuks lisaraha)"/>
        <s v="Eelarve vähendamine - kahe dok. kaamera võrra vähem"/>
        <s v="Eelarve vähendamine - Ostame kahe projektori asemel ühe projektori"/>
        <s v="Hääleseade koolituse kulu"/>
        <s v="Hääleseade koolituse tulu"/>
        <s v="Arvuti kulu IKT ridadele "/>
        <s v="Koostööprojekt Viljandi Vallaga - 2022 eelarve II lugemisel lisati ainult tulud"/>
        <s v="Arvuti ostmise kulu IKT ridadele"/>
        <s v="Eelarve vähendamine - Ostame vähem riist- ja tarkvara"/>
        <s v="Liikmemaks kooridelt EMS-le, kulurea täpsustamine"/>
        <s v="Eelarve vähendamine - Ostame vähem tarkvara"/>
        <s v="Eelarve vähendamine - Ostame vähem riistvara"/>
        <s v="Kooride liikmemaks EML-le, kulurea täpsustamine"/>
        <s v="Spordivaldkonna reservist summa Spordikeskuse investeeringuks (LV otsus 18.04 p 4.1.)"/>
        <s v="Eelarve vähendamine vastavalt 25.04 LV protokollilisele otsusele, Vabaduse platsi üritused"/>
        <s v="Eelarve vähendamine - Ostame koolidele kaks dok.kaamerat vähem"/>
        <s v="Laekumised üldvalitsemisasutuste majandustegevuses - parkimise viivistasu"/>
        <s v="Parkimiskorralduse palgakulu töötuskindlustusmakse"/>
        <s v="Parkimiskorralduse palgakulu sotsiaalmaks"/>
        <s v="Parkimiskorralduse palgakulu"/>
        <s v="Toetusfondi osa suurem, mittesihtraha  osa täpsustamine"/>
        <s v="Eelarve vähendamine vastavalt LV 25.04.2022 otsusele"/>
        <s v="AS Viljandi Veevärk aktsiakapitali suurendamine"/>
        <s v="Keskkonnauuringud ja eelhinnangud - Eelarve vähendamine vastavalt LV 25.04.2022 otsusele"/>
        <s v="Haljastuse uuringud, ekspertiisid ja kavade koostamine - Eelarve vähendamine vastavalt LV 25.04.2022 otsusele"/>
        <s v="Maastikukaitseala/keskkonnakaitse kulude reserv - Eelarve vähendamine vastavalt LV 25.04.2022 otsusele"/>
        <s v="Puude kujunduslõikus - Eelarve vähendamine vastavalt LV 25.04.2022 otsusele"/>
        <s v=" Linnalinnud - Eelarve vähendamine vastavalt LV 25.04.2022 otsusele"/>
        <s v="Eelarve vähendamine vastavalt taotluste mahule - õue- ja haljasalad korda"/>
        <s v="Koerte jalutusväljak - Eelarve vähendamine vastavalt LV 25.04.2022 otsusele"/>
        <s v="Arhitektuuriameti vastutusalast summa haldusametile. Ranna pst 1 olmehoone"/>
        <s v="Haldusameti vastutusalasse, Ranna pst 1 projekteerimine"/>
        <s v="Likviidsete vahendite muutus"/>
        <s v="Kohustiste vähenemine, AS Viljandi Veevärk aktsiakapitali suurendamiseks tehti 2021. a lõpus ettemaks."/>
        <s v="Füüsilise isiku tulumaksu prognoosi vähendamine"/>
        <s v="Kahjutasud ja kuluhüvitused vastavalt tegelikule laekumisele"/>
        <s v="Laenusumma suurendamine. Katteallikas investeeringutele. 2021. a rahajäägist kandub osa 2023. aasta, mitte 2022. a  investeeringute katteks."/>
        <s v="Intressikulude eelarve suurendamine Euribori võimaliku kasvu võrra"/>
        <s v="Tasandusfond  on suurem  kui algselt oli eelarves"/>
        <s v="2021.a toetusfondi kasutamata osa toomine 2022. a eelarvesse"/>
        <s v="2021. a toetusfondi kasutamata osa toomine 2022. aastasse"/>
        <s v="Sotsiaaltransport ameti tellimisel. Eelarve vähendamine vastavalt 25.04 LV protokollilisele otsusele"/>
        <s v="Eriolümpialt saadud tulu võistluste transpordikulu katteks"/>
        <s v="Toetusfondi osa  teedehoiuks on väiksem kui algselt eelarves. Linna  osa suurendamine "/>
        <s v="Eesti Keskkonnateenused lepingu täitmine "/>
        <s v="Täiendav lumevedu Eesti keskkonnateenuste poolt"/>
        <s v="Eelarve vähendamine - Ostame väiksema võimsusega UPS-i"/>
        <s v="Eelarve vähendamine - Loobume välise varundusseadme ostmisest"/>
        <s v="Maakonna raamatukogude transporditeenused"/>
        <s v="Maakonna raamatukogude teenuste turundamine"/>
        <s v="Maakonna raamatukogu töötajate koolitused Viljandi linnaraamatukogus"/>
        <s v="VOL toetus &quot;Raamatukogude ühisprojektid Raamatukogude teema-aastal&quot;"/>
        <s v="VOL toetus  &quot;Õppesõit: Tutvumine Pärnumaa raamatukogudega&quot;"/>
        <s v="Perepesa (10402) arvuti ostmine.  Raha asutuselt IKT reale 55141"/>
        <s v="Päevakeskuse (09609) arvuti ostmine.  Raha asutuselt IKT reale 55141"/>
        <s v="Kulud muudele õppevahenditele - haridus- ja kultuuriameti eelarvest lasteaia sünnipäevaks"/>
        <s v="Lasteaia 45a. sünnipäevakulud erisoodustusena"/>
        <s v="Regionaalne riigieelarveline toetus muusikainstrumentide soetamiseks  (Rahandusministri käskkiri 40 17.02.2022)"/>
        <s v="Kultuurkapitalilt projektiks,  leping M14 -22/0003"/>
        <s v="Kultuurkapitalilt projektiks, leping M14- 21/0254"/>
        <s v="Kultuurkapitali lepingu M14-21/0257 tagasimakse"/>
        <s v="Kultuurkapitali lepingu M14-21/0257  tagasimakse"/>
        <s v="Laulu- ja tantsupeoliikumises osalevate kollektiivide juhendajate tööjõukulu toetus. 5-1.9/3373-1"/>
        <s v="Kultuurkapitalilt projektideks"/>
        <s v="Kultuurkapitalilt Nukuteatrite Festivaliks"/>
        <s v="Kultuurkapitalilt,  Nukuteatrite Festival, S07-21-0987"/>
        <s v="Kultuurkapitalilt, Nukuteatrite Festival, M14-21-0213"/>
        <s v="Toetus õpilünkade tasandamiseks"/>
        <s v="Laulu- ja tantsupeoliikumises osalevate kollektiivide juhendajate tööjõukulu 2022.aasta (Eesti Rahvakultuuri Keskus)"/>
        <s v="Kultuurkapitalilt leping M14-21/0238, VJK balletistuudio"/>
        <s v="Kultuurkapitalilt leping M14-22/0050, Rahvariided VJK tantsurühmadele"/>
        <s v="Kultuurkapitalilt leping M14-22/0024, Balletistuudio Poolas"/>
        <s v="Kultuurkapitalilt leping M14-22/033, Pärnakivi jooks"/>
        <s v="Sihtraha täpsustamine, 2022. ületoodud  summa   sisaldas  ka juba  varem taotletut"/>
        <s v="Erasmus+ Noia  sihtraha projektideks"/>
        <s v="Kulktuurkapitalilt  projektiks leping S02-22/0245"/>
        <s v="Toetus eesti keele õppeks HTM-lt  oli väiksem kui eelarvestatud"/>
        <s v="Kulka lepingud, lauatennis M14-21/0196 ja M14-22/0016, sõudmine M14-22/0005 "/>
        <s v="Kulka lepingud, lauatennis M14-21/0196 ja M14-22/0016, sõudmine M14-22/0005"/>
        <s v="Toetusfondi osa puuetega laste hoiuteenuseks on väiksem kui algselt eelarves kavandatud"/>
        <s v="Toetusfondi eraldis asendus- ja järelhoolduseks  on väiksem kui algselt  eelarves"/>
        <s v="Toimetulekutoetuse maksmise kuluridade täpsustamine"/>
        <s v="Toetusfondi eraldis toimetulekutoetuse maksmiseks on  suurem kui  algselt  eelarves"/>
        <s v="Sihtraha Eesti-Soome Instituudilt  soome keele õpetamiseks B-keelena"/>
        <s v="Laulu- ja tantsupeo juhendajate töötasu"/>
        <s v="Laulu- ja tantsupeo juhendajate töötasu toetus"/>
        <s v="Projekt Raamatukogundusliku tegevuse arendamine Viljandi maakonnas Kultuuriministri käskkiri nr 7-8/.1/2022_254"/>
        <s v="Jutuvestmisfestival KULKA leping M14-22/0043L"/>
        <s v="Viktoriinisarjade auhinnad KULKA leping M14-22/0022L"/>
        <s v="Maakondlik kirjandusmäng KULKA leping M14-22/0021L"/>
        <s v="25. omaloominguvõistluse auhinnafond KULKA leping M14-21/0200"/>
        <s v="Riigi toetus on teavikutele väiksem kui algselt eelarves"/>
        <s v="Riigi toetus on teavikutele väiksem kui algselt eelarves "/>
        <s v="Riigi toetus tööjõukuludeks on suurem kui algselt eelarves "/>
        <s v="Eesti ANK Järgmine samm partnerluslepe nr 6/2022"/>
        <s v="Eesti ANK Järgmine samm partnerluslepe nr 5/2022"/>
        <s v="Töötukassa otsus AT-22-0275, noorte töölaagri kuludeks"/>
        <s v="Toetus järvejooksuks Kulutuurkapitalilt"/>
        <s v="Toetus õpilünkade tasandamiseks HTM-lt"/>
        <s v="Toetusfond huvihariduseks suurem kui algselt oli eelarves"/>
        <s v="HEV kompetentsikeskuse kuludeks (sihtraha arvelt)"/>
        <s v="Sotsiaalmaks  - HEV kompetentsikeskus"/>
        <s v="Töötuskindlustusmakse  - HEV kompetentsikeskus"/>
        <s v="Töövõtulepingu tasu - HEV kompetentsikeskus"/>
        <s v="HEV kompetentsikeskuse sihtraha Rahandusministeeriumilt"/>
        <s v="Toetusfondi osa suurem kui algselt oli eelarves,  sihtraha ja mittesihtraha täpsustamine"/>
        <s v="Toetusfondi eraldis teedehoiuks on väiksem, kui algselt oli eelarves"/>
        <s v="Toetus Covid kiirtestide soetamiseks koolidele HTM-lt"/>
        <s v="Ukraina sõjapõgenikele vältimatu abi andmise kulude hüvitamine"/>
        <s v="Energiahinna tõusu leevendamise toetus"/>
        <s v="Energiahinna tõusu leevendamise toetus "/>
        <s v="Energiahinna tõusu leevendusmeetme vahendid "/>
        <s v="Toetusfond matusetoetuse osas väiksem"/>
        <s v="Toetus Hingehoidja teenuseks. Sotsiaalministeerium (leping nr 3-4/1666-1)"/>
        <s v="Vaktsineerimise toetus (Sotsiaalkaitseministri määrus nr. 43 29.11.2021)"/>
        <s v="Toetus eesti keele õppeks HTM-lt"/>
        <s v="Toetusfondi eraldis  teedehooldusele  on väiksem,  vahe kaetakse mittesihtrahast"/>
        <s v="2. Reservfondist 07.03 nr 2-3/22/125 Ukraina sõpruslinna Ternopili toetuseks"/>
        <s v="1. Reservfondist 28.02 nr 2-3/22/111 Ukraina sõpruslinna Ternopili toetuseks"/>
        <s v="Laenusumma suurendamine. Katteallikas investeeringutele. 2021. a rahajäägist kandub 985 578 eurot 2023. aasta, mitte 2022. a  investeeringute katteks." u="1"/>
        <s v="Kulka leping S02-22/0245" u="1"/>
        <s v="2021 toetusfondi kasutamata osa toomine 2022. a eelarvesse" u="1"/>
        <s v="Muud tulud haridusalasest tegevusest vastavalt tegelikule laekumisele" u="1"/>
        <s v="Erasmus+ Noia" u="1"/>
        <s v="Eelarve vähendamine - Loobume välise varundusseadme ostmisest." u="1"/>
        <s v="Sihtraha täpsustamine, üleviidav summa   sisaldas  ka juba  varem taotletut" u="1"/>
        <s v="Kulud muudele õppevahenditele - haridus- ja kultuuriameti eelarvest" u="1"/>
        <s v="Arhitektuuriameti vastutusalast summa haldusametile. Ranna pst 1 olmehoone." u="1"/>
        <s v="Staadioni tartaankatte ja märgistuse uuendamine - hanke kallinemise katteks. Haridus- ja kultuuriameti eelarvest 15 000 eurot ja haldusameti eelarvest 12 450 eurot ja Spordikeskuse eelarvest 20 000 eurot." u="1"/>
        <s v="Eriolümpialt saadud tulu võistluste transpordi katteks" u="1"/>
        <s v="Eelarve vähendamine - Ostame väiksema võimsusega UPS-i." u="1"/>
        <s v="Kultuurkapitali leping  M14 -22/0003 " u="1"/>
        <s v="Eelarve vähendamine - kahe dok. kaamera võrra vähem." u="1"/>
        <s v="Eesti ANK Järmine samm partnerluslepe nr 6/2022" u="1"/>
        <s v="Toetus eesti keele õppeks HTM-lt väiksem kui eelarvestatud" u="1"/>
        <s v="Toetusfondi osa suurem " u="1"/>
        <s v="Eelarve vähendamine - Ostame vähem riist- ja tarkvara." u="1"/>
        <s v="Toetusfond suurem" u="1"/>
        <s v="Eelarve vähendamine - Ostame vähem tarkvara." u="1"/>
        <s v="Sihtraha täpsustamine, üleviidav summa sisaldas ka eelarvestatut" u="1"/>
        <s v="Töötukassa otsus AT-22-0275" u="1"/>
        <s v="Kultuurkapitali leping M14 -22/0003" u="1"/>
        <s v="Eesti ANK Järmine samm partnerluslepe nr 5/2022" u="1"/>
        <s v="Õpetajate töötasu" u="1"/>
        <s v="Kultuurkapitali leping M14- 21/0254" u="1"/>
        <s v="Riigi toetus suurem kui algselt oli eelarves" u="1"/>
        <s v="Muud tulud haridusalasest tegevusest (Praktika juhendamise tasu Kukeräätsik OÜ)" u="1"/>
        <s v="Toetusfondi osa suurem" u="1"/>
        <s v="Teotusfondi osa väiksem" u="1"/>
        <s v="Eelarve vähendamine - Ostame koolidele kaks dok.kaamerat vähem." u="1"/>
        <s v="Toetusfond  väiksem" u="1"/>
        <s v="Toetusfond  matusetoetuse osas väiksem" u="1"/>
        <s v="Eelarve vähendamine - Ostame madalamate parameetritega projektori." u="1"/>
        <s v="Haldusameti vastutusalasse, Ranna pst 1 projekteerimine." u="1"/>
        <s v="kultuuri- ja vaba aja sisustamise kulud" u="1"/>
        <s v="valitsussektorisse kuuluvatelt avalik-õiguslikelt" u="1"/>
        <s v="Koostööprojekt Viljandi Vallaga - 2022 eelarve II lugemisel lisati  ainult tulud" u="1"/>
        <s v="Päevakeskuse (09609) arvuti ostmine.  Raha asutuselt IKT reale 55141." u="1"/>
        <s v="Maakonna raamatukogude teenuste turundamine. Subjekt 9020." u="1"/>
        <s v="Regionaalne riigieelarveline toetus muusikainstrumentide soetamiseks " u="1"/>
        <s v="Toetus järvejooksuks" u="1"/>
        <s v="ADMINISTREERIMISKULUD" u="1"/>
        <s v="Toetusfondi eraldis  teedehooldusele  on väiksem" u="1"/>
        <s v="2021 toetusfondi kasutamata osa toomine 2022. aastasse" u="1"/>
        <s v="Riigi toetus suurem kui algselt  oli  eelarves " u="1"/>
        <s v="Sihtraha täpsustamine, üleviidav summa sisaldas ka  eelarvestatut" u="1"/>
        <s v="Töötuskindlustusmakse" u="1"/>
        <s v="Sotsiaalmaks töötasudelt ja toetustelt" u="1"/>
        <s v="Kultuurkapitali leping  M14- 21/0254 " u="1"/>
        <s v="Perepesa (10402) arvuti ostmine.  Raha asutuselt IKT reale 55141." u="1"/>
        <s v="Toetusfond väiksem" u="1"/>
        <s v="Tasandusfond suurem" u="1"/>
        <s v="Riigi toetus suurem kui algselt oli eelarves " u="1"/>
        <s v="Eelarve vähendamine - Ostame vähem riistvara." u="1"/>
        <s v=" -HEV kompetentsikeskuse kuludeks (sihtraha arvelt)" u="1"/>
        <s v="Kohustiste vähenemine" u="1"/>
        <s v="Laekumised üldvalitsemisasutuste majandustegevuses" u="1"/>
      </sharedItems>
    </cacheField>
    <cacheField name="Summa" numFmtId="0">
      <sharedItems containsSemiMixedTypes="0" containsString="0" containsNumber="1" containsInteger="1" minValue="-247678" maxValue="700000"/>
    </cacheField>
    <cacheField name="Kontogrupp" numFmtId="0">
      <sharedItems count="14">
        <s v="15"/>
        <s v="55"/>
        <s v="41"/>
        <s v="32"/>
        <s v="50"/>
        <s v="45"/>
        <s v="10"/>
        <s v="20"/>
        <s v="30"/>
        <s v="38"/>
        <s v="25"/>
        <s v="65"/>
        <s v="35"/>
        <s v="60"/>
      </sharedItems>
    </cacheField>
    <cacheField name="Eelarvekonto" numFmtId="0">
      <sharedItems count="81">
        <s v="1551"/>
        <s v="55159"/>
        <s v="55129"/>
        <s v="55126"/>
        <s v="55124"/>
        <s v="4139"/>
        <s v="55251"/>
        <s v="5512"/>
        <s v="5524"/>
        <s v="32219"/>
        <s v="50641"/>
        <s v="50631"/>
        <s v="50021"/>
        <s v="32209"/>
        <s v="55002"/>
        <s v="55142"/>
        <s v="55141"/>
        <s v="55243"/>
        <s v="55157"/>
        <s v="55223"/>
        <s v="55222"/>
        <s v="55151"/>
        <s v="55244"/>
        <s v="55041"/>
        <s v="551180"/>
        <s v="4528"/>
        <s v="55000"/>
        <s v="5503"/>
        <s v="5540"/>
        <s v="5522"/>
        <s v="5515"/>
        <s v="5513"/>
        <s v="5504"/>
        <s v="55135"/>
        <s v="5525"/>
        <s v="55252"/>
        <s v="55255"/>
        <s v="3229"/>
        <s v="5064"/>
        <s v="5063"/>
        <s v="50011"/>
        <s v="5514"/>
        <s v="1501"/>
        <s v="4502"/>
        <s v="551190"/>
        <s v="1001"/>
        <s v="203"/>
        <s v="3000"/>
        <s v="38886"/>
        <s v="2585"/>
        <s v="6501"/>
        <s v="35200"/>
        <s v="5521"/>
        <s v="55262"/>
        <s v="5526"/>
        <s v="4138"/>
        <s v="413101"/>
        <s v="55132"/>
        <s v="32213"/>
        <s v="55143"/>
        <s v="5061"/>
        <s v="5062"/>
        <s v="5052"/>
        <s v="55005"/>
        <s v="350000"/>
        <s v="350002"/>
        <s v="50020"/>
        <s v="50640"/>
        <s v="50630"/>
        <s v="55249"/>
        <s v="350099"/>
        <s v="35201"/>
        <s v="5500"/>
        <s v="35009"/>
        <s v="5523"/>
        <s v="450001"/>
        <s v="35008"/>
        <s v="5005"/>
        <s v="4131"/>
        <s v="4529"/>
        <s v="6080"/>
      </sharedItems>
    </cacheField>
    <cacheField name="Eelarvekonto nimetus" numFmtId="0">
      <sharedItems/>
    </cacheField>
    <cacheField name="Eelarveosa" numFmtId="0">
      <sharedItems/>
    </cacheField>
    <cacheField name="Eelarveosa nimetus" numFmtId="0">
      <sharedItems count="6">
        <s v="Investeerimistegevuse kulud"/>
        <s v="Põhitegevuse kulud"/>
        <s v="Põhitegevuse tulud"/>
        <s v="Likviidsete vahendite muutus"/>
        <s v="Nõuete-kohustuste muutus"/>
        <s v="Finantseerimistegevus"/>
      </sharedItems>
    </cacheField>
    <cacheField name="Tegevussuund" numFmtId="0">
      <sharedItems/>
    </cacheField>
    <cacheField name="Tegevussuuna nimetus" numFmtId="0">
      <sharedItems/>
    </cacheField>
    <cacheField name="Osakond" numFmtId="0">
      <sharedItems/>
    </cacheField>
    <cacheField name="Osakonna nimetus" numFmtId="0">
      <sharedItems count="32">
        <s v="Viljandi Spordikeskus"/>
        <s v="Haldusamet"/>
        <s v="Haridus- ja kultuuriameti juhataja"/>
        <s v="SAKALA KESKUS - Noorsootöö"/>
        <s v="Viljandi Lasteaed Krõllipesa"/>
        <s v="Viljandi Lasteaed Männimäe"/>
        <s v="Viljandi Kesklinna Lasteaed"/>
        <s v="Viljandi Kaare Kool"/>
        <s v="Viljandi Kunstikool"/>
        <s v="Viljandi Huvikool"/>
        <s v="Viljandi Päevakeskus"/>
        <s v="Viljandi Hoolekandekeskus"/>
        <s v="Viljandi Jakobsoni Kool"/>
        <s v="Viljandi Kesklinna Kool"/>
        <s v="Personalijuht"/>
        <s v="Infotehnoloogia teenistuse juht"/>
        <s v="Linnasekretär"/>
        <s v="Asjaajamisteenistuse juht"/>
        <s v="Peaarhitekt"/>
        <s v="Rahandusameti juhataja"/>
        <s v="Sotsiaalameti juhataja"/>
        <s v="Viljandi Linnahooldus"/>
        <s v="Viljandi Linnaraamatukogu"/>
        <s v="Viljandi Paalalinna Kool"/>
        <s v="Viljandi Lasteaed Karlsson"/>
        <s v="Viljandi Muusikakool"/>
        <s v="Viljandi Nukuteater"/>
        <s v="SAKALA KESKUS - Kondase Keskus"/>
        <s v="Viljandi Spordikool"/>
        <s v="Viljandi Täiskasvanute Gümnaasium"/>
        <s v="Linnapea"/>
        <s v="Viljandi Linnavalitsus reservfond"/>
      </sharedItems>
    </cacheField>
    <cacheField name="Valdkond" numFmtId="0">
      <sharedItems/>
    </cacheField>
    <cacheField name="Tegevusala" numFmtId="0">
      <sharedItems/>
    </cacheField>
    <cacheField name="Tegevusala nimetus" numFmtId="0">
      <sharedItems/>
    </cacheField>
    <cacheField name="Subjekt" numFmtId="0">
      <sharedItems containsBlank="1"/>
    </cacheField>
    <cacheField name="Subjekti nimetus" numFmtId="0">
      <sharedItems containsBlank="1"/>
    </cacheField>
    <cacheField name="Eelarve liik" numFmtId="0">
      <sharedItems count="4">
        <s v="Mittesihtraha"/>
        <s v="Sihtraha"/>
        <s v="Reservfond"/>
        <s v="Sihtraha uus"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75">
  <r>
    <x v="0"/>
    <n v="47450"/>
    <x v="0"/>
    <x v="0"/>
    <s v="Hooned ja rajatised"/>
    <s v="4"/>
    <x v="0"/>
    <s v="KU78S"/>
    <s v="Linnastaadioni tartaankatte uuendamine ja markeerimine"/>
    <s v="58"/>
    <x v="0"/>
    <s v="08"/>
    <s v="08102"/>
    <s v="Sport"/>
    <s v=""/>
    <s v=""/>
    <x v="0"/>
  </r>
  <r>
    <x v="1"/>
    <n v="-3000"/>
    <x v="1"/>
    <x v="1"/>
    <s v="Muud inventarikulud"/>
    <s v="2"/>
    <x v="1"/>
    <s v=""/>
    <s v=""/>
    <s v="58"/>
    <x v="0"/>
    <s v="08"/>
    <s v="08102"/>
    <s v="Sport"/>
    <s v=""/>
    <s v=""/>
    <x v="0"/>
  </r>
  <r>
    <x v="1"/>
    <n v="-5000"/>
    <x v="1"/>
    <x v="2"/>
    <s v="Muud majandamiskulud"/>
    <s v="2"/>
    <x v="1"/>
    <s v=""/>
    <s v=""/>
    <s v="58"/>
    <x v="0"/>
    <s v="08"/>
    <s v="08102"/>
    <s v="Sport"/>
    <s v=""/>
    <s v=""/>
    <x v="0"/>
  </r>
  <r>
    <x v="1"/>
    <n v="-6000"/>
    <x v="1"/>
    <x v="3"/>
    <s v="Kulud jooksvale remondile"/>
    <s v="2"/>
    <x v="1"/>
    <s v=""/>
    <s v=""/>
    <s v="58"/>
    <x v="0"/>
    <s v="08"/>
    <s v="08102"/>
    <s v="Sport"/>
    <s v=""/>
    <s v=""/>
    <x v="0"/>
  </r>
  <r>
    <x v="1"/>
    <n v="-6000"/>
    <x v="1"/>
    <x v="4"/>
    <s v="Kulud korrashoiule"/>
    <s v="2"/>
    <x v="1"/>
    <s v=""/>
    <s v=""/>
    <s v="58"/>
    <x v="0"/>
    <s v="08"/>
    <s v="08102"/>
    <s v="Sport"/>
    <s v=""/>
    <s v=""/>
    <x v="0"/>
  </r>
  <r>
    <x v="2"/>
    <n v="1700"/>
    <x v="2"/>
    <x v="5"/>
    <s v="Preemiad, autasud, väljamaksed füüsilistele isikut"/>
    <s v="2"/>
    <x v="1"/>
    <s v=""/>
    <s v=""/>
    <s v="58"/>
    <x v="0"/>
    <s v="08"/>
    <s v="08102"/>
    <s v="Sport"/>
    <s v=""/>
    <s v=""/>
    <x v="0"/>
  </r>
  <r>
    <x v="2"/>
    <n v="-1700"/>
    <x v="1"/>
    <x v="6"/>
    <s v="kultuuri- ja vaba aja sisustamise kulud"/>
    <s v="2"/>
    <x v="1"/>
    <s v=""/>
    <s v=""/>
    <s v="58"/>
    <x v="0"/>
    <s v="08"/>
    <s v="08102"/>
    <s v="Sport"/>
    <s v=""/>
    <s v=""/>
    <x v="0"/>
  </r>
  <r>
    <x v="3"/>
    <n v="-12450"/>
    <x v="0"/>
    <x v="0"/>
    <s v="Hooned ja rajatised"/>
    <s v="4"/>
    <x v="0"/>
    <s v="KU233"/>
    <s v="Investeeringute reserv"/>
    <s v="L1192"/>
    <x v="1"/>
    <s v="04"/>
    <s v="04740"/>
    <s v="Üldmajanduslikud arendusprojektid"/>
    <s v=""/>
    <s v=""/>
    <x v="0"/>
  </r>
  <r>
    <x v="4"/>
    <n v="-24538"/>
    <x v="1"/>
    <x v="7"/>
    <s v="RAJATISTE MAJANDAMISKULUD"/>
    <s v="2"/>
    <x v="1"/>
    <s v="KU241"/>
    <s v="Ettenägemata tööd"/>
    <s v="L1192"/>
    <x v="1"/>
    <s v="04"/>
    <s v="04900"/>
    <s v="Muu majandus (sh majanduse haldus)"/>
    <s v=""/>
    <s v=""/>
    <x v="0"/>
  </r>
  <r>
    <x v="5"/>
    <n v="-5000"/>
    <x v="1"/>
    <x v="8"/>
    <s v="ÕPPEVAHENDITE JA KOLMANDATE ISIKUTE KOOLITUSE KULUD"/>
    <s v="2"/>
    <x v="1"/>
    <s v="KU555"/>
    <s v="HEV koolituskulud"/>
    <s v="L1150"/>
    <x v="2"/>
    <s v="09"/>
    <s v="09110"/>
    <s v="Alusharidus"/>
    <s v=""/>
    <s v=""/>
    <x v="0"/>
  </r>
  <r>
    <x v="5"/>
    <n v="-3000"/>
    <x v="1"/>
    <x v="8"/>
    <s v="ÕPPEVAHENDITE JA KOLMANDATE ISIKUTE KOOLITUSE KULUD"/>
    <s v="2"/>
    <x v="1"/>
    <s v="KU625"/>
    <s v="Haridusvaldkonna reserv"/>
    <s v="L1150"/>
    <x v="2"/>
    <s v="09"/>
    <s v="09110"/>
    <s v="Alusharidus"/>
    <s v=""/>
    <s v=""/>
    <x v="0"/>
  </r>
  <r>
    <x v="6"/>
    <n v="-300"/>
    <x v="1"/>
    <x v="8"/>
    <s v="ÕPPEVAHENDITE JA KOLMANDATE ISIKUTE KOOLITUSE KULUD"/>
    <s v="2"/>
    <x v="1"/>
    <s v="KU625"/>
    <s v="Haridusvaldkonna reserv"/>
    <s v="L1150"/>
    <x v="2"/>
    <s v="09"/>
    <s v="09110"/>
    <s v="Alusharidus"/>
    <s v=""/>
    <s v=""/>
    <x v="0"/>
  </r>
  <r>
    <x v="7"/>
    <n v="2000"/>
    <x v="1"/>
    <x v="6"/>
    <s v="kultuuri- ja vaba aja sisustamise kulud"/>
    <s v="2"/>
    <x v="1"/>
    <s v=""/>
    <s v=""/>
    <s v="56"/>
    <x v="3"/>
    <s v="08"/>
    <s v="08107"/>
    <s v="Noorsootöö ja noortekeskused"/>
    <s v=""/>
    <s v=""/>
    <x v="0"/>
  </r>
  <r>
    <x v="7"/>
    <n v="2000"/>
    <x v="3"/>
    <x v="9"/>
    <s v="Muud tulud kultuurialasest tegevusest"/>
    <s v="1"/>
    <x v="2"/>
    <s v=""/>
    <s v=""/>
    <s v="56"/>
    <x v="3"/>
    <s v="08"/>
    <s v="08107"/>
    <s v="Noorsootöö ja noortekeskused"/>
    <s v=""/>
    <s v=""/>
    <x v="0"/>
  </r>
  <r>
    <x v="8"/>
    <n v="1000"/>
    <x v="1"/>
    <x v="6"/>
    <s v="kultuuri- ja vaba aja sisustamise kulud"/>
    <s v="2"/>
    <x v="1"/>
    <s v=""/>
    <s v=""/>
    <s v="56"/>
    <x v="3"/>
    <s v="08"/>
    <s v="08107"/>
    <s v="Noorsootöö ja noortekeskused"/>
    <s v=""/>
    <s v=""/>
    <x v="0"/>
  </r>
  <r>
    <x v="8"/>
    <n v="1000"/>
    <x v="3"/>
    <x v="9"/>
    <s v="Muud tulud kultuurialasest tegevusest"/>
    <s v="1"/>
    <x v="2"/>
    <s v=""/>
    <s v=""/>
    <s v="56"/>
    <x v="3"/>
    <s v="08"/>
    <s v="08107"/>
    <s v="Noorsootöö ja noortekeskused"/>
    <s v=""/>
    <s v=""/>
    <x v="0"/>
  </r>
  <r>
    <x v="9"/>
    <n v="1"/>
    <x v="4"/>
    <x v="10"/>
    <s v="Töötajate v.a. õpetajate töötuskindlustusmakse"/>
    <s v="2"/>
    <x v="1"/>
    <s v=""/>
    <s v=""/>
    <s v="13"/>
    <x v="4"/>
    <s v="09"/>
    <s v="09110"/>
    <s v="Alusharidus"/>
    <s v=""/>
    <s v=""/>
    <x v="0"/>
  </r>
  <r>
    <x v="9"/>
    <n v="37"/>
    <x v="4"/>
    <x v="11"/>
    <s v="Töötajate v.a. õpetajad sotsiaalmaks"/>
    <s v="2"/>
    <x v="1"/>
    <s v=""/>
    <s v=""/>
    <s v="13"/>
    <x v="4"/>
    <s v="09"/>
    <s v="09110"/>
    <s v="Alusharidus"/>
    <s v=""/>
    <s v=""/>
    <x v="0"/>
  </r>
  <r>
    <x v="9"/>
    <n v="112"/>
    <x v="4"/>
    <x v="12"/>
    <s v="Töötajate töötasu"/>
    <s v="2"/>
    <x v="1"/>
    <s v=""/>
    <s v=""/>
    <s v="13"/>
    <x v="4"/>
    <s v="09"/>
    <s v="09110"/>
    <s v="Alusharidus"/>
    <s v=""/>
    <s v=""/>
    <x v="0"/>
  </r>
  <r>
    <x v="10"/>
    <n v="150"/>
    <x v="3"/>
    <x v="13"/>
    <s v="Muud tulud haridusalasest tegevusest"/>
    <s v="1"/>
    <x v="2"/>
    <s v=""/>
    <s v=""/>
    <s v="13"/>
    <x v="4"/>
    <s v="09"/>
    <s v="09110"/>
    <s v="Alusharidus"/>
    <s v=""/>
    <s v=""/>
    <x v="0"/>
  </r>
  <r>
    <x v="11"/>
    <n v="-1100"/>
    <x v="1"/>
    <x v="14"/>
    <s v="Paljundus- ja printimiskulud"/>
    <s v="2"/>
    <x v="1"/>
    <s v=""/>
    <s v=""/>
    <s v="13"/>
    <x v="4"/>
    <s v="09"/>
    <s v="09110"/>
    <s v="Alusharidus"/>
    <s v=""/>
    <s v=""/>
    <x v="0"/>
  </r>
  <r>
    <x v="12"/>
    <n v="1100"/>
    <x v="1"/>
    <x v="15"/>
    <s v="Kulud remondile ja hooldusele"/>
    <s v="2"/>
    <x v="1"/>
    <s v=""/>
    <s v=""/>
    <s v="13"/>
    <x v="4"/>
    <s v="09"/>
    <s v="09110"/>
    <s v="Alusharidus"/>
    <s v="3000"/>
    <s v="IKT kulud asutustes"/>
    <x v="0"/>
  </r>
  <r>
    <x v="13"/>
    <n v="-1500"/>
    <x v="1"/>
    <x v="16"/>
    <s v="Kulud riist- ja tarkvara ostmiseks"/>
    <s v="2"/>
    <x v="1"/>
    <s v=""/>
    <s v=""/>
    <s v="15"/>
    <x v="5"/>
    <s v="09"/>
    <s v="09110"/>
    <s v="Alusharidus"/>
    <s v="3000"/>
    <s v="IKT kulud asutustes"/>
    <x v="0"/>
  </r>
  <r>
    <x v="14"/>
    <n v="75"/>
    <x v="1"/>
    <x v="17"/>
    <s v="Kulud muudele õppevahenditele"/>
    <s v="2"/>
    <x v="1"/>
    <s v=""/>
    <s v=""/>
    <s v="16"/>
    <x v="6"/>
    <s v="09"/>
    <s v="09110"/>
    <s v="Alusharidus"/>
    <s v=""/>
    <s v=""/>
    <x v="0"/>
  </r>
  <r>
    <x v="15"/>
    <n v="75"/>
    <x v="3"/>
    <x v="13"/>
    <s v="Muud tulud haridusalasest tegevusest"/>
    <s v="1"/>
    <x v="2"/>
    <s v=""/>
    <s v=""/>
    <s v="16"/>
    <x v="6"/>
    <s v="09"/>
    <s v="09110"/>
    <s v="Alusharidus"/>
    <s v=""/>
    <s v=""/>
    <x v="0"/>
  </r>
  <r>
    <x v="16"/>
    <n v="500"/>
    <x v="1"/>
    <x v="18"/>
    <s v="Inventari hooldus"/>
    <s v="2"/>
    <x v="1"/>
    <s v=""/>
    <s v=""/>
    <s v="16"/>
    <x v="6"/>
    <s v="09"/>
    <s v="09110"/>
    <s v="Alusharidus"/>
    <s v=""/>
    <s v=""/>
    <x v="0"/>
  </r>
  <r>
    <x v="17"/>
    <n v="-1000"/>
    <x v="1"/>
    <x v="19"/>
    <s v="Tervisekontroll"/>
    <s v="2"/>
    <x v="1"/>
    <s v=""/>
    <s v=""/>
    <s v="16"/>
    <x v="6"/>
    <s v="09"/>
    <s v="09110"/>
    <s v="Alusharidus"/>
    <s v=""/>
    <s v=""/>
    <x v="0"/>
  </r>
  <r>
    <x v="18"/>
    <n v="500"/>
    <x v="1"/>
    <x v="20"/>
    <s v="Ravimid, töökaitsevahendid (prillid)"/>
    <s v="2"/>
    <x v="1"/>
    <s v=""/>
    <s v=""/>
    <s v="16"/>
    <x v="6"/>
    <s v="09"/>
    <s v="09110"/>
    <s v="Alusharidus"/>
    <s v=""/>
    <s v=""/>
    <x v="0"/>
  </r>
  <r>
    <x v="19"/>
    <n v="1000"/>
    <x v="1"/>
    <x v="1"/>
    <s v="Muud inventarikulud"/>
    <s v="2"/>
    <x v="1"/>
    <s v=""/>
    <s v=""/>
    <s v="16"/>
    <x v="6"/>
    <s v="09"/>
    <s v="09110"/>
    <s v="Alusharidus"/>
    <s v=""/>
    <s v=""/>
    <x v="0"/>
  </r>
  <r>
    <x v="20"/>
    <n v="-1000"/>
    <x v="1"/>
    <x v="21"/>
    <s v="Ruumide sisustus, mööbel"/>
    <s v="2"/>
    <x v="1"/>
    <s v=""/>
    <s v=""/>
    <s v="16"/>
    <x v="6"/>
    <s v="09"/>
    <s v="09110"/>
    <s v="Alusharidus"/>
    <s v=""/>
    <s v=""/>
    <x v="0"/>
  </r>
  <r>
    <x v="21"/>
    <n v="-810"/>
    <x v="1"/>
    <x v="16"/>
    <s v="Kulud riist- ja tarkvara ostmiseks"/>
    <s v="2"/>
    <x v="1"/>
    <s v=""/>
    <s v=""/>
    <s v="20"/>
    <x v="7"/>
    <s v="09"/>
    <s v="09212"/>
    <s v="Põhihariduse otsekulud"/>
    <s v="3000"/>
    <s v="IKT kulud asutustes"/>
    <x v="0"/>
  </r>
  <r>
    <x v="22"/>
    <n v="-1000"/>
    <x v="1"/>
    <x v="16"/>
    <s v="Kulud riist- ja tarkvara ostmiseks"/>
    <s v="2"/>
    <x v="1"/>
    <s v=""/>
    <s v=""/>
    <s v="27"/>
    <x v="8"/>
    <s v="09"/>
    <s v="09510"/>
    <s v="Noorte huviharidus ja huvitegevus"/>
    <s v="3000"/>
    <s v="IKT kulud asutustes"/>
    <x v="0"/>
  </r>
  <r>
    <x v="23"/>
    <n v="1500"/>
    <x v="1"/>
    <x v="22"/>
    <s v="kulud kolmandate isikute koolitusele"/>
    <s v="2"/>
    <x v="1"/>
    <s v=""/>
    <s v=""/>
    <s v="29"/>
    <x v="9"/>
    <s v="09"/>
    <s v="09510"/>
    <s v="Noorte huviharidus ja huvitegevus"/>
    <s v=""/>
    <s v=""/>
    <x v="0"/>
  </r>
  <r>
    <x v="24"/>
    <n v="1500"/>
    <x v="3"/>
    <x v="13"/>
    <s v="Muud tulud haridusalasest tegevusest"/>
    <s v="1"/>
    <x v="2"/>
    <s v=""/>
    <s v=""/>
    <s v="29"/>
    <x v="9"/>
    <s v="09"/>
    <s v="09510"/>
    <s v="Noorte huviharidus ja huvitegevus"/>
    <s v=""/>
    <s v=""/>
    <x v="0"/>
  </r>
  <r>
    <x v="25"/>
    <n v="-930"/>
    <x v="1"/>
    <x v="23"/>
    <s v="Koolituskulud töötajatele, va õpetajad"/>
    <s v="2"/>
    <x v="1"/>
    <s v=""/>
    <s v=""/>
    <s v="42"/>
    <x v="10"/>
    <s v="09"/>
    <s v="09609"/>
    <s v="Muud hariduse abiteenused"/>
    <s v=""/>
    <s v=""/>
    <x v="0"/>
  </r>
  <r>
    <x v="26"/>
    <n v="2500"/>
    <x v="1"/>
    <x v="23"/>
    <s v="Koolituskulud töötajatele, va õpetajad"/>
    <s v="2"/>
    <x v="1"/>
    <s v=""/>
    <s v=""/>
    <s v="42"/>
    <x v="10"/>
    <s v="10"/>
    <s v="10402"/>
    <s v="Muu perekondade ja laste sotsiaalne kaitse"/>
    <s v=""/>
    <s v=""/>
    <x v="0"/>
  </r>
  <r>
    <x v="26"/>
    <n v="4000"/>
    <x v="1"/>
    <x v="22"/>
    <s v="kulud kolmandate isikute koolitusele"/>
    <s v="2"/>
    <x v="1"/>
    <s v=""/>
    <s v=""/>
    <s v="42"/>
    <x v="10"/>
    <s v="10"/>
    <s v="10402"/>
    <s v="Muu perekondade ja laste sotsiaalne kaitse"/>
    <s v=""/>
    <s v=""/>
    <x v="0"/>
  </r>
  <r>
    <x v="26"/>
    <n v="9000"/>
    <x v="1"/>
    <x v="24"/>
    <s v="Üüri- ja rendimaksed"/>
    <s v="2"/>
    <x v="1"/>
    <s v=""/>
    <s v=""/>
    <s v="42"/>
    <x v="10"/>
    <s v="10"/>
    <s v="10402"/>
    <s v="Muu perekondade ja laste sotsiaalne kaitse"/>
    <s v=""/>
    <s v=""/>
    <x v="0"/>
  </r>
  <r>
    <x v="27"/>
    <n v="-900"/>
    <x v="1"/>
    <x v="21"/>
    <s v="Ruumide sisustus, mööbel"/>
    <s v="2"/>
    <x v="1"/>
    <s v=""/>
    <s v=""/>
    <s v="42"/>
    <x v="10"/>
    <s v="10"/>
    <s v="10402"/>
    <s v="Muu perekondade ja laste sotsiaalne kaitse"/>
    <s v=""/>
    <s v=""/>
    <x v="0"/>
  </r>
  <r>
    <x v="26"/>
    <n v="140"/>
    <x v="4"/>
    <x v="10"/>
    <s v="Töötajate v.a. õpetajate töötuskindlustusmakse"/>
    <s v="2"/>
    <x v="1"/>
    <s v=""/>
    <s v=""/>
    <s v="42"/>
    <x v="10"/>
    <s v="10"/>
    <s v="10402"/>
    <s v="Muu perekondade ja laste sotsiaalne kaitse"/>
    <s v=""/>
    <s v=""/>
    <x v="0"/>
  </r>
  <r>
    <x v="26"/>
    <n v="5797"/>
    <x v="4"/>
    <x v="11"/>
    <s v="Töötajate v.a. õpetajad sotsiaalmaks"/>
    <s v="2"/>
    <x v="1"/>
    <s v=""/>
    <s v=""/>
    <s v="42"/>
    <x v="10"/>
    <s v="10"/>
    <s v="10402"/>
    <s v="Muu perekondade ja laste sotsiaalne kaitse"/>
    <s v=""/>
    <s v=""/>
    <x v="0"/>
  </r>
  <r>
    <x v="26"/>
    <n v="17568"/>
    <x v="4"/>
    <x v="12"/>
    <s v="Töötajate töötasu"/>
    <s v="2"/>
    <x v="1"/>
    <s v=""/>
    <s v=""/>
    <s v="42"/>
    <x v="10"/>
    <s v="10"/>
    <s v="10402"/>
    <s v="Muu perekondade ja laste sotsiaalne kaitse"/>
    <s v=""/>
    <s v=""/>
    <x v="0"/>
  </r>
  <r>
    <x v="28"/>
    <n v="-500"/>
    <x v="1"/>
    <x v="16"/>
    <s v="Kulud riist- ja tarkvara ostmiseks"/>
    <s v="2"/>
    <x v="1"/>
    <s v=""/>
    <s v=""/>
    <s v="44"/>
    <x v="11"/>
    <s v="10"/>
    <s v="10200"/>
    <s v="Eakate sotsiaalhoolekandeasutused"/>
    <s v="3000"/>
    <s v="IKT kulud asutustes"/>
    <x v="0"/>
  </r>
  <r>
    <x v="29"/>
    <n v="160"/>
    <x v="5"/>
    <x v="25"/>
    <s v="muudele residentidele"/>
    <s v="2"/>
    <x v="1"/>
    <s v=""/>
    <s v=""/>
    <s v="47"/>
    <x v="12"/>
    <s v="09"/>
    <s v="09212"/>
    <s v="Põhihariduse otsekulud"/>
    <s v=""/>
    <s v=""/>
    <x v="0"/>
  </r>
  <r>
    <x v="29"/>
    <n v="-160"/>
    <x v="1"/>
    <x v="6"/>
    <s v="kultuuri- ja vaba aja sisustamise kulud"/>
    <s v="2"/>
    <x v="1"/>
    <s v=""/>
    <s v=""/>
    <s v="47"/>
    <x v="12"/>
    <s v="09"/>
    <s v="09212"/>
    <s v="Põhihariduse otsekulud"/>
    <s v=""/>
    <s v=""/>
    <x v="0"/>
  </r>
  <r>
    <x v="30"/>
    <n v="-1500"/>
    <x v="1"/>
    <x v="16"/>
    <s v="Kulud riist- ja tarkvara ostmiseks"/>
    <s v="2"/>
    <x v="1"/>
    <s v=""/>
    <s v=""/>
    <s v="47"/>
    <x v="12"/>
    <s v="09"/>
    <s v="09212"/>
    <s v="Põhihariduse otsekulud"/>
    <s v="3000"/>
    <s v="IKT kulud asutustes"/>
    <x v="0"/>
  </r>
  <r>
    <x v="31"/>
    <n v="-500"/>
    <x v="1"/>
    <x v="16"/>
    <s v="Kulud riist- ja tarkvara ostmiseks"/>
    <s v="2"/>
    <x v="1"/>
    <s v=""/>
    <s v=""/>
    <s v="47"/>
    <x v="12"/>
    <s v="09"/>
    <s v="09212"/>
    <s v="Põhihariduse otsekulud"/>
    <s v="3000"/>
    <s v="IKT kulud asutustes"/>
    <x v="0"/>
  </r>
  <r>
    <x v="32"/>
    <n v="160"/>
    <x v="5"/>
    <x v="25"/>
    <s v="muudele residentidele"/>
    <s v="2"/>
    <x v="1"/>
    <s v=""/>
    <s v=""/>
    <s v="48"/>
    <x v="13"/>
    <s v="09"/>
    <s v="09212"/>
    <s v="Põhihariduse otsekulud"/>
    <s v=""/>
    <s v=""/>
    <x v="0"/>
  </r>
  <r>
    <x v="32"/>
    <n v="-160"/>
    <x v="1"/>
    <x v="6"/>
    <s v="kultuuri- ja vaba aja sisustamise kulud"/>
    <s v="2"/>
    <x v="1"/>
    <s v=""/>
    <s v=""/>
    <s v="48"/>
    <x v="13"/>
    <s v="09"/>
    <s v="09212"/>
    <s v="Põhihariduse otsekulud"/>
    <s v=""/>
    <s v=""/>
    <x v="0"/>
  </r>
  <r>
    <x v="30"/>
    <n v="-700"/>
    <x v="1"/>
    <x v="16"/>
    <s v="Kulud riist- ja tarkvara ostmiseks"/>
    <s v="2"/>
    <x v="1"/>
    <s v=""/>
    <s v=""/>
    <s v="48"/>
    <x v="13"/>
    <s v="09"/>
    <s v="09212"/>
    <s v="Põhihariduse otsekulud"/>
    <s v="3000"/>
    <s v="IKT kulud asutustes"/>
    <x v="0"/>
  </r>
  <r>
    <x v="31"/>
    <n v="-300"/>
    <x v="1"/>
    <x v="16"/>
    <s v="Kulud riist- ja tarkvara ostmiseks"/>
    <s v="2"/>
    <x v="1"/>
    <s v=""/>
    <s v=""/>
    <s v="48"/>
    <x v="13"/>
    <s v="09"/>
    <s v="09212"/>
    <s v="Põhihariduse otsekulud"/>
    <s v="3000"/>
    <s v="IKT kulud asutustes"/>
    <x v="0"/>
  </r>
  <r>
    <x v="5"/>
    <n v="-800"/>
    <x v="1"/>
    <x v="26"/>
    <s v="Bürookulud"/>
    <s v="2"/>
    <x v="1"/>
    <s v="KU069"/>
    <s v="Linna külaliste vastuvõtt"/>
    <s v="L1140"/>
    <x v="14"/>
    <s v="01"/>
    <s v="01112"/>
    <s v="Valla- ja linnavalitsus"/>
    <s v=""/>
    <s v=""/>
    <x v="0"/>
  </r>
  <r>
    <x v="5"/>
    <n v="-700"/>
    <x v="1"/>
    <x v="27"/>
    <s v="LÄHETUSKULUD"/>
    <s v="2"/>
    <x v="1"/>
    <s v="KU077"/>
    <s v="Linna välislähetused"/>
    <s v="L1140"/>
    <x v="14"/>
    <s v="01"/>
    <s v="01112"/>
    <s v="Valla- ja linnavalitsus"/>
    <s v=""/>
    <s v=""/>
    <x v="0"/>
  </r>
  <r>
    <x v="5"/>
    <n v="-500"/>
    <x v="1"/>
    <x v="28"/>
    <s v="MITMESUGUSED MAJANDUSKULUD"/>
    <s v="2"/>
    <x v="1"/>
    <s v="KU112"/>
    <s v="Tervise edendamise kulu"/>
    <s v="L1140"/>
    <x v="14"/>
    <s v="01"/>
    <s v="01112"/>
    <s v="Valla- ja linnavalitsus"/>
    <s v=""/>
    <s v=""/>
    <x v="0"/>
  </r>
  <r>
    <x v="5"/>
    <n v="-700"/>
    <x v="1"/>
    <x v="29"/>
    <s v="MEDITSIINIKULUD JA HÜGEENITARBED"/>
    <s v="2"/>
    <x v="1"/>
    <s v="KU099"/>
    <s v="Linna ravimid, töökaitsevahendid (prillid)"/>
    <s v="L1140"/>
    <x v="14"/>
    <s v="01"/>
    <s v="01112"/>
    <s v="Valla- ja linnavalitsus"/>
    <s v=""/>
    <s v=""/>
    <x v="0"/>
  </r>
  <r>
    <x v="5"/>
    <n v="-250"/>
    <x v="1"/>
    <x v="30"/>
    <s v="INVENTARI KULUD, v.a IKT"/>
    <s v="2"/>
    <x v="1"/>
    <s v="KU097"/>
    <s v="Linna  büroomasinad, olmetehnoloogia"/>
    <s v="L1140"/>
    <x v="14"/>
    <s v="01"/>
    <s v="01112"/>
    <s v="Valla- ja linnavalitsus"/>
    <s v=""/>
    <s v=""/>
    <x v="0"/>
  </r>
  <r>
    <x v="5"/>
    <n v="-350"/>
    <x v="1"/>
    <x v="31"/>
    <s v="SÕIDUKITE ÜLALPIDAMISE KULUD"/>
    <s v="2"/>
    <x v="1"/>
    <s v="KU090"/>
    <s v="Linna sõidukite remont ja hooldus"/>
    <s v="L1140"/>
    <x v="14"/>
    <s v="01"/>
    <s v="01112"/>
    <s v="Valla- ja linnavalitsus"/>
    <s v=""/>
    <s v=""/>
    <x v="0"/>
  </r>
  <r>
    <x v="5"/>
    <n v="-1350"/>
    <x v="1"/>
    <x v="32"/>
    <s v="KOOLITUSKULUD OMA TÖÖTAJATELE"/>
    <s v="2"/>
    <x v="1"/>
    <s v="KU078"/>
    <s v="Linna personalikoolitus"/>
    <s v="L1140"/>
    <x v="14"/>
    <s v="01"/>
    <s v="01112"/>
    <s v="Valla- ja linnavalitsus"/>
    <s v=""/>
    <s v=""/>
    <x v="0"/>
  </r>
  <r>
    <x v="5"/>
    <n v="-250"/>
    <x v="1"/>
    <x v="33"/>
    <s v="Isikliku sõiduauto kasutamise kulud"/>
    <s v="2"/>
    <x v="1"/>
    <s v="KU093"/>
    <s v="Isikliku sõiduauto kasutamise hüvitised"/>
    <s v="L1150"/>
    <x v="2"/>
    <s v="01"/>
    <s v="01112"/>
    <s v="Valla- ja linnavalitsus"/>
    <s v=""/>
    <s v=""/>
    <x v="0"/>
  </r>
  <r>
    <x v="33"/>
    <n v="-15000"/>
    <x v="1"/>
    <x v="34"/>
    <s v="KOMMUNIKATSIOONI-, KULTUURI- JA VABA  AJA SISUSTAMISE KULUD"/>
    <s v="2"/>
    <x v="1"/>
    <s v="KU413"/>
    <s v="Spordireserv"/>
    <s v="L1150"/>
    <x v="2"/>
    <s v="08"/>
    <s v="08102"/>
    <s v="Sport"/>
    <s v=""/>
    <s v=""/>
    <x v="0"/>
  </r>
  <r>
    <x v="34"/>
    <n v="-17202"/>
    <x v="1"/>
    <x v="35"/>
    <s v="Kultuuriüritused Haridus-Kultuuriametis"/>
    <s v="2"/>
    <x v="1"/>
    <s v="KU482"/>
    <s v="Kultuurivaldkonna tähtpäevade kulu"/>
    <s v="L1150"/>
    <x v="2"/>
    <s v="08"/>
    <s v="08109"/>
    <s v="Vaba aja üritused"/>
    <s v=""/>
    <s v=""/>
    <x v="0"/>
  </r>
  <r>
    <x v="5"/>
    <n v="-1000"/>
    <x v="1"/>
    <x v="34"/>
    <s v="KOMMUNIKATSIOONI-, KULTUURI- JA VABA  AJA SISUSTAMISE KULUD"/>
    <s v="2"/>
    <x v="1"/>
    <s v="KU480"/>
    <s v="Kultuurivaldkonna reserv"/>
    <s v="L1150"/>
    <x v="2"/>
    <s v="08"/>
    <s v="08109"/>
    <s v="Vaba aja üritused"/>
    <s v=""/>
    <s v=""/>
    <x v="0"/>
  </r>
  <r>
    <x v="5"/>
    <n v="-6000"/>
    <x v="1"/>
    <x v="35"/>
    <s v="Kultuuriüritused Haridus-Kultuuriametis"/>
    <s v="2"/>
    <x v="1"/>
    <s v="KU482"/>
    <s v="Kultuurivaldkonna tähtpäevade kulu"/>
    <s v="L1150"/>
    <x v="2"/>
    <s v="08"/>
    <s v="08109"/>
    <s v="Vaba aja üritused"/>
    <s v=""/>
    <s v=""/>
    <x v="0"/>
  </r>
  <r>
    <x v="5"/>
    <n v="-5000"/>
    <x v="1"/>
    <x v="34"/>
    <s v="KOMMUNIKATSIOONI-, KULTUURI- JA VABA  AJA SISUSTAMISE KULUD"/>
    <s v="2"/>
    <x v="1"/>
    <s v="KU480"/>
    <s v="Kultuurivaldkonna reserv"/>
    <s v="L1150"/>
    <x v="2"/>
    <s v="08"/>
    <s v="08600"/>
    <s v="Muu vaba aeg, kultuur, religioon, sh haldus"/>
    <s v=""/>
    <s v=""/>
    <x v="0"/>
  </r>
  <r>
    <x v="5"/>
    <n v="-200"/>
    <x v="1"/>
    <x v="36"/>
    <s v="Huvihariduse teenus"/>
    <s v="2"/>
    <x v="1"/>
    <s v="KU415"/>
    <s v="Huviharidusteenuse eest tasumine"/>
    <s v="L1150"/>
    <x v="2"/>
    <s v="09"/>
    <s v="09510"/>
    <s v="Noorte huviharidus ja huvitegevus"/>
    <s v=""/>
    <s v=""/>
    <x v="0"/>
  </r>
  <r>
    <x v="5"/>
    <n v="-3000"/>
    <x v="1"/>
    <x v="8"/>
    <s v="ÕPPEVAHENDITE JA KOLMANDATE ISIKUTE KOOLITUSE KULUD"/>
    <s v="2"/>
    <x v="1"/>
    <s v="KU614"/>
    <s v="Arendus- ja innovatsioonikulud"/>
    <s v="L1150"/>
    <x v="2"/>
    <s v="09"/>
    <s v="09609"/>
    <s v="Muud hariduse abiteenused"/>
    <s v=""/>
    <s v=""/>
    <x v="0"/>
  </r>
  <r>
    <x v="5"/>
    <n v="-500"/>
    <x v="1"/>
    <x v="8"/>
    <s v="ÕPPEVAHENDITE JA KOLMANDATE ISIKUTE KOOLITUSE KULUD"/>
    <s v="2"/>
    <x v="1"/>
    <s v="KU584"/>
    <s v="Maramaa olümpiaad"/>
    <s v="L1150"/>
    <x v="2"/>
    <s v="09"/>
    <s v="09609"/>
    <s v="Muud hariduse abiteenused"/>
    <s v=""/>
    <s v=""/>
    <x v="0"/>
  </r>
  <r>
    <x v="5"/>
    <n v="-5000"/>
    <x v="1"/>
    <x v="8"/>
    <s v="ÕPPEVAHENDITE JA KOLMANDATE ISIKUTE KOOLITUSE KULUD"/>
    <s v="2"/>
    <x v="1"/>
    <s v="KU625"/>
    <s v="Haridusvaldkonna reserv"/>
    <s v="L1150"/>
    <x v="2"/>
    <s v="09"/>
    <s v="09800"/>
    <s v="Muu haridus, sh hariduse haldus"/>
    <s v=""/>
    <s v=""/>
    <x v="0"/>
  </r>
  <r>
    <x v="35"/>
    <n v="-1000"/>
    <x v="1"/>
    <x v="16"/>
    <s v="Kulud riist- ja tarkvara ostmiseks"/>
    <s v="2"/>
    <x v="1"/>
    <s v="KU548"/>
    <s v="IKT kulud hallatavates asutustes"/>
    <s v="L1160"/>
    <x v="15"/>
    <s v="09"/>
    <s v="09212"/>
    <s v="Põhihariduse otsekulud"/>
    <s v=""/>
    <s v=""/>
    <x v="0"/>
  </r>
  <r>
    <x v="36"/>
    <n v="3500"/>
    <x v="3"/>
    <x v="37"/>
    <s v="Laekumised üldvalitsemisasutuste majandustegevuses"/>
    <s v="1"/>
    <x v="2"/>
    <s v="TU006"/>
    <s v="Parkimistasu (s.h.puudega isiku parkimiskaart)"/>
    <s v="L1170"/>
    <x v="16"/>
    <s v="01"/>
    <s v="01112"/>
    <s v="Valla- ja linnavalitsus"/>
    <s v=""/>
    <s v=""/>
    <x v="0"/>
  </r>
  <r>
    <x v="37"/>
    <n v="38"/>
    <x v="4"/>
    <x v="38"/>
    <s v="Töötuskindlustusmakse"/>
    <s v="2"/>
    <x v="1"/>
    <s v="KU049"/>
    <s v="Teenistujate tasud ja maksud"/>
    <s v="L1170"/>
    <x v="16"/>
    <s v="01"/>
    <s v="01112"/>
    <s v="Valla- ja linnavalitsus"/>
    <s v=""/>
    <s v=""/>
    <x v="0"/>
  </r>
  <r>
    <x v="38"/>
    <n v="1584"/>
    <x v="4"/>
    <x v="39"/>
    <s v="Sotsiaalmaks töötasudelt ja toetustelt"/>
    <s v="2"/>
    <x v="1"/>
    <s v="KU049"/>
    <s v="Teenistujate tasud ja maksud"/>
    <s v="L1170"/>
    <x v="16"/>
    <s v="01"/>
    <s v="01112"/>
    <s v="Valla- ja linnavalitsus"/>
    <s v=""/>
    <s v=""/>
    <x v="0"/>
  </r>
  <r>
    <x v="39"/>
    <n v="4800"/>
    <x v="4"/>
    <x v="40"/>
    <s v="Avaliku teenistuse ametnike töötasu"/>
    <s v="2"/>
    <x v="1"/>
    <s v="KU049"/>
    <s v="Teenistujate tasud ja maksud"/>
    <s v="L1170"/>
    <x v="16"/>
    <s v="01"/>
    <s v="01112"/>
    <s v="Valla- ja linnavalitsus"/>
    <s v=""/>
    <s v=""/>
    <x v="0"/>
  </r>
  <r>
    <x v="40"/>
    <n v="-8"/>
    <x v="4"/>
    <x v="38"/>
    <s v="Töötuskindlustusmakse"/>
    <s v="2"/>
    <x v="1"/>
    <s v="KU049"/>
    <s v="Teenistujate tasud ja maksud"/>
    <s v="L1170"/>
    <x v="16"/>
    <s v="01"/>
    <s v="01112"/>
    <s v="Valla- ja linnavalitsus"/>
    <s v=""/>
    <s v=""/>
    <x v="0"/>
  </r>
  <r>
    <x v="40"/>
    <n v="-323"/>
    <x v="4"/>
    <x v="39"/>
    <s v="Sotsiaalmaks töötasudelt ja toetustelt"/>
    <s v="2"/>
    <x v="1"/>
    <s v="KU049"/>
    <s v="Teenistujate tasud ja maksud"/>
    <s v="L1170"/>
    <x v="16"/>
    <s v="01"/>
    <s v="01112"/>
    <s v="Valla- ja linnavalitsus"/>
    <s v=""/>
    <s v=""/>
    <x v="0"/>
  </r>
  <r>
    <x v="40"/>
    <n v="-980"/>
    <x v="4"/>
    <x v="40"/>
    <s v="Avaliku teenistuse ametnike töötasu"/>
    <s v="2"/>
    <x v="1"/>
    <s v="KU049"/>
    <s v="Teenistujate tasud ja maksud"/>
    <s v="L1170"/>
    <x v="16"/>
    <s v="01"/>
    <s v="01112"/>
    <s v="Valla- ja linnavalitsus"/>
    <s v=""/>
    <s v=""/>
    <x v="0"/>
  </r>
  <r>
    <x v="5"/>
    <n v="-10000"/>
    <x v="1"/>
    <x v="41"/>
    <s v="IKT KULUD"/>
    <s v="2"/>
    <x v="1"/>
    <s v="KU07D"/>
    <s v="Dokumendihaldussüsteemi kulud"/>
    <s v="L1171"/>
    <x v="17"/>
    <s v="01"/>
    <s v="01112"/>
    <s v="Valla- ja linnavalitsus"/>
    <s v=""/>
    <s v=""/>
    <x v="0"/>
  </r>
  <r>
    <x v="41"/>
    <n v="-10000"/>
    <x v="1"/>
    <x v="7"/>
    <s v="RAJATISTE MAJANDAMISKULUD"/>
    <s v="2"/>
    <x v="1"/>
    <s v="KU201"/>
    <s v="Liikluskorralduse lepinguline hooldus"/>
    <s v="L1192"/>
    <x v="1"/>
    <s v="04"/>
    <s v="04510"/>
    <s v="Maanteetransport"/>
    <s v=""/>
    <s v=""/>
    <x v="0"/>
  </r>
  <r>
    <x v="41"/>
    <n v="-112000"/>
    <x v="1"/>
    <x v="7"/>
    <s v="RAJATISTE MAJANDAMISKULUD"/>
    <s v="2"/>
    <x v="1"/>
    <s v="KU175"/>
    <s v="Tänavate pindamine"/>
    <s v="L1192"/>
    <x v="1"/>
    <s v="04"/>
    <s v="04510"/>
    <s v="Maanteetransport"/>
    <s v=""/>
    <s v=""/>
    <x v="0"/>
  </r>
  <r>
    <x v="41"/>
    <n v="-15000"/>
    <x v="1"/>
    <x v="7"/>
    <s v="RAJATISTE MAJANDAMISKULUD"/>
    <s v="2"/>
    <x v="1"/>
    <s v="KU296"/>
    <s v="Jäätmevaldkonna kulude reserv"/>
    <s v="L1192"/>
    <x v="1"/>
    <s v="05"/>
    <s v="05100"/>
    <s v="Jäätmekäitlus"/>
    <s v=""/>
    <s v=""/>
    <x v="0"/>
  </r>
  <r>
    <x v="42"/>
    <n v="473985"/>
    <x v="0"/>
    <x v="42"/>
    <s v="Osaluste soetus"/>
    <s v="4"/>
    <x v="0"/>
    <s v="FT045"/>
    <s v="Aktsiate ost"/>
    <s v="L1192"/>
    <x v="1"/>
    <s v="05"/>
    <s v="05200"/>
    <s v="Heitveekäitlus"/>
    <s v=""/>
    <s v=""/>
    <x v="0"/>
  </r>
  <r>
    <x v="43"/>
    <n v="-3000"/>
    <x v="1"/>
    <x v="7"/>
    <s v="RAJATISTE MAJANDAMISKULUD"/>
    <s v="2"/>
    <x v="1"/>
    <s v="KU298"/>
    <s v="Keskkonnauuringud ja eelhinnangud"/>
    <s v="L1192"/>
    <x v="1"/>
    <s v="05"/>
    <s v="05400"/>
    <s v="Bioloogilise mitmekesisuse ja maastiku kaitse"/>
    <s v=""/>
    <s v=""/>
    <x v="0"/>
  </r>
  <r>
    <x v="44"/>
    <n v="-18500"/>
    <x v="1"/>
    <x v="7"/>
    <s v="RAJATISTE MAJANDAMISKULUD"/>
    <s v="2"/>
    <x v="1"/>
    <s v="KU297"/>
    <s v="Haljastuse uuringud, ekspertiisid ja kavade koostamine"/>
    <s v="L1192"/>
    <x v="1"/>
    <s v="05"/>
    <s v="05400"/>
    <s v="Bioloogilise mitmekesisuse ja maastiku kaitse"/>
    <s v=""/>
    <s v=""/>
    <x v="0"/>
  </r>
  <r>
    <x v="45"/>
    <n v="-15000"/>
    <x v="1"/>
    <x v="7"/>
    <s v="RAJATISTE MAJANDAMISKULUD"/>
    <s v="2"/>
    <x v="1"/>
    <s v="KU295"/>
    <s v="Maastikukaitseala/keskkonnakaitse kulude reserv"/>
    <s v="L1192"/>
    <x v="1"/>
    <s v="05"/>
    <s v="05400"/>
    <s v="Bioloogilise mitmekesisuse ja maastiku kaitse"/>
    <s v=""/>
    <s v=""/>
    <x v="0"/>
  </r>
  <r>
    <x v="46"/>
    <n v="-20000"/>
    <x v="1"/>
    <x v="7"/>
    <s v="RAJATISTE MAJANDAMISKULUD"/>
    <s v="2"/>
    <x v="1"/>
    <s v="KU279"/>
    <s v="Puude kujunduslõikus"/>
    <s v="L1192"/>
    <x v="1"/>
    <s v="05"/>
    <s v="05400"/>
    <s v="Bioloogilise mitmekesisuse ja maastiku kaitse"/>
    <s v=""/>
    <s v=""/>
    <x v="0"/>
  </r>
  <r>
    <x v="47"/>
    <n v="-1000"/>
    <x v="1"/>
    <x v="7"/>
    <s v="RAJATISTE MAJANDAMISKULUD"/>
    <s v="2"/>
    <x v="1"/>
    <s v="KU26L"/>
    <s v="Linnalinnud"/>
    <s v="L1192"/>
    <x v="1"/>
    <s v="05"/>
    <s v="05400"/>
    <s v="Bioloogilise mitmekesisuse ja maastiku kaitse"/>
    <s v=""/>
    <s v=""/>
    <x v="0"/>
  </r>
  <r>
    <x v="48"/>
    <n v="-20000"/>
    <x v="5"/>
    <x v="43"/>
    <s v="Sihtotstarbelised eraldised põhivara soetamiseks"/>
    <s v="4"/>
    <x v="0"/>
    <s v="KU292"/>
    <s v="Korteriühistute toetamine - Õue ja haljasalad korda"/>
    <s v="L1192"/>
    <x v="1"/>
    <s v="06"/>
    <s v="06605"/>
    <s v="Muud elamu- ja kommunaalmajanduse tegevus"/>
    <s v=""/>
    <s v=""/>
    <x v="0"/>
  </r>
  <r>
    <x v="49"/>
    <n v="-10000"/>
    <x v="1"/>
    <x v="7"/>
    <s v="RAJATISTE MAJANDAMISKULUD"/>
    <s v="2"/>
    <x v="1"/>
    <s v="KU905"/>
    <s v="Koerte jalutusväljak"/>
    <s v="L1192"/>
    <x v="1"/>
    <s v="06"/>
    <s v="06605"/>
    <s v="Muud elamu- ja kommunaalmajanduse tegevus"/>
    <s v=""/>
    <s v=""/>
    <x v="0"/>
  </r>
  <r>
    <x v="50"/>
    <n v="25000"/>
    <x v="0"/>
    <x v="0"/>
    <s v="Hooned ja rajatised"/>
    <s v="4"/>
    <x v="0"/>
    <s v="KU24R"/>
    <s v="Ranna pst 1 olmehoone rekonstrueerimine CO2"/>
    <s v="L1192"/>
    <x v="1"/>
    <s v="08"/>
    <s v="08102"/>
    <s v="Sport"/>
    <s v=""/>
    <s v=""/>
    <x v="0"/>
  </r>
  <r>
    <x v="41"/>
    <n v="-33035"/>
    <x v="1"/>
    <x v="44"/>
    <s v="Muud majandamiskulud"/>
    <s v="2"/>
    <x v="1"/>
    <s v="KU225"/>
    <s v="Planeeringute koostamine"/>
    <s v="L1200"/>
    <x v="18"/>
    <s v="04"/>
    <s v="04740"/>
    <s v="Üldmajanduslikud arendusprojektid"/>
    <s v=""/>
    <s v=""/>
    <x v="0"/>
  </r>
  <r>
    <x v="51"/>
    <n v="-25000"/>
    <x v="0"/>
    <x v="0"/>
    <s v="Hooned ja rajatised"/>
    <s v="4"/>
    <x v="0"/>
    <s v="KU24R"/>
    <s v="Ranna pst 1 olmehoone rekonstrueerimine CO2"/>
    <s v="L1200"/>
    <x v="18"/>
    <s v="08"/>
    <s v="08102"/>
    <s v="Sport"/>
    <s v=""/>
    <s v=""/>
    <x v="0"/>
  </r>
  <r>
    <x v="52"/>
    <n v="685578"/>
    <x v="6"/>
    <x v="45"/>
    <s v="Likviidsete vahendite muutus"/>
    <s v="7"/>
    <x v="3"/>
    <s v="FT020"/>
    <s v="Aastavahetuse jääk"/>
    <s v="L1210"/>
    <x v="19"/>
    <s v="00"/>
    <s v="00000"/>
    <s v="Tegevusalata"/>
    <s v=""/>
    <s v=""/>
    <x v="0"/>
  </r>
  <r>
    <x v="53"/>
    <n v="473985"/>
    <x v="7"/>
    <x v="46"/>
    <s v="Kohustuste suurenemine"/>
    <s v="6"/>
    <x v="4"/>
    <s v="TU999"/>
    <s v="Nõuete ja kohustuste saldo muutus"/>
    <s v="L1210"/>
    <x v="19"/>
    <s v="00"/>
    <s v="00000"/>
    <s v="Tegevusalata"/>
    <s v=""/>
    <s v=""/>
    <x v="0"/>
  </r>
  <r>
    <x v="54"/>
    <n v="-247678"/>
    <x v="8"/>
    <x v="47"/>
    <s v="Füüsilise isiku tulumaks"/>
    <s v="1"/>
    <x v="2"/>
    <s v="TU001"/>
    <s v="Tulumaks"/>
    <s v="L1210"/>
    <x v="19"/>
    <s v="00"/>
    <s v="00000"/>
    <s v="Tegevusalata"/>
    <s v=""/>
    <s v=""/>
    <x v="0"/>
  </r>
  <r>
    <x v="55"/>
    <n v="2000"/>
    <x v="9"/>
    <x v="48"/>
    <s v="Kahjutasud ja kuluhüvitused"/>
    <s v="1"/>
    <x v="2"/>
    <s v="TU294"/>
    <s v="Kahjutasu"/>
    <s v="L1210"/>
    <x v="19"/>
    <s v="00"/>
    <s v="00000"/>
    <s v="Tegevusalata"/>
    <s v=""/>
    <s v=""/>
    <x v="0"/>
  </r>
  <r>
    <x v="56"/>
    <n v="700000"/>
    <x v="10"/>
    <x v="49"/>
    <s v="Kohustiste võtmine"/>
    <s v="5"/>
    <x v="5"/>
    <s v="FT025"/>
    <s v="Laenu võtmine"/>
    <s v="L1210"/>
    <x v="19"/>
    <s v="01"/>
    <s v="01700"/>
    <s v="Valitsussektori võla teenindamine"/>
    <s v=""/>
    <s v=""/>
    <x v="0"/>
  </r>
  <r>
    <x v="57"/>
    <n v="11500"/>
    <x v="11"/>
    <x v="50"/>
    <s v="INTRESSI-,VIIVISE- JA kohustistasukulud võetud lae"/>
    <s v="4"/>
    <x v="0"/>
    <s v="KU14S"/>
    <s v="Intressikulud laenudelt"/>
    <s v="L1210"/>
    <x v="19"/>
    <s v="01"/>
    <s v="01700"/>
    <s v="Valitsussektori võla teenindamine"/>
    <s v=""/>
    <s v=""/>
    <x v="0"/>
  </r>
  <r>
    <x v="58"/>
    <n v="24068"/>
    <x v="12"/>
    <x v="51"/>
    <s v="Tasandusfond lõige 1"/>
    <s v="1"/>
    <x v="2"/>
    <s v="TU201"/>
    <s v="Tasandusfondi toetus"/>
    <s v="L1210"/>
    <x v="19"/>
    <s v="01"/>
    <s v="01800"/>
    <s v="Üldiseloomuga ülekanded valitsussektoris"/>
    <s v=""/>
    <s v=""/>
    <x v="0"/>
  </r>
  <r>
    <x v="5"/>
    <n v="-500"/>
    <x v="1"/>
    <x v="52"/>
    <s v="TOIDUAINED JA TOITLUSTUSTEENUSED"/>
    <s v="2"/>
    <x v="1"/>
    <s v="KU560"/>
    <s v="Koolitoit Sotsiaalametilt"/>
    <s v="L1220"/>
    <x v="20"/>
    <s v="09"/>
    <s v="09601"/>
    <s v="Koolitoit"/>
    <s v=""/>
    <s v=""/>
    <x v="0"/>
  </r>
  <r>
    <x v="5"/>
    <n v="-5000"/>
    <x v="1"/>
    <x v="53"/>
    <s v="Hooldamine, taastusravi"/>
    <s v="2"/>
    <x v="1"/>
    <s v="KU651"/>
    <s v="Tasuline hooldus"/>
    <s v="L1220"/>
    <x v="20"/>
    <s v="10"/>
    <s v="10200"/>
    <s v="Eakate sotsiaalhoolekandeasutused"/>
    <s v=""/>
    <s v=""/>
    <x v="0"/>
  </r>
  <r>
    <x v="5"/>
    <n v="-675"/>
    <x v="1"/>
    <x v="54"/>
    <s v="SOTSIAALTEENUSED"/>
    <s v="2"/>
    <x v="1"/>
    <s v="KU657"/>
    <s v="Eakate päev"/>
    <s v="L1220"/>
    <x v="20"/>
    <s v="10"/>
    <s v="10201"/>
    <s v="Muu eakate sotsiaalne kaitse"/>
    <s v=""/>
    <s v=""/>
    <x v="0"/>
  </r>
  <r>
    <x v="5"/>
    <n v="-1300"/>
    <x v="1"/>
    <x v="54"/>
    <s v="SOTSIAALTEENUSED"/>
    <s v="2"/>
    <x v="1"/>
    <s v="KU660"/>
    <s v="Lasteturvakodu"/>
    <s v="L1220"/>
    <x v="20"/>
    <s v="10"/>
    <s v="10400"/>
    <s v="Asendus- ja järelhooldus (2018 muudatus)"/>
    <s v=""/>
    <s v=""/>
    <x v="0"/>
  </r>
  <r>
    <x v="59"/>
    <n v="14770"/>
    <x v="2"/>
    <x v="55"/>
    <s v="Muud sotsiaalabitoetused"/>
    <s v="2"/>
    <x v="1"/>
    <s v="KU66M"/>
    <s v="Matusetoetus"/>
    <s v="L1220"/>
    <x v="20"/>
    <s v="10"/>
    <s v="10402"/>
    <s v="Muu perekondade ja laste sotsiaalne kaitse"/>
    <s v=""/>
    <s v=""/>
    <x v="0"/>
  </r>
  <r>
    <x v="5"/>
    <n v="-1000"/>
    <x v="1"/>
    <x v="54"/>
    <s v="SOTSIAALTEENUSED"/>
    <s v="2"/>
    <x v="1"/>
    <s v="KU671"/>
    <s v="Viljandimaa Naiste Varjupaik MTÜ"/>
    <s v="L1220"/>
    <x v="20"/>
    <s v="10"/>
    <s v="10402"/>
    <s v="Muu perekondade ja laste sotsiaalne kaitse"/>
    <s v=""/>
    <s v=""/>
    <x v="0"/>
  </r>
  <r>
    <x v="60"/>
    <n v="3770"/>
    <x v="2"/>
    <x v="56"/>
    <s v="Toimetulekutoetus"/>
    <s v="2"/>
    <x v="1"/>
    <s v="KU675"/>
    <s v="Toimetulekutoetus"/>
    <s v="L1220"/>
    <x v="20"/>
    <s v="10"/>
    <s v="10701"/>
    <s v="Riiklik toimetulekutoetus"/>
    <s v=""/>
    <s v=""/>
    <x v="0"/>
  </r>
  <r>
    <x v="5"/>
    <n v="-5000"/>
    <x v="1"/>
    <x v="54"/>
    <s v="SOTSIAALTEENUSED"/>
    <s v="2"/>
    <x v="1"/>
    <s v="KU690"/>
    <s v="Riskirühmad"/>
    <s v="L1220"/>
    <x v="20"/>
    <s v="10"/>
    <s v="10702"/>
    <s v="Muu sotsiaalsete riskirühmade kaitse"/>
    <s v=""/>
    <s v=""/>
    <x v="0"/>
  </r>
  <r>
    <x v="5"/>
    <n v="-1500"/>
    <x v="1"/>
    <x v="57"/>
    <s v="Kulud remondile ja hooldusele"/>
    <s v="2"/>
    <x v="1"/>
    <s v="KU725"/>
    <s v="Elektriautode kulud"/>
    <s v="L1220"/>
    <x v="20"/>
    <s v="10"/>
    <s v="10900"/>
    <s v="Muu sotsiaalne kaitse, sh sotsiaalse kaitse haldus"/>
    <s v=""/>
    <s v=""/>
    <x v="0"/>
  </r>
  <r>
    <x v="5"/>
    <n v="-2000"/>
    <x v="1"/>
    <x v="54"/>
    <s v="SOTSIAALTEENUSED"/>
    <s v="2"/>
    <x v="1"/>
    <s v="KU733"/>
    <s v="Kurtide tõlketeenus"/>
    <s v="L1220"/>
    <x v="20"/>
    <s v="10"/>
    <s v="10121"/>
    <s v="Muu puuetega inimeste sotsiaalne kaitse"/>
    <s v=""/>
    <s v=""/>
    <x v="0"/>
  </r>
  <r>
    <x v="60"/>
    <n v="46400"/>
    <x v="1"/>
    <x v="54"/>
    <s v="SOTSIAALTEENUSED"/>
    <s v="2"/>
    <x v="1"/>
    <s v="KU670"/>
    <s v="Lapsehoiuteenus puuetega lastele"/>
    <s v="L1220"/>
    <x v="20"/>
    <s v="10"/>
    <s v="10121"/>
    <s v="Muu puuetega inimeste sotsiaalne kaitse"/>
    <s v=""/>
    <s v=""/>
    <x v="0"/>
  </r>
  <r>
    <x v="61"/>
    <n v="-5000"/>
    <x v="1"/>
    <x v="54"/>
    <s v="SOTSIAALTEENUSED"/>
    <s v="2"/>
    <x v="1"/>
    <s v="KU637"/>
    <s v="Sotsiaaltransport ameti tellimisel"/>
    <s v="L1220"/>
    <x v="20"/>
    <s v="10"/>
    <s v="10121"/>
    <s v="Muu puuetega inimeste sotsiaalne kaitse"/>
    <s v=""/>
    <s v=""/>
    <x v="0"/>
  </r>
  <r>
    <x v="62"/>
    <n v="184"/>
    <x v="3"/>
    <x v="13"/>
    <s v="Muud tulud haridusalasest tegevusest"/>
    <s v="1"/>
    <x v="2"/>
    <s v=""/>
    <s v=""/>
    <s v="20"/>
    <x v="7"/>
    <s v="09"/>
    <s v="09212"/>
    <s v="Põhihariduse otsekulud"/>
    <s v=""/>
    <s v=""/>
    <x v="0"/>
  </r>
  <r>
    <x v="62"/>
    <n v="184"/>
    <x v="1"/>
    <x v="6"/>
    <s v="kultuuri- ja vaba aja sisustamise kulud"/>
    <s v="2"/>
    <x v="1"/>
    <s v=""/>
    <s v=""/>
    <s v="20"/>
    <x v="7"/>
    <s v="09"/>
    <s v="09212"/>
    <s v="Põhihariduse otsekulud"/>
    <s v=""/>
    <s v=""/>
    <x v="0"/>
  </r>
  <r>
    <x v="63"/>
    <n v="1646"/>
    <x v="1"/>
    <x v="4"/>
    <s v="Kulud korrashoiule"/>
    <s v="2"/>
    <x v="1"/>
    <s v="KU171"/>
    <s v="Tänavate hooldus"/>
    <s v="82"/>
    <x v="21"/>
    <s v="05"/>
    <s v="05101"/>
    <s v="Avalike alade puhastus"/>
    <s v=""/>
    <s v=""/>
    <x v="0"/>
  </r>
  <r>
    <x v="64"/>
    <n v="26422"/>
    <x v="1"/>
    <x v="4"/>
    <s v="Kulud korrashoiule"/>
    <s v="2"/>
    <x v="1"/>
    <s v="KU171"/>
    <s v="Tänavate hooldus"/>
    <s v="82"/>
    <x v="21"/>
    <s v="05"/>
    <s v="05101"/>
    <s v="Avalike alade puhastus"/>
    <s v=""/>
    <s v=""/>
    <x v="0"/>
  </r>
  <r>
    <x v="65"/>
    <n v="24538"/>
    <x v="1"/>
    <x v="4"/>
    <s v="Kulud korrashoiule"/>
    <s v="2"/>
    <x v="1"/>
    <s v="KU171"/>
    <s v="Tänavate hooldus"/>
    <s v="82"/>
    <x v="21"/>
    <s v="05"/>
    <s v="05101"/>
    <s v="Avalike alade puhastus"/>
    <s v=""/>
    <s v=""/>
    <x v="0"/>
  </r>
  <r>
    <x v="66"/>
    <n v="-1000"/>
    <x v="1"/>
    <x v="16"/>
    <s v="Kulud riist- ja tarkvara ostmiseks"/>
    <s v="2"/>
    <x v="1"/>
    <s v=""/>
    <s v=""/>
    <s v="53"/>
    <x v="22"/>
    <s v="08"/>
    <s v="08201"/>
    <s v="Raamatukogud"/>
    <s v="3000"/>
    <s v="IKT kulud asutustes"/>
    <x v="0"/>
  </r>
  <r>
    <x v="67"/>
    <n v="-850"/>
    <x v="1"/>
    <x v="16"/>
    <s v="Kulud riist- ja tarkvara ostmiseks"/>
    <s v="2"/>
    <x v="1"/>
    <s v=""/>
    <s v=""/>
    <s v="53"/>
    <x v="22"/>
    <s v="08"/>
    <s v="08201"/>
    <s v="Raamatukogud"/>
    <s v="3000"/>
    <s v="IKT kulud asutustes"/>
    <x v="0"/>
  </r>
  <r>
    <x v="68"/>
    <n v="720"/>
    <x v="1"/>
    <x v="28"/>
    <s v="MITMESUGUSED MAJANDUSKULUD"/>
    <s v="2"/>
    <x v="1"/>
    <s v=""/>
    <s v=""/>
    <s v="53"/>
    <x v="22"/>
    <s v="08"/>
    <s v="08201"/>
    <s v="Raamatukogud"/>
    <s v=""/>
    <s v=""/>
    <x v="0"/>
  </r>
  <r>
    <x v="68"/>
    <n v="720"/>
    <x v="3"/>
    <x v="58"/>
    <s v="Tasulised teenused"/>
    <s v="1"/>
    <x v="2"/>
    <s v=""/>
    <s v=""/>
    <s v="53"/>
    <x v="22"/>
    <s v="08"/>
    <s v="08201"/>
    <s v="Raamatukogud"/>
    <s v=""/>
    <s v=""/>
    <x v="0"/>
  </r>
  <r>
    <x v="69"/>
    <n v="1080"/>
    <x v="1"/>
    <x v="22"/>
    <s v="kulud kolmandate isikute koolitusele"/>
    <s v="2"/>
    <x v="1"/>
    <s v=""/>
    <s v=""/>
    <s v="53"/>
    <x v="22"/>
    <s v="08"/>
    <s v="08201"/>
    <s v="Raamatukogud"/>
    <s v=""/>
    <s v=""/>
    <x v="0"/>
  </r>
  <r>
    <x v="69"/>
    <n v="1080"/>
    <x v="3"/>
    <x v="58"/>
    <s v="Tasulised teenused"/>
    <s v="1"/>
    <x v="2"/>
    <s v=""/>
    <s v=""/>
    <s v="53"/>
    <x v="22"/>
    <s v="08"/>
    <s v="08201"/>
    <s v="Raamatukogud"/>
    <s v=""/>
    <s v=""/>
    <x v="0"/>
  </r>
  <r>
    <x v="70"/>
    <n v="1620"/>
    <x v="1"/>
    <x v="22"/>
    <s v="kulud kolmandate isikute koolitusele"/>
    <s v="2"/>
    <x v="1"/>
    <s v=""/>
    <s v=""/>
    <s v="53"/>
    <x v="22"/>
    <s v="08"/>
    <s v="08201"/>
    <s v="Raamatukogud"/>
    <s v=""/>
    <s v=""/>
    <x v="0"/>
  </r>
  <r>
    <x v="70"/>
    <n v="1620"/>
    <x v="3"/>
    <x v="58"/>
    <s v="Tasulised teenused"/>
    <s v="1"/>
    <x v="2"/>
    <s v=""/>
    <s v=""/>
    <s v="53"/>
    <x v="22"/>
    <s v="08"/>
    <s v="08201"/>
    <s v="Raamatukogud"/>
    <s v=""/>
    <s v=""/>
    <x v="0"/>
  </r>
  <r>
    <x v="71"/>
    <n v="800"/>
    <x v="1"/>
    <x v="22"/>
    <s v="kulud kolmandate isikute koolitusele"/>
    <s v="2"/>
    <x v="1"/>
    <s v=""/>
    <s v=""/>
    <s v="53"/>
    <x v="22"/>
    <s v="08"/>
    <s v="08201"/>
    <s v="Raamatukogud"/>
    <s v=""/>
    <s v=""/>
    <x v="0"/>
  </r>
  <r>
    <x v="71"/>
    <n v="800"/>
    <x v="3"/>
    <x v="58"/>
    <s v="Tasulised teenused"/>
    <s v="1"/>
    <x v="2"/>
    <s v=""/>
    <s v=""/>
    <s v="53"/>
    <x v="22"/>
    <s v="08"/>
    <s v="08201"/>
    <s v="Raamatukogud"/>
    <s v=""/>
    <s v=""/>
    <x v="0"/>
  </r>
  <r>
    <x v="72"/>
    <n v="400"/>
    <x v="1"/>
    <x v="22"/>
    <s v="kulud kolmandate isikute koolitusele"/>
    <s v="2"/>
    <x v="1"/>
    <s v=""/>
    <s v=""/>
    <s v="53"/>
    <x v="22"/>
    <s v="08"/>
    <s v="08201"/>
    <s v="Raamatukogud"/>
    <s v=""/>
    <s v=""/>
    <x v="0"/>
  </r>
  <r>
    <x v="72"/>
    <n v="400"/>
    <x v="3"/>
    <x v="58"/>
    <s v="Tasulised teenused"/>
    <s v="1"/>
    <x v="2"/>
    <s v=""/>
    <s v=""/>
    <s v="53"/>
    <x v="22"/>
    <s v="08"/>
    <s v="08201"/>
    <s v="Raamatukogud"/>
    <s v=""/>
    <s v=""/>
    <x v="0"/>
  </r>
  <r>
    <x v="30"/>
    <n v="-500"/>
    <x v="1"/>
    <x v="16"/>
    <s v="Kulud riist- ja tarkvara ostmiseks"/>
    <s v="2"/>
    <x v="1"/>
    <s v=""/>
    <s v=""/>
    <s v="49"/>
    <x v="23"/>
    <s v="09"/>
    <s v="09212"/>
    <s v="Põhihariduse otsekulud"/>
    <s v="3000"/>
    <s v="IKT kulud asutustes"/>
    <x v="0"/>
  </r>
  <r>
    <x v="31"/>
    <n v="-1000"/>
    <x v="1"/>
    <x v="16"/>
    <s v="Kulud riist- ja tarkvara ostmiseks"/>
    <s v="2"/>
    <x v="1"/>
    <s v=""/>
    <s v=""/>
    <s v="49"/>
    <x v="23"/>
    <s v="09"/>
    <s v="09212"/>
    <s v="Põhihariduse otsekulud"/>
    <s v="3000"/>
    <s v="IKT kulud asutustes"/>
    <x v="0"/>
  </r>
  <r>
    <x v="73"/>
    <n v="900"/>
    <x v="1"/>
    <x v="16"/>
    <s v="Kulud riist- ja tarkvara ostmiseks"/>
    <s v="2"/>
    <x v="1"/>
    <s v=""/>
    <s v=""/>
    <s v="42"/>
    <x v="10"/>
    <s v="10"/>
    <s v="10402"/>
    <s v="Muu perekondade ja laste sotsiaalne kaitse"/>
    <s v="3000"/>
    <s v="IKT kulud asutustes"/>
    <x v="0"/>
  </r>
  <r>
    <x v="74"/>
    <n v="930"/>
    <x v="1"/>
    <x v="16"/>
    <s v="Kulud riist- ja tarkvara ostmiseks"/>
    <s v="2"/>
    <x v="1"/>
    <s v=""/>
    <s v=""/>
    <s v="42"/>
    <x v="10"/>
    <s v="09"/>
    <s v="09609"/>
    <s v="Muud hariduse abiteenused"/>
    <s v="3000"/>
    <s v="IKT kulud asutustes"/>
    <x v="0"/>
  </r>
  <r>
    <x v="30"/>
    <n v="-840"/>
    <x v="1"/>
    <x v="59"/>
    <s v="Kulud riist- ja tarkvara rendile"/>
    <s v="2"/>
    <x v="1"/>
    <s v=""/>
    <s v=""/>
    <s v="42"/>
    <x v="10"/>
    <s v="09"/>
    <s v="09609"/>
    <s v="Muud hariduse abiteenused"/>
    <s v="3000"/>
    <s v="IKT kulud asutustes"/>
    <x v="0"/>
  </r>
  <r>
    <x v="75"/>
    <n v="300"/>
    <x v="1"/>
    <x v="17"/>
    <s v="Kulud muudele õppevahenditele"/>
    <s v="2"/>
    <x v="1"/>
    <s v=""/>
    <s v=""/>
    <s v="14"/>
    <x v="24"/>
    <s v="09"/>
    <s v="09110"/>
    <s v="Alusharidus"/>
    <s v=""/>
    <s v=""/>
    <x v="0"/>
  </r>
  <r>
    <x v="10"/>
    <n v="560"/>
    <x v="3"/>
    <x v="13"/>
    <s v="Muud tulud haridusalasest tegevusest"/>
    <s v="1"/>
    <x v="2"/>
    <s v=""/>
    <s v=""/>
    <s v="14"/>
    <x v="24"/>
    <s v="09"/>
    <s v="09110"/>
    <s v="Alusharidus"/>
    <s v=""/>
    <s v=""/>
    <x v="0"/>
  </r>
  <r>
    <x v="76"/>
    <n v="250"/>
    <x v="4"/>
    <x v="60"/>
    <s v="Sotsiaalmaks erisoodustuselt"/>
    <s v="2"/>
    <x v="1"/>
    <s v=""/>
    <s v=""/>
    <s v="14"/>
    <x v="24"/>
    <s v="09"/>
    <s v="09110"/>
    <s v="Alusharidus"/>
    <s v=""/>
    <s v=""/>
    <x v="0"/>
  </r>
  <r>
    <x v="76"/>
    <n v="150"/>
    <x v="4"/>
    <x v="61"/>
    <s v="Tulumaks erisoodustuselt"/>
    <s v="2"/>
    <x v="1"/>
    <s v=""/>
    <s v=""/>
    <s v="14"/>
    <x v="24"/>
    <s v="09"/>
    <s v="09110"/>
    <s v="Alusharidus"/>
    <s v=""/>
    <s v=""/>
    <x v="0"/>
  </r>
  <r>
    <x v="76"/>
    <n v="600"/>
    <x v="4"/>
    <x v="62"/>
    <s v="Toitlustamiskulud"/>
    <s v="2"/>
    <x v="1"/>
    <s v=""/>
    <s v=""/>
    <s v="14"/>
    <x v="24"/>
    <s v="09"/>
    <s v="09110"/>
    <s v="Alusharidus"/>
    <s v=""/>
    <s v=""/>
    <x v="0"/>
  </r>
  <r>
    <x v="76"/>
    <n v="-1000"/>
    <x v="1"/>
    <x v="63"/>
    <s v="Esindus- ja vastuvõtukulud"/>
    <s v="2"/>
    <x v="1"/>
    <s v=""/>
    <s v=""/>
    <s v="14"/>
    <x v="24"/>
    <s v="09"/>
    <s v="09110"/>
    <s v="Alusharidus"/>
    <s v=""/>
    <s v=""/>
    <x v="0"/>
  </r>
  <r>
    <x v="10"/>
    <n v="3"/>
    <x v="4"/>
    <x v="10"/>
    <s v="Töötajate v.a. õpetajate töötuskindlustusmakse"/>
    <s v="2"/>
    <x v="1"/>
    <s v=""/>
    <s v=""/>
    <s v="14"/>
    <x v="24"/>
    <s v="09"/>
    <s v="09110"/>
    <s v="Alusharidus"/>
    <s v=""/>
    <s v=""/>
    <x v="0"/>
  </r>
  <r>
    <x v="10"/>
    <n v="138"/>
    <x v="4"/>
    <x v="11"/>
    <s v="Töötajate v.a. õpetajad sotsiaalmaks"/>
    <s v="2"/>
    <x v="1"/>
    <s v=""/>
    <s v=""/>
    <s v="14"/>
    <x v="24"/>
    <s v="09"/>
    <s v="09110"/>
    <s v="Alusharidus"/>
    <s v=""/>
    <s v=""/>
    <x v="0"/>
  </r>
  <r>
    <x v="10"/>
    <n v="419"/>
    <x v="4"/>
    <x v="12"/>
    <s v="Töötajate töötasu"/>
    <s v="2"/>
    <x v="1"/>
    <s v=""/>
    <s v=""/>
    <s v="14"/>
    <x v="24"/>
    <s v="09"/>
    <s v="09110"/>
    <s v="Alusharidus"/>
    <s v=""/>
    <s v=""/>
    <x v="0"/>
  </r>
  <r>
    <x v="77"/>
    <n v="5000"/>
    <x v="1"/>
    <x v="17"/>
    <s v="Kulud muudele õppevahenditele"/>
    <s v="2"/>
    <x v="1"/>
    <s v=""/>
    <s v=""/>
    <s v="28"/>
    <x v="25"/>
    <s v="09"/>
    <s v="09510"/>
    <s v="Noorte huviharidus ja huvitegevus"/>
    <s v=""/>
    <s v=""/>
    <x v="1"/>
  </r>
  <r>
    <x v="77"/>
    <n v="5000"/>
    <x v="12"/>
    <x v="64"/>
    <s v="riigilt ja riigiasutustelt"/>
    <s v="1"/>
    <x v="2"/>
    <s v=""/>
    <s v=""/>
    <s v="28"/>
    <x v="25"/>
    <s v="09"/>
    <s v="09510"/>
    <s v="Noorte huviharidus ja huvitegevus"/>
    <s v=""/>
    <s v=""/>
    <x v="1"/>
  </r>
  <r>
    <x v="78"/>
    <n v="600"/>
    <x v="1"/>
    <x v="6"/>
    <s v="kultuuri- ja vaba aja sisustamise kulud"/>
    <s v="2"/>
    <x v="1"/>
    <s v=""/>
    <s v=""/>
    <s v="28"/>
    <x v="25"/>
    <s v="09"/>
    <s v="09510"/>
    <s v="Noorte huviharidus ja huvitegevus"/>
    <s v=""/>
    <s v=""/>
    <x v="1"/>
  </r>
  <r>
    <x v="79"/>
    <n v="1500"/>
    <x v="1"/>
    <x v="6"/>
    <s v="kultuuri- ja vaba aja sisustamise kulud"/>
    <s v="2"/>
    <x v="1"/>
    <s v=""/>
    <s v=""/>
    <s v="28"/>
    <x v="25"/>
    <s v="09"/>
    <s v="09510"/>
    <s v="Noorte huviharidus ja huvitegevus"/>
    <s v=""/>
    <s v=""/>
    <x v="1"/>
  </r>
  <r>
    <x v="80"/>
    <n v="-146"/>
    <x v="1"/>
    <x v="6"/>
    <s v="kultuuri- ja vaba aja sisustamise kulud"/>
    <s v="2"/>
    <x v="1"/>
    <s v=""/>
    <s v=""/>
    <s v="28"/>
    <x v="25"/>
    <s v="09"/>
    <s v="09510"/>
    <s v="Noorte huviharidus ja huvitegevus"/>
    <s v=""/>
    <s v=""/>
    <x v="1"/>
  </r>
  <r>
    <x v="78"/>
    <n v="600"/>
    <x v="12"/>
    <x v="65"/>
    <s v="valitsussektorisse kuuluvatelt avalik-õiguslikelt"/>
    <s v="1"/>
    <x v="2"/>
    <s v=""/>
    <s v=""/>
    <s v="28"/>
    <x v="25"/>
    <s v="09"/>
    <s v="09510"/>
    <s v="Noorte huviharidus ja huvitegevus"/>
    <s v=""/>
    <s v=""/>
    <x v="1"/>
  </r>
  <r>
    <x v="79"/>
    <n v="1500"/>
    <x v="12"/>
    <x v="65"/>
    <s v="valitsussektorisse kuuluvatelt avalik-õiguslikelt"/>
    <s v="1"/>
    <x v="2"/>
    <s v=""/>
    <s v=""/>
    <s v="28"/>
    <x v="25"/>
    <s v="09"/>
    <s v="09510"/>
    <s v="Noorte huviharidus ja huvitegevus"/>
    <s v=""/>
    <s v=""/>
    <x v="1"/>
  </r>
  <r>
    <x v="81"/>
    <n v="-146"/>
    <x v="12"/>
    <x v="65"/>
    <s v="valitsussektorisse kuuluvatelt avalik-õiguslikelt"/>
    <s v="1"/>
    <x v="2"/>
    <s v=""/>
    <s v=""/>
    <s v="28"/>
    <x v="25"/>
    <s v="09"/>
    <s v="09510"/>
    <s v="Noorte huviharidus ja huvitegevus"/>
    <s v=""/>
    <s v=""/>
    <x v="1"/>
  </r>
  <r>
    <x v="82"/>
    <n v="2749"/>
    <x v="12"/>
    <x v="64"/>
    <s v="riigilt ja riigiasutustelt"/>
    <s v="1"/>
    <x v="2"/>
    <s v=""/>
    <s v=""/>
    <s v="29"/>
    <x v="9"/>
    <s v="09"/>
    <s v="09510"/>
    <s v="Noorte huviharidus ja huvitegevus"/>
    <s v=""/>
    <s v=""/>
    <x v="1"/>
  </r>
  <r>
    <x v="83"/>
    <n v="1390"/>
    <x v="1"/>
    <x v="6"/>
    <s v="kultuuri- ja vaba aja sisustamise kulud"/>
    <s v="2"/>
    <x v="1"/>
    <s v=""/>
    <s v=""/>
    <s v="29"/>
    <x v="9"/>
    <s v="09"/>
    <s v="09510"/>
    <s v="Noorte huviharidus ja huvitegevus"/>
    <s v=""/>
    <s v=""/>
    <x v="1"/>
  </r>
  <r>
    <x v="83"/>
    <n v="1390"/>
    <x v="12"/>
    <x v="65"/>
    <s v="valitsussektorisse kuuluvatelt avalik-õiguslikelt"/>
    <s v="1"/>
    <x v="2"/>
    <s v=""/>
    <s v=""/>
    <s v="29"/>
    <x v="9"/>
    <s v="09"/>
    <s v="09510"/>
    <s v="Noorte huviharidus ja huvitegevus"/>
    <s v=""/>
    <s v=""/>
    <x v="1"/>
  </r>
  <r>
    <x v="82"/>
    <n v="16"/>
    <x v="4"/>
    <x v="38"/>
    <s v="Töötuskindlustusmakse"/>
    <s v="2"/>
    <x v="1"/>
    <s v=""/>
    <s v=""/>
    <s v="29"/>
    <x v="9"/>
    <s v="09"/>
    <s v="09510"/>
    <s v="Noorte huviharidus ja huvitegevus"/>
    <s v=""/>
    <s v=""/>
    <x v="1"/>
  </r>
  <r>
    <x v="82"/>
    <n v="678"/>
    <x v="4"/>
    <x v="39"/>
    <s v="Sotsiaalmaks töötasudelt ja toetustelt"/>
    <s v="2"/>
    <x v="1"/>
    <s v=""/>
    <s v=""/>
    <s v="29"/>
    <x v="9"/>
    <s v="09"/>
    <s v="09510"/>
    <s v="Noorte huviharidus ja huvitegevus"/>
    <s v=""/>
    <s v=""/>
    <x v="1"/>
  </r>
  <r>
    <x v="82"/>
    <n v="2055"/>
    <x v="4"/>
    <x v="66"/>
    <s v="Õpetajate töötasu"/>
    <s v="2"/>
    <x v="1"/>
    <s v=""/>
    <s v=""/>
    <s v="29"/>
    <x v="9"/>
    <s v="09"/>
    <s v="09510"/>
    <s v="Noorte huviharidus ja huvitegevus"/>
    <s v=""/>
    <s v=""/>
    <x v="1"/>
  </r>
  <r>
    <x v="84"/>
    <n v="6700"/>
    <x v="1"/>
    <x v="6"/>
    <s v="kultuuri- ja vaba aja sisustamise kulud"/>
    <s v="2"/>
    <x v="1"/>
    <s v=""/>
    <s v=""/>
    <s v="37"/>
    <x v="26"/>
    <s v="08"/>
    <s v="08234"/>
    <s v="Teatrid"/>
    <s v=""/>
    <s v=""/>
    <x v="1"/>
  </r>
  <r>
    <x v="85"/>
    <n v="5500"/>
    <x v="12"/>
    <x v="65"/>
    <s v="valitsussektorisse kuuluvatelt avalik-õiguslikelt"/>
    <s v="1"/>
    <x v="2"/>
    <s v=""/>
    <s v=""/>
    <s v="37"/>
    <x v="26"/>
    <s v="08"/>
    <s v="08234"/>
    <s v="Teatrid"/>
    <s v=""/>
    <s v=""/>
    <x v="1"/>
  </r>
  <r>
    <x v="86"/>
    <n v="1200"/>
    <x v="12"/>
    <x v="65"/>
    <s v="valitsussektorisse kuuluvatelt avalik-õiguslikelt"/>
    <s v="1"/>
    <x v="2"/>
    <s v=""/>
    <s v=""/>
    <s v="37"/>
    <x v="26"/>
    <s v="08"/>
    <s v="08234"/>
    <s v="Teatrid"/>
    <s v=""/>
    <s v=""/>
    <x v="1"/>
  </r>
  <r>
    <x v="87"/>
    <n v="32"/>
    <x v="4"/>
    <x v="67"/>
    <s v="Õpetajate töötuskindlustus (hariduse toetusfond)"/>
    <s v="2"/>
    <x v="1"/>
    <s v=""/>
    <s v=""/>
    <s v="20"/>
    <x v="7"/>
    <s v="09"/>
    <s v="09212"/>
    <s v="Põhihariduse otsekulud"/>
    <s v=""/>
    <s v=""/>
    <x v="1"/>
  </r>
  <r>
    <x v="87"/>
    <n v="1301"/>
    <x v="4"/>
    <x v="68"/>
    <s v="Õpetajate sotsiaalmaks (hariduse toetusfondist)"/>
    <s v="2"/>
    <x v="1"/>
    <s v=""/>
    <s v=""/>
    <s v="20"/>
    <x v="7"/>
    <s v="09"/>
    <s v="09212"/>
    <s v="Põhihariduse otsekulud"/>
    <s v=""/>
    <s v=""/>
    <x v="1"/>
  </r>
  <r>
    <x v="87"/>
    <n v="3944"/>
    <x v="4"/>
    <x v="66"/>
    <s v="Õpetajate töötasu"/>
    <s v="2"/>
    <x v="1"/>
    <s v=""/>
    <s v=""/>
    <s v="20"/>
    <x v="7"/>
    <s v="09"/>
    <s v="09212"/>
    <s v="Põhihariduse otsekulud"/>
    <s v=""/>
    <s v=""/>
    <x v="1"/>
  </r>
  <r>
    <x v="88"/>
    <n v="31"/>
    <x v="4"/>
    <x v="10"/>
    <s v="Töötajate v.a. õpetajate töötuskindlustusmakse"/>
    <s v="2"/>
    <x v="1"/>
    <s v=""/>
    <s v=""/>
    <s v="47"/>
    <x v="12"/>
    <s v="09"/>
    <s v="09212"/>
    <s v="Põhihariduse otsekulud"/>
    <s v=""/>
    <s v=""/>
    <x v="1"/>
  </r>
  <r>
    <x v="88"/>
    <n v="1275"/>
    <x v="4"/>
    <x v="11"/>
    <s v="Töötajate v.a. õpetajad sotsiaalmaks"/>
    <s v="2"/>
    <x v="1"/>
    <s v=""/>
    <s v=""/>
    <s v="47"/>
    <x v="12"/>
    <s v="09"/>
    <s v="09212"/>
    <s v="Põhihariduse otsekulud"/>
    <s v=""/>
    <s v=""/>
    <x v="1"/>
  </r>
  <r>
    <x v="88"/>
    <n v="3865"/>
    <x v="4"/>
    <x v="12"/>
    <s v="Töötajate töötasu"/>
    <s v="2"/>
    <x v="1"/>
    <s v=""/>
    <s v=""/>
    <s v="47"/>
    <x v="12"/>
    <s v="09"/>
    <s v="09212"/>
    <s v="Põhihariduse otsekulud"/>
    <s v=""/>
    <s v=""/>
    <x v="1"/>
  </r>
  <r>
    <x v="88"/>
    <n v="5171"/>
    <x v="12"/>
    <x v="64"/>
    <s v="riigilt ja riigiasutustelt"/>
    <s v="1"/>
    <x v="2"/>
    <s v=""/>
    <s v=""/>
    <s v="47"/>
    <x v="12"/>
    <s v="09"/>
    <s v="09212"/>
    <s v="Põhihariduse otsekulud"/>
    <s v=""/>
    <s v=""/>
    <x v="1"/>
  </r>
  <r>
    <x v="89"/>
    <n v="320"/>
    <x v="1"/>
    <x v="69"/>
    <s v="Muud hariduskulud"/>
    <s v="2"/>
    <x v="1"/>
    <s v=""/>
    <s v=""/>
    <s v="47"/>
    <x v="12"/>
    <s v="09"/>
    <s v="09212"/>
    <s v="Põhihariduse otsekulud"/>
    <s v=""/>
    <s v=""/>
    <x v="1"/>
  </r>
  <r>
    <x v="89"/>
    <n v="320"/>
    <x v="12"/>
    <x v="65"/>
    <s v="valitsussektorisse kuuluvatelt avalik-õiguslikelt"/>
    <s v="1"/>
    <x v="2"/>
    <s v=""/>
    <s v=""/>
    <s v="47"/>
    <x v="12"/>
    <s v="09"/>
    <s v="09212"/>
    <s v="Põhihariduse otsekulud"/>
    <s v=""/>
    <s v=""/>
    <x v="1"/>
  </r>
  <r>
    <x v="90"/>
    <n v="400"/>
    <x v="1"/>
    <x v="69"/>
    <s v="Muud hariduskulud"/>
    <s v="2"/>
    <x v="1"/>
    <s v=""/>
    <s v=""/>
    <s v="47"/>
    <x v="12"/>
    <s v="09"/>
    <s v="09212"/>
    <s v="Põhihariduse otsekulud"/>
    <s v=""/>
    <s v=""/>
    <x v="1"/>
  </r>
  <r>
    <x v="90"/>
    <n v="400"/>
    <x v="12"/>
    <x v="65"/>
    <s v="valitsussektorisse kuuluvatelt avalik-õiguslikelt"/>
    <s v="1"/>
    <x v="2"/>
    <s v=""/>
    <s v=""/>
    <s v="47"/>
    <x v="12"/>
    <s v="09"/>
    <s v="09212"/>
    <s v="Põhihariduse otsekulud"/>
    <s v=""/>
    <s v=""/>
    <x v="1"/>
  </r>
  <r>
    <x v="91"/>
    <n v="1000"/>
    <x v="1"/>
    <x v="69"/>
    <s v="Muud hariduskulud"/>
    <s v="2"/>
    <x v="1"/>
    <s v=""/>
    <s v=""/>
    <s v="47"/>
    <x v="12"/>
    <s v="09"/>
    <s v="09212"/>
    <s v="Põhihariduse otsekulud"/>
    <s v=""/>
    <s v=""/>
    <x v="1"/>
  </r>
  <r>
    <x v="91"/>
    <n v="1000"/>
    <x v="12"/>
    <x v="65"/>
    <s v="valitsussektorisse kuuluvatelt avalik-õiguslikelt"/>
    <s v="1"/>
    <x v="2"/>
    <s v=""/>
    <s v=""/>
    <s v="47"/>
    <x v="12"/>
    <s v="09"/>
    <s v="09212"/>
    <s v="Põhihariduse otsekulud"/>
    <s v=""/>
    <s v=""/>
    <x v="1"/>
  </r>
  <r>
    <x v="92"/>
    <n v="149"/>
    <x v="1"/>
    <x v="69"/>
    <s v="Muud hariduskulud"/>
    <s v="2"/>
    <x v="1"/>
    <s v=""/>
    <s v=""/>
    <s v="47"/>
    <x v="12"/>
    <s v="09"/>
    <s v="09212"/>
    <s v="Põhihariduse otsekulud"/>
    <s v=""/>
    <s v=""/>
    <x v="1"/>
  </r>
  <r>
    <x v="92"/>
    <n v="149"/>
    <x v="12"/>
    <x v="65"/>
    <s v="valitsussektorisse kuuluvatelt avalik-õiguslikelt"/>
    <s v="1"/>
    <x v="2"/>
    <s v=""/>
    <s v=""/>
    <s v="47"/>
    <x v="12"/>
    <s v="09"/>
    <s v="09212"/>
    <s v="Põhihariduse otsekulud"/>
    <s v=""/>
    <s v=""/>
    <x v="1"/>
  </r>
  <r>
    <x v="87"/>
    <n v="236"/>
    <x v="4"/>
    <x v="67"/>
    <s v="Õpetajate töötuskindlustus (hariduse toetusfond)"/>
    <s v="2"/>
    <x v="1"/>
    <s v=""/>
    <s v=""/>
    <s v="47"/>
    <x v="12"/>
    <s v="09"/>
    <s v="09212"/>
    <s v="Põhihariduse otsekulud"/>
    <s v=""/>
    <s v=""/>
    <x v="1"/>
  </r>
  <r>
    <x v="87"/>
    <n v="9732"/>
    <x v="4"/>
    <x v="68"/>
    <s v="Õpetajate sotsiaalmaks (hariduse toetusfondist)"/>
    <s v="2"/>
    <x v="1"/>
    <s v=""/>
    <s v=""/>
    <s v="47"/>
    <x v="12"/>
    <s v="09"/>
    <s v="09212"/>
    <s v="Põhihariduse otsekulud"/>
    <s v=""/>
    <s v=""/>
    <x v="1"/>
  </r>
  <r>
    <x v="87"/>
    <n v="29490"/>
    <x v="4"/>
    <x v="66"/>
    <s v="Õpetajate töötasu"/>
    <s v="2"/>
    <x v="1"/>
    <s v=""/>
    <s v=""/>
    <s v="47"/>
    <x v="12"/>
    <s v="09"/>
    <s v="09212"/>
    <s v="Põhihariduse otsekulud"/>
    <s v=""/>
    <s v=""/>
    <x v="1"/>
  </r>
  <r>
    <x v="93"/>
    <n v="-8050"/>
    <x v="1"/>
    <x v="17"/>
    <s v="Kulud muudele õppevahenditele"/>
    <s v="2"/>
    <x v="1"/>
    <s v=""/>
    <s v=""/>
    <s v="47"/>
    <x v="12"/>
    <s v="09"/>
    <s v="09212"/>
    <s v="Põhihariduse otsekulud"/>
    <s v=""/>
    <s v=""/>
    <x v="1"/>
  </r>
  <r>
    <x v="93"/>
    <n v="-8050"/>
    <x v="12"/>
    <x v="64"/>
    <s v="riigilt ja riigiasutustelt"/>
    <s v="1"/>
    <x v="2"/>
    <s v=""/>
    <s v=""/>
    <s v="47"/>
    <x v="12"/>
    <s v="09"/>
    <s v="09212"/>
    <s v="Põhihariduse otsekulud"/>
    <s v=""/>
    <s v=""/>
    <x v="1"/>
  </r>
  <r>
    <x v="94"/>
    <n v="2000"/>
    <x v="1"/>
    <x v="6"/>
    <s v="kultuuri- ja vaba aja sisustamise kulud"/>
    <s v="2"/>
    <x v="1"/>
    <s v=""/>
    <s v=""/>
    <s v="55"/>
    <x v="27"/>
    <s v="08"/>
    <s v="08203"/>
    <s v="Muuseumid"/>
    <s v=""/>
    <s v=""/>
    <x v="1"/>
  </r>
  <r>
    <x v="94"/>
    <n v="2000"/>
    <x v="12"/>
    <x v="70"/>
    <s v="muudelt mitteresidentidelt"/>
    <s v="1"/>
    <x v="2"/>
    <s v=""/>
    <s v=""/>
    <s v="55"/>
    <x v="27"/>
    <s v="08"/>
    <s v="08203"/>
    <s v="Muuseumid"/>
    <s v=""/>
    <s v=""/>
    <x v="1"/>
  </r>
  <r>
    <x v="95"/>
    <n v="9000"/>
    <x v="1"/>
    <x v="6"/>
    <s v="kultuuri- ja vaba aja sisustamise kulud"/>
    <s v="2"/>
    <x v="1"/>
    <s v=""/>
    <s v=""/>
    <s v="55"/>
    <x v="27"/>
    <s v="08"/>
    <s v="08203"/>
    <s v="Muuseumid"/>
    <s v=""/>
    <s v=""/>
    <x v="1"/>
  </r>
  <r>
    <x v="95"/>
    <n v="9000"/>
    <x v="12"/>
    <x v="65"/>
    <s v="valitsussektorisse kuuluvatelt avalik-õiguslikelt"/>
    <s v="1"/>
    <x v="2"/>
    <s v=""/>
    <s v=""/>
    <s v="55"/>
    <x v="27"/>
    <s v="08"/>
    <s v="08203"/>
    <s v="Muuseumid"/>
    <s v=""/>
    <s v=""/>
    <x v="1"/>
  </r>
  <r>
    <x v="96"/>
    <n v="-374"/>
    <x v="1"/>
    <x v="17"/>
    <s v="Kulud muudele õppevahenditele"/>
    <s v="2"/>
    <x v="1"/>
    <s v=""/>
    <s v=""/>
    <s v="15"/>
    <x v="5"/>
    <s v="09"/>
    <s v="09110"/>
    <s v="Alusharidus"/>
    <s v=""/>
    <s v=""/>
    <x v="1"/>
  </r>
  <r>
    <x v="96"/>
    <n v="-374"/>
    <x v="12"/>
    <x v="64"/>
    <s v="riigilt ja riigiasutustelt"/>
    <s v="1"/>
    <x v="2"/>
    <s v=""/>
    <s v=""/>
    <s v="15"/>
    <x v="5"/>
    <s v="09"/>
    <s v="09110"/>
    <s v="Alusharidus"/>
    <s v=""/>
    <s v=""/>
    <x v="1"/>
  </r>
  <r>
    <x v="97"/>
    <n v="900"/>
    <x v="1"/>
    <x v="6"/>
    <s v="kultuuri- ja vaba aja sisustamise kulud"/>
    <s v="2"/>
    <x v="1"/>
    <s v=""/>
    <s v=""/>
    <s v="26"/>
    <x v="28"/>
    <s v="08"/>
    <s v="08102"/>
    <s v="Sport"/>
    <s v=""/>
    <s v=""/>
    <x v="1"/>
  </r>
  <r>
    <x v="98"/>
    <n v="900"/>
    <x v="12"/>
    <x v="65"/>
    <s v="valitsussektorisse kuuluvatelt avalik-õiguslikelt"/>
    <s v="1"/>
    <x v="2"/>
    <s v=""/>
    <s v=""/>
    <s v="26"/>
    <x v="28"/>
    <s v="08"/>
    <s v="08102"/>
    <s v="Sport"/>
    <s v=""/>
    <s v=""/>
    <x v="1"/>
  </r>
  <r>
    <x v="87"/>
    <n v="108"/>
    <x v="4"/>
    <x v="67"/>
    <s v="Õpetajate töötuskindlustus (hariduse toetusfond)"/>
    <s v="2"/>
    <x v="1"/>
    <s v=""/>
    <s v=""/>
    <s v="30"/>
    <x v="29"/>
    <s v="09"/>
    <s v="09212"/>
    <s v="Põhihariduse otsekulud"/>
    <s v=""/>
    <s v=""/>
    <x v="1"/>
  </r>
  <r>
    <x v="87"/>
    <n v="4468"/>
    <x v="4"/>
    <x v="68"/>
    <s v="Õpetajate sotsiaalmaks (hariduse toetusfondist)"/>
    <s v="2"/>
    <x v="1"/>
    <s v=""/>
    <s v=""/>
    <s v="30"/>
    <x v="29"/>
    <s v="09"/>
    <s v="09212"/>
    <s v="Põhihariduse otsekulud"/>
    <s v=""/>
    <s v=""/>
    <x v="1"/>
  </r>
  <r>
    <x v="87"/>
    <n v="13540"/>
    <x v="4"/>
    <x v="66"/>
    <s v="Õpetajate töötasu"/>
    <s v="2"/>
    <x v="1"/>
    <s v=""/>
    <s v=""/>
    <s v="30"/>
    <x v="29"/>
    <s v="09"/>
    <s v="09212"/>
    <s v="Põhihariduse otsekulud"/>
    <s v=""/>
    <s v=""/>
    <x v="1"/>
  </r>
  <r>
    <x v="99"/>
    <n v="-25722"/>
    <x v="1"/>
    <x v="54"/>
    <s v="SOTSIAALTEENUSED"/>
    <s v="2"/>
    <x v="1"/>
    <s v="KU670"/>
    <s v="Lapsehoiuteenus puuetega lastele"/>
    <s v="L1220"/>
    <x v="20"/>
    <s v="10"/>
    <s v="10121"/>
    <s v="Muu puuetega inimeste sotsiaalne kaitse"/>
    <s v=""/>
    <s v=""/>
    <x v="1"/>
  </r>
  <r>
    <x v="99"/>
    <n v="-25722"/>
    <x v="12"/>
    <x v="71"/>
    <s v="Toetusfond lõige 2"/>
    <s v="1"/>
    <x v="2"/>
    <s v="TU20D"/>
    <s v="Toetusfondi eraldis puuetega inimeste sotsiaalseks kaitseks"/>
    <s v="L1220"/>
    <x v="20"/>
    <s v="10"/>
    <s v="10121"/>
    <s v="Muu puuetega inimeste sotsiaalne kaitse"/>
    <s v=""/>
    <s v=""/>
    <x v="1"/>
  </r>
  <r>
    <x v="100"/>
    <n v="-9417"/>
    <x v="1"/>
    <x v="54"/>
    <s v="SOTSIAALTEENUSED"/>
    <s v="2"/>
    <x v="1"/>
    <s v="KU66H"/>
    <s v="Asendushooldusteenus"/>
    <s v="L1220"/>
    <x v="20"/>
    <s v="10"/>
    <s v="10400"/>
    <s v="Asendus- ja järelhooldus (2018 muudatus)"/>
    <s v=""/>
    <s v=""/>
    <x v="1"/>
  </r>
  <r>
    <x v="100"/>
    <n v="-9417"/>
    <x v="12"/>
    <x v="71"/>
    <s v="Toetusfond lõige 2"/>
    <s v="1"/>
    <x v="2"/>
    <s v="TU20E"/>
    <s v="Toetusfondi eraldis asendus- ja järelhooldusteenuseks"/>
    <s v="L1220"/>
    <x v="20"/>
    <s v="10"/>
    <s v="10400"/>
    <s v="Asendus- ja järelhooldus (2018 muudatus)"/>
    <s v=""/>
    <s v=""/>
    <x v="1"/>
  </r>
  <r>
    <x v="101"/>
    <n v="-398"/>
    <x v="1"/>
    <x v="72"/>
    <s v="ADMINISTREERIMISKULUD"/>
    <s v="2"/>
    <x v="1"/>
    <s v="KU675"/>
    <s v="Toimetulekutoetus"/>
    <s v="L1220"/>
    <x v="20"/>
    <s v="10"/>
    <s v="10701"/>
    <s v="Riiklik toimetulekutoetus"/>
    <s v=""/>
    <s v=""/>
    <x v="1"/>
  </r>
  <r>
    <x v="102"/>
    <n v="25649"/>
    <x v="2"/>
    <x v="56"/>
    <s v="Toimetulekutoetus"/>
    <s v="2"/>
    <x v="1"/>
    <s v="KU675"/>
    <s v="Toimetulekutoetus"/>
    <s v="L1220"/>
    <x v="20"/>
    <s v="10"/>
    <s v="10701"/>
    <s v="Riiklik toimetulekutoetus"/>
    <s v=""/>
    <s v=""/>
    <x v="1"/>
  </r>
  <r>
    <x v="102"/>
    <n v="25251"/>
    <x v="12"/>
    <x v="71"/>
    <s v="Toetusfond lõige 2"/>
    <s v="1"/>
    <x v="2"/>
    <s v="TU20F"/>
    <s v="Toetusfondi eraldis toimetulekutoetuseks"/>
    <s v="L1220"/>
    <x v="20"/>
    <s v="10"/>
    <s v="10701"/>
    <s v="Riiklik toimetulekutoetus"/>
    <s v=""/>
    <s v=""/>
    <x v="1"/>
  </r>
  <r>
    <x v="87"/>
    <n v="260"/>
    <x v="4"/>
    <x v="67"/>
    <s v="Õpetajate töötuskindlustus (hariduse toetusfond)"/>
    <s v="2"/>
    <x v="1"/>
    <s v=""/>
    <s v=""/>
    <s v="48"/>
    <x v="13"/>
    <s v="09"/>
    <s v="09212"/>
    <s v="Põhihariduse otsekulud"/>
    <s v=""/>
    <s v=""/>
    <x v="1"/>
  </r>
  <r>
    <x v="87"/>
    <n v="10729"/>
    <x v="4"/>
    <x v="68"/>
    <s v="Õpetajate sotsiaalmaks (hariduse toetusfondist)"/>
    <s v="2"/>
    <x v="1"/>
    <s v=""/>
    <s v=""/>
    <s v="48"/>
    <x v="13"/>
    <s v="09"/>
    <s v="09212"/>
    <s v="Põhihariduse otsekulud"/>
    <s v=""/>
    <s v=""/>
    <x v="1"/>
  </r>
  <r>
    <x v="87"/>
    <n v="32514"/>
    <x v="4"/>
    <x v="66"/>
    <s v="Õpetajate töötasu"/>
    <s v="2"/>
    <x v="1"/>
    <s v=""/>
    <s v=""/>
    <s v="48"/>
    <x v="13"/>
    <s v="09"/>
    <s v="09212"/>
    <s v="Põhihariduse otsekulud"/>
    <s v=""/>
    <s v=""/>
    <x v="1"/>
  </r>
  <r>
    <x v="103"/>
    <n v="3000"/>
    <x v="12"/>
    <x v="73"/>
    <s v="mitteresidentidelt"/>
    <s v="1"/>
    <x v="2"/>
    <s v=""/>
    <s v=""/>
    <s v="48"/>
    <x v="13"/>
    <s v="09"/>
    <s v="09212"/>
    <s v="Põhihariduse otsekulud"/>
    <s v=""/>
    <s v=""/>
    <x v="1"/>
  </r>
  <r>
    <x v="93"/>
    <n v="-4450"/>
    <x v="1"/>
    <x v="6"/>
    <s v="kultuuri- ja vaba aja sisustamise kulud"/>
    <s v="2"/>
    <x v="1"/>
    <s v=""/>
    <s v=""/>
    <s v="48"/>
    <x v="13"/>
    <s v="09"/>
    <s v="09212"/>
    <s v="Põhihariduse otsekulud"/>
    <s v=""/>
    <s v=""/>
    <x v="1"/>
  </r>
  <r>
    <x v="93"/>
    <n v="-4450"/>
    <x v="12"/>
    <x v="64"/>
    <s v="riigilt ja riigiasutustelt"/>
    <s v="1"/>
    <x v="2"/>
    <s v=""/>
    <s v=""/>
    <s v="48"/>
    <x v="13"/>
    <s v="09"/>
    <s v="09212"/>
    <s v="Põhihariduse otsekulud"/>
    <s v=""/>
    <s v=""/>
    <x v="1"/>
  </r>
  <r>
    <x v="103"/>
    <n v="3000"/>
    <x v="1"/>
    <x v="6"/>
    <s v="kultuuri- ja vaba aja sisustamise kulud"/>
    <s v="2"/>
    <x v="1"/>
    <s v=""/>
    <s v=""/>
    <s v="48"/>
    <x v="13"/>
    <s v="09"/>
    <s v="09212"/>
    <s v="Põhihariduse otsekulud"/>
    <s v=""/>
    <s v=""/>
    <x v="1"/>
  </r>
  <r>
    <x v="104"/>
    <n v="10"/>
    <x v="4"/>
    <x v="10"/>
    <s v="Töötajate v.a. õpetajate töötuskindlustusmakse"/>
    <s v="2"/>
    <x v="1"/>
    <s v=""/>
    <s v=""/>
    <s v="49"/>
    <x v="23"/>
    <s v="09"/>
    <s v="09212"/>
    <s v="Põhihariduse otsekulud"/>
    <s v=""/>
    <s v=""/>
    <x v="1"/>
  </r>
  <r>
    <x v="104"/>
    <n v="386"/>
    <x v="4"/>
    <x v="11"/>
    <s v="Töötajate v.a. õpetajad sotsiaalmaks"/>
    <s v="2"/>
    <x v="1"/>
    <s v=""/>
    <s v=""/>
    <s v="49"/>
    <x v="23"/>
    <s v="09"/>
    <s v="09212"/>
    <s v="Põhihariduse otsekulud"/>
    <s v=""/>
    <s v=""/>
    <x v="1"/>
  </r>
  <r>
    <x v="104"/>
    <n v="1171"/>
    <x v="4"/>
    <x v="12"/>
    <s v="Töötajate töötasu"/>
    <s v="2"/>
    <x v="1"/>
    <s v=""/>
    <s v=""/>
    <s v="49"/>
    <x v="23"/>
    <s v="09"/>
    <s v="09212"/>
    <s v="Põhihariduse otsekulud"/>
    <s v=""/>
    <s v=""/>
    <x v="1"/>
  </r>
  <r>
    <x v="105"/>
    <n v="1567"/>
    <x v="12"/>
    <x v="64"/>
    <s v="riigilt ja riigiasutustelt"/>
    <s v="1"/>
    <x v="2"/>
    <s v=""/>
    <s v=""/>
    <s v="49"/>
    <x v="23"/>
    <s v="09"/>
    <s v="09212"/>
    <s v="Põhihariduse otsekulud"/>
    <s v=""/>
    <s v=""/>
    <x v="1"/>
  </r>
  <r>
    <x v="87"/>
    <n v="158"/>
    <x v="4"/>
    <x v="67"/>
    <s v="Õpetajate töötuskindlustus (hariduse toetusfond)"/>
    <s v="2"/>
    <x v="1"/>
    <s v=""/>
    <s v=""/>
    <s v="49"/>
    <x v="23"/>
    <s v="09"/>
    <s v="09212"/>
    <s v="Põhihariduse otsekulud"/>
    <s v=""/>
    <s v=""/>
    <x v="1"/>
  </r>
  <r>
    <x v="87"/>
    <n v="6507"/>
    <x v="4"/>
    <x v="68"/>
    <s v="Õpetajate sotsiaalmaks (hariduse toetusfondist)"/>
    <s v="2"/>
    <x v="1"/>
    <s v=""/>
    <s v=""/>
    <s v="49"/>
    <x v="23"/>
    <s v="09"/>
    <s v="09212"/>
    <s v="Põhihariduse otsekulud"/>
    <s v=""/>
    <s v=""/>
    <x v="1"/>
  </r>
  <r>
    <x v="87"/>
    <n v="19718"/>
    <x v="4"/>
    <x v="66"/>
    <s v="Õpetajate töötasu"/>
    <s v="2"/>
    <x v="1"/>
    <s v=""/>
    <s v=""/>
    <s v="49"/>
    <x v="23"/>
    <s v="09"/>
    <s v="09212"/>
    <s v="Põhihariduse otsekulud"/>
    <s v=""/>
    <s v=""/>
    <x v="1"/>
  </r>
  <r>
    <x v="106"/>
    <n v="3440"/>
    <x v="1"/>
    <x v="22"/>
    <s v="kulud kolmandate isikute koolitusele"/>
    <s v="2"/>
    <x v="1"/>
    <s v=""/>
    <s v=""/>
    <s v="53"/>
    <x v="22"/>
    <s v="08"/>
    <s v="08201"/>
    <s v="Raamatukogud"/>
    <s v=""/>
    <s v=""/>
    <x v="1"/>
  </r>
  <r>
    <x v="106"/>
    <n v="3440"/>
    <x v="12"/>
    <x v="64"/>
    <s v="riigilt ja riigiasutustelt"/>
    <s v="1"/>
    <x v="2"/>
    <s v=""/>
    <s v=""/>
    <s v="53"/>
    <x v="22"/>
    <s v="08"/>
    <s v="08201"/>
    <s v="Raamatukogud"/>
    <s v=""/>
    <s v=""/>
    <x v="1"/>
  </r>
  <r>
    <x v="107"/>
    <n v="250"/>
    <x v="1"/>
    <x v="6"/>
    <s v="kultuuri- ja vaba aja sisustamise kulud"/>
    <s v="2"/>
    <x v="1"/>
    <s v=""/>
    <s v=""/>
    <s v="53"/>
    <x v="22"/>
    <s v="08"/>
    <s v="08201"/>
    <s v="Raamatukogud"/>
    <s v=""/>
    <s v=""/>
    <x v="1"/>
  </r>
  <r>
    <x v="107"/>
    <n v="250"/>
    <x v="12"/>
    <x v="65"/>
    <s v="valitsussektorisse kuuluvatelt avalik-õiguslikelt"/>
    <s v="1"/>
    <x v="2"/>
    <s v=""/>
    <s v=""/>
    <s v="53"/>
    <x v="22"/>
    <s v="08"/>
    <s v="08201"/>
    <s v="Raamatukogud"/>
    <s v=""/>
    <s v=""/>
    <x v="1"/>
  </r>
  <r>
    <x v="108"/>
    <n v="150"/>
    <x v="1"/>
    <x v="6"/>
    <s v="kultuuri- ja vaba aja sisustamise kulud"/>
    <s v="2"/>
    <x v="1"/>
    <s v=""/>
    <s v=""/>
    <s v="53"/>
    <x v="22"/>
    <s v="08"/>
    <s v="08201"/>
    <s v="Raamatukogud"/>
    <s v=""/>
    <s v=""/>
    <x v="1"/>
  </r>
  <r>
    <x v="108"/>
    <n v="150"/>
    <x v="12"/>
    <x v="65"/>
    <s v="valitsussektorisse kuuluvatelt avalik-õiguslikelt"/>
    <s v="1"/>
    <x v="2"/>
    <s v=""/>
    <s v=""/>
    <s v="53"/>
    <x v="22"/>
    <s v="08"/>
    <s v="08201"/>
    <s v="Raamatukogud"/>
    <s v=""/>
    <s v=""/>
    <x v="1"/>
  </r>
  <r>
    <x v="109"/>
    <n v="150"/>
    <x v="1"/>
    <x v="6"/>
    <s v="kultuuri- ja vaba aja sisustamise kulud"/>
    <s v="2"/>
    <x v="1"/>
    <s v=""/>
    <s v=""/>
    <s v="53"/>
    <x v="22"/>
    <s v="08"/>
    <s v="08201"/>
    <s v="Raamatukogud"/>
    <s v=""/>
    <s v=""/>
    <x v="1"/>
  </r>
  <r>
    <x v="109"/>
    <n v="150"/>
    <x v="12"/>
    <x v="65"/>
    <s v="valitsussektorisse kuuluvatelt avalik-õiguslikelt"/>
    <s v="1"/>
    <x v="2"/>
    <s v=""/>
    <s v=""/>
    <s v="53"/>
    <x v="22"/>
    <s v="08"/>
    <s v="08201"/>
    <s v="Raamatukogud"/>
    <s v=""/>
    <s v=""/>
    <x v="1"/>
  </r>
  <r>
    <x v="110"/>
    <n v="500"/>
    <x v="12"/>
    <x v="65"/>
    <s v="valitsussektorisse kuuluvatelt avalik-õiguslikelt"/>
    <s v="1"/>
    <x v="2"/>
    <s v=""/>
    <s v=""/>
    <s v="53"/>
    <x v="22"/>
    <s v="08"/>
    <s v="08201"/>
    <s v="Raamatukogud"/>
    <s v=""/>
    <s v=""/>
    <x v="1"/>
  </r>
  <r>
    <x v="110"/>
    <n v="500"/>
    <x v="2"/>
    <x v="5"/>
    <s v="Preemiad, autasud, väljamaksed füüsilistele isikut"/>
    <s v="2"/>
    <x v="1"/>
    <s v=""/>
    <s v=""/>
    <s v="53"/>
    <x v="22"/>
    <s v="08"/>
    <s v="08201"/>
    <s v="Raamatukogud"/>
    <s v=""/>
    <s v=""/>
    <x v="1"/>
  </r>
  <r>
    <x v="111"/>
    <n v="-796"/>
    <x v="1"/>
    <x v="74"/>
    <s v="TEAVIKUTE JA KUNSTIESEMETE KULUD"/>
    <s v="2"/>
    <x v="1"/>
    <s v=""/>
    <s v=""/>
    <s v="53"/>
    <x v="22"/>
    <s v="08"/>
    <s v="08201"/>
    <s v="Raamatukogud"/>
    <s v=""/>
    <s v=""/>
    <x v="1"/>
  </r>
  <r>
    <x v="112"/>
    <n v="-415"/>
    <x v="5"/>
    <x v="75"/>
    <s v="kohaliku omavalitsuse üksustele ja omavalitsusasut"/>
    <s v="2"/>
    <x v="1"/>
    <s v=""/>
    <s v=""/>
    <s v="53"/>
    <x v="22"/>
    <s v="08"/>
    <s v="08201"/>
    <s v="Raamatukogud"/>
    <s v=""/>
    <s v=""/>
    <x v="1"/>
  </r>
  <r>
    <x v="113"/>
    <n v="26"/>
    <x v="4"/>
    <x v="10"/>
    <s v="Töötajate v.a. õpetajate töötuskindlustusmakse"/>
    <s v="2"/>
    <x v="1"/>
    <s v=""/>
    <s v=""/>
    <s v="53"/>
    <x v="22"/>
    <s v="08"/>
    <s v="08201"/>
    <s v="Raamatukogud"/>
    <s v=""/>
    <s v=""/>
    <x v="1"/>
  </r>
  <r>
    <x v="113"/>
    <n v="1061"/>
    <x v="4"/>
    <x v="11"/>
    <s v="Töötajate v.a. õpetajad sotsiaalmaks"/>
    <s v="2"/>
    <x v="1"/>
    <s v=""/>
    <s v=""/>
    <s v="53"/>
    <x v="22"/>
    <s v="08"/>
    <s v="08201"/>
    <s v="Raamatukogud"/>
    <s v=""/>
    <s v=""/>
    <x v="1"/>
  </r>
  <r>
    <x v="113"/>
    <n v="3216"/>
    <x v="4"/>
    <x v="12"/>
    <s v="Töötajate töötasu"/>
    <s v="2"/>
    <x v="1"/>
    <s v=""/>
    <s v=""/>
    <s v="53"/>
    <x v="22"/>
    <s v="08"/>
    <s v="08201"/>
    <s v="Raamatukogud"/>
    <s v=""/>
    <s v=""/>
    <x v="1"/>
  </r>
  <r>
    <x v="113"/>
    <n v="3092"/>
    <x v="12"/>
    <x v="64"/>
    <s v="riigilt ja riigiasutustelt"/>
    <s v="1"/>
    <x v="2"/>
    <s v=""/>
    <s v=""/>
    <s v="53"/>
    <x v="22"/>
    <s v="08"/>
    <s v="08201"/>
    <s v="Raamatukogud"/>
    <s v=""/>
    <s v=""/>
    <x v="1"/>
  </r>
  <r>
    <x v="114"/>
    <n v="2000"/>
    <x v="1"/>
    <x v="6"/>
    <s v="kultuuri- ja vaba aja sisustamise kulud"/>
    <s v="2"/>
    <x v="1"/>
    <s v=""/>
    <s v=""/>
    <s v="56"/>
    <x v="3"/>
    <s v="08"/>
    <s v="08107"/>
    <s v="Noorsootöö ja noortekeskused"/>
    <s v=""/>
    <s v=""/>
    <x v="1"/>
  </r>
  <r>
    <x v="115"/>
    <n v="2000"/>
    <x v="1"/>
    <x v="6"/>
    <s v="kultuuri- ja vaba aja sisustamise kulud"/>
    <s v="2"/>
    <x v="1"/>
    <s v=""/>
    <s v=""/>
    <s v="56"/>
    <x v="3"/>
    <s v="08"/>
    <s v="08107"/>
    <s v="Noorsootöö ja noortekeskused"/>
    <s v=""/>
    <s v=""/>
    <x v="1"/>
  </r>
  <r>
    <x v="114"/>
    <n v="2000"/>
    <x v="12"/>
    <x v="76"/>
    <s v="muudelt residentidelt"/>
    <s v="1"/>
    <x v="2"/>
    <s v=""/>
    <s v=""/>
    <s v="56"/>
    <x v="3"/>
    <s v="08"/>
    <s v="08107"/>
    <s v="Noorsootöö ja noortekeskused"/>
    <s v=""/>
    <s v=""/>
    <x v="1"/>
  </r>
  <r>
    <x v="115"/>
    <n v="2000"/>
    <x v="12"/>
    <x v="76"/>
    <s v="muudelt residentidelt"/>
    <s v="1"/>
    <x v="2"/>
    <s v=""/>
    <s v=""/>
    <s v="56"/>
    <x v="3"/>
    <s v="08"/>
    <s v="08107"/>
    <s v="Noorsootöö ja noortekeskused"/>
    <s v=""/>
    <s v=""/>
    <x v="1"/>
  </r>
  <r>
    <x v="116"/>
    <n v="24"/>
    <x v="4"/>
    <x v="38"/>
    <s v="Töötuskindlustusmakse"/>
    <s v="2"/>
    <x v="1"/>
    <s v=""/>
    <s v=""/>
    <s v="56"/>
    <x v="3"/>
    <s v="08"/>
    <s v="08107"/>
    <s v="Noorsootöö ja noortekeskused"/>
    <s v=""/>
    <s v=""/>
    <x v="1"/>
  </r>
  <r>
    <x v="116"/>
    <n v="998"/>
    <x v="4"/>
    <x v="39"/>
    <s v="Sotsiaalmaks töötasudelt ja toetustelt"/>
    <s v="2"/>
    <x v="1"/>
    <s v=""/>
    <s v=""/>
    <s v="56"/>
    <x v="3"/>
    <s v="08"/>
    <s v="08107"/>
    <s v="Noorsootöö ja noortekeskused"/>
    <s v=""/>
    <s v=""/>
    <x v="1"/>
  </r>
  <r>
    <x v="116"/>
    <n v="3023"/>
    <x v="4"/>
    <x v="12"/>
    <s v="Töötajate töötasu"/>
    <s v="2"/>
    <x v="1"/>
    <s v=""/>
    <s v=""/>
    <s v="56"/>
    <x v="3"/>
    <s v="08"/>
    <s v="08107"/>
    <s v="Noorsootöö ja noortekeskused"/>
    <s v=""/>
    <s v=""/>
    <x v="1"/>
  </r>
  <r>
    <x v="116"/>
    <n v="4045"/>
    <x v="12"/>
    <x v="65"/>
    <s v="valitsussektorisse kuuluvatelt avalik-õiguslikelt"/>
    <s v="1"/>
    <x v="2"/>
    <s v=""/>
    <s v=""/>
    <s v="56"/>
    <x v="3"/>
    <s v="08"/>
    <s v="08107"/>
    <s v="Noorsootöö ja noortekeskused"/>
    <s v=""/>
    <s v=""/>
    <x v="1"/>
  </r>
  <r>
    <x v="117"/>
    <n v="4000"/>
    <x v="1"/>
    <x v="6"/>
    <s v="kultuuri- ja vaba aja sisustamise kulud"/>
    <s v="2"/>
    <x v="1"/>
    <s v=""/>
    <s v=""/>
    <s v="58"/>
    <x v="0"/>
    <s v="08"/>
    <s v="08102"/>
    <s v="Sport"/>
    <s v=""/>
    <s v=""/>
    <x v="1"/>
  </r>
  <r>
    <x v="117"/>
    <n v="4000"/>
    <x v="12"/>
    <x v="65"/>
    <s v="valitsussektorisse kuuluvatelt avalik-õiguslikelt"/>
    <s v="1"/>
    <x v="2"/>
    <s v=""/>
    <s v=""/>
    <s v="58"/>
    <x v="0"/>
    <s v="08"/>
    <s v="08102"/>
    <s v="Sport"/>
    <s v=""/>
    <s v=""/>
    <x v="1"/>
  </r>
  <r>
    <x v="118"/>
    <n v="132737"/>
    <x v="12"/>
    <x v="64"/>
    <s v="riigilt ja riigiasutustelt"/>
    <s v="1"/>
    <x v="2"/>
    <s v="TU206"/>
    <s v="Haridusministeeriumilt tegevuskuludeks"/>
    <s v="L1150"/>
    <x v="2"/>
    <s v="09"/>
    <s v="09212"/>
    <s v="Põhihariduse otsekulud"/>
    <s v=""/>
    <s v=""/>
    <x v="1"/>
  </r>
  <r>
    <x v="119"/>
    <n v="25805"/>
    <x v="1"/>
    <x v="34"/>
    <s v="KOMMUNIKATSIOONI-, KULTUURI- JA VABA  AJA SISUSTAMISE KULUD"/>
    <s v="2"/>
    <x v="1"/>
    <s v="KU42R"/>
    <s v="Riigi poolt toetatav huvitegevus"/>
    <s v="L1150"/>
    <x v="2"/>
    <s v="09"/>
    <s v="09510"/>
    <s v="Noorte huviharidus ja huvitegevus"/>
    <s v=""/>
    <s v=""/>
    <x v="1"/>
  </r>
  <r>
    <x v="119"/>
    <n v="25805"/>
    <x v="12"/>
    <x v="71"/>
    <s v="Toetusfond lõige 2"/>
    <s v="1"/>
    <x v="2"/>
    <s v="TU20B"/>
    <s v="Toetusfondi eraldis huviharidusele"/>
    <s v="L1150"/>
    <x v="2"/>
    <s v="09"/>
    <s v="09510"/>
    <s v="Noorte huviharidus ja huvitegevus"/>
    <s v=""/>
    <s v=""/>
    <x v="1"/>
  </r>
  <r>
    <x v="120"/>
    <n v="49148"/>
    <x v="1"/>
    <x v="8"/>
    <s v="ÕPPEVAHENDITE JA KOLMANDATE ISIKUTE KOOLITUSE KULUD"/>
    <s v="2"/>
    <x v="1"/>
    <s v="KU62H"/>
    <s v="HEV kompetentsikeskus"/>
    <s v="L1150"/>
    <x v="2"/>
    <s v="09"/>
    <s v="09800"/>
    <s v="Muu haridus, sh hariduse haldus"/>
    <s v=""/>
    <s v=""/>
    <x v="1"/>
  </r>
  <r>
    <x v="121"/>
    <n v="4620"/>
    <x v="4"/>
    <x v="39"/>
    <s v="Sotsiaalmaks töötasudelt ja toetustelt"/>
    <s v="2"/>
    <x v="1"/>
    <s v="KU62H"/>
    <s v="HEV kompetentsikeskus"/>
    <s v="L1150"/>
    <x v="2"/>
    <s v="09"/>
    <s v="09800"/>
    <s v="Muu haridus, sh hariduse haldus"/>
    <s v=""/>
    <s v=""/>
    <x v="1"/>
  </r>
  <r>
    <x v="122"/>
    <n v="112"/>
    <x v="4"/>
    <x v="38"/>
    <s v="Töötuskindlustusmakse"/>
    <s v="2"/>
    <x v="1"/>
    <s v="KU62H"/>
    <s v="HEV kompetentsikeskus"/>
    <s v="L1150"/>
    <x v="2"/>
    <s v="09"/>
    <s v="09800"/>
    <s v="Muu haridus, sh hariduse haldus"/>
    <s v=""/>
    <s v=""/>
    <x v="1"/>
  </r>
  <r>
    <x v="123"/>
    <n v="14000"/>
    <x v="4"/>
    <x v="77"/>
    <s v="Töövõtulepingu alusel füüsilistele isikutele makst"/>
    <s v="2"/>
    <x v="1"/>
    <s v="KU62H"/>
    <s v="HEV kompetentsikeskus"/>
    <s v="L1150"/>
    <x v="2"/>
    <s v="09"/>
    <s v="09800"/>
    <s v="Muu haridus, sh hariduse haldus"/>
    <s v=""/>
    <s v=""/>
    <x v="1"/>
  </r>
  <r>
    <x v="124"/>
    <n v="67880"/>
    <x v="12"/>
    <x v="64"/>
    <s v="riigilt ja riigiasutustelt"/>
    <s v="1"/>
    <x v="2"/>
    <s v="TU212"/>
    <s v="Rahandusministeeriumilt tegevuskuludeks"/>
    <s v="L1150"/>
    <x v="2"/>
    <s v="09"/>
    <s v="09800"/>
    <s v="Muu haridus, sh hariduse haldus"/>
    <s v=""/>
    <s v=""/>
    <x v="1"/>
  </r>
  <r>
    <x v="125"/>
    <n v="8"/>
    <x v="4"/>
    <x v="38"/>
    <s v="Töötuskindlustusmakse"/>
    <s v="2"/>
    <x v="1"/>
    <s v="KU049"/>
    <s v="Teenistujate tasud ja maksud"/>
    <s v="L1170"/>
    <x v="16"/>
    <s v="01"/>
    <s v="01112"/>
    <s v="Valla- ja linnavalitsus"/>
    <s v=""/>
    <s v=""/>
    <x v="1"/>
  </r>
  <r>
    <x v="125"/>
    <n v="323"/>
    <x v="4"/>
    <x v="39"/>
    <s v="Sotsiaalmaks töötasudelt ja toetustelt"/>
    <s v="2"/>
    <x v="1"/>
    <s v="KU049"/>
    <s v="Teenistujate tasud ja maksud"/>
    <s v="L1170"/>
    <x v="16"/>
    <s v="01"/>
    <s v="01112"/>
    <s v="Valla- ja linnavalitsus"/>
    <s v=""/>
    <s v=""/>
    <x v="1"/>
  </r>
  <r>
    <x v="125"/>
    <n v="980"/>
    <x v="4"/>
    <x v="40"/>
    <s v="Avaliku teenistuse ametnike töötasu"/>
    <s v="2"/>
    <x v="1"/>
    <s v="KU049"/>
    <s v="Teenistujate tasud ja maksud"/>
    <s v="L1170"/>
    <x v="16"/>
    <s v="01"/>
    <s v="01112"/>
    <s v="Valla- ja linnavalitsus"/>
    <s v=""/>
    <s v=""/>
    <x v="1"/>
  </r>
  <r>
    <x v="125"/>
    <n v="1311"/>
    <x v="12"/>
    <x v="71"/>
    <s v="Toetusfond lõige 2"/>
    <s v="1"/>
    <x v="2"/>
    <s v="TU20H"/>
    <s v="Toetusfondi eraldis rahvastikuregistri toiminguteks"/>
    <s v="L1170"/>
    <x v="16"/>
    <s v="01"/>
    <s v="01800"/>
    <s v="Üldiseloomuga ülekanded valitsussektoris"/>
    <s v=""/>
    <s v=""/>
    <x v="1"/>
  </r>
  <r>
    <x v="126"/>
    <n v="-1646"/>
    <x v="12"/>
    <x v="71"/>
    <s v="Toetusfond lõige 2"/>
    <s v="1"/>
    <x v="2"/>
    <s v="TU20T"/>
    <s v="Toetusfondi eraldis teede ja tänavate hoolduseks"/>
    <s v="L1192"/>
    <x v="1"/>
    <s v="04"/>
    <s v="04510"/>
    <s v="Maanteetransport"/>
    <s v=""/>
    <s v=""/>
    <x v="1"/>
  </r>
  <r>
    <x v="127"/>
    <n v="7515"/>
    <x v="12"/>
    <x v="64"/>
    <s v="riigilt ja riigiasutustelt"/>
    <s v="1"/>
    <x v="2"/>
    <s v="TU206"/>
    <s v="Haridusministeeriumilt tegevuskuludeks"/>
    <s v="L1192"/>
    <x v="1"/>
    <s v="09"/>
    <s v="09212"/>
    <s v="Põhihariduse otsekulud"/>
    <s v=""/>
    <s v=""/>
    <x v="1"/>
  </r>
  <r>
    <x v="127"/>
    <n v="7515"/>
    <x v="1"/>
    <x v="20"/>
    <s v="Ravimid, töökaitsevahendid (prillid)"/>
    <s v="2"/>
    <x v="1"/>
    <s v="KU23R"/>
    <s v="Haldusameti kulude reserv"/>
    <s v="L1192"/>
    <x v="1"/>
    <s v="09"/>
    <s v="09212"/>
    <s v="Põhihariduse otsekulud"/>
    <s v=""/>
    <s v=""/>
    <x v="1"/>
  </r>
  <r>
    <x v="128"/>
    <n v="6237"/>
    <x v="12"/>
    <x v="64"/>
    <s v="riigilt ja riigiasutustelt"/>
    <s v="1"/>
    <x v="2"/>
    <s v="TU212"/>
    <s v="Rahandusministeeriumilt tegevuskuludeks"/>
    <s v="L1220"/>
    <x v="20"/>
    <s v="10"/>
    <s v="10702"/>
    <s v="Muu sotsiaalsete riskirühmade kaitse"/>
    <m/>
    <m/>
    <x v="1"/>
  </r>
  <r>
    <x v="128"/>
    <n v="2050"/>
    <x v="2"/>
    <x v="55"/>
    <s v="Muud sotsiaalabitoetused"/>
    <s v="2"/>
    <x v="1"/>
    <s v="KU68P"/>
    <s v="Kulud sõjapõgenikele"/>
    <s v="L1220"/>
    <x v="20"/>
    <s v="10"/>
    <s v="10702"/>
    <s v="Muu sotsiaalsete riskirühmade kaitse"/>
    <m/>
    <m/>
    <x v="1"/>
  </r>
  <r>
    <x v="128"/>
    <n v="4187"/>
    <x v="1"/>
    <x v="54"/>
    <s v="SOTSIAALTEENUSED"/>
    <s v="2"/>
    <x v="1"/>
    <s v="KU68P"/>
    <s v="Kulud sõjapõgenikele"/>
    <s v="L1220"/>
    <x v="20"/>
    <s v="10"/>
    <s v="10702"/>
    <s v="Muu sotsiaalsete riskirühmade kaitse"/>
    <m/>
    <m/>
    <x v="1"/>
  </r>
  <r>
    <x v="129"/>
    <n v="676"/>
    <x v="4"/>
    <x v="77"/>
    <s v="Töövõtulepingu alusel füüsilistele isikutele makst"/>
    <s v="2"/>
    <x v="1"/>
    <s v="KU69E"/>
    <s v="Energiakulude hüvitamine"/>
    <s v="L1220"/>
    <x v="20"/>
    <s v="10"/>
    <s v="10402"/>
    <s v="Muu perekondade ja laste sotsiaalne kaitse"/>
    <s v=""/>
    <s v=""/>
    <x v="1"/>
  </r>
  <r>
    <x v="129"/>
    <n v="62"/>
    <x v="4"/>
    <x v="38"/>
    <s v="Töötuskindlustusmakse"/>
    <s v="2"/>
    <x v="1"/>
    <s v="KU69E"/>
    <s v="Energiakulude hüvitamine"/>
    <s v="L1220"/>
    <x v="20"/>
    <s v="10"/>
    <s v="10402"/>
    <s v="Muu perekondade ja laste sotsiaalne kaitse"/>
    <s v=""/>
    <s v=""/>
    <x v="1"/>
  </r>
  <r>
    <x v="129"/>
    <n v="2565"/>
    <x v="4"/>
    <x v="39"/>
    <s v="Sotsiaalmaks töötasudelt ja toetustelt"/>
    <s v="2"/>
    <x v="1"/>
    <s v="KU69E"/>
    <s v="Energiakulude hüvitamine"/>
    <s v="L1220"/>
    <x v="20"/>
    <s v="10"/>
    <s v="10402"/>
    <s v="Muu perekondade ja laste sotsiaalne kaitse"/>
    <s v=""/>
    <s v=""/>
    <x v="1"/>
  </r>
  <r>
    <x v="130"/>
    <n v="7097"/>
    <x v="4"/>
    <x v="40"/>
    <s v="Avaliku teenistuse ametnike töötasu"/>
    <s v="2"/>
    <x v="1"/>
    <s v="KU69E"/>
    <s v="Energiakulude hüvitamine"/>
    <s v="L1220"/>
    <x v="20"/>
    <s v="10"/>
    <s v="10402"/>
    <s v="Muu perekondade ja laste sotsiaalne kaitse"/>
    <s v=""/>
    <s v=""/>
    <x v="1"/>
  </r>
  <r>
    <x v="129"/>
    <n v="223800"/>
    <x v="2"/>
    <x v="78"/>
    <s v="Toimetulekutoetus ja täiendavad sotsiaaltoetused"/>
    <s v="2"/>
    <x v="1"/>
    <s v="KU69E"/>
    <s v="Energiakulude hüvitamine"/>
    <s v="L1220"/>
    <x v="20"/>
    <s v="10"/>
    <s v="10402"/>
    <s v="Muu perekondade ja laste sotsiaalne kaitse"/>
    <s v=""/>
    <s v=""/>
    <x v="1"/>
  </r>
  <r>
    <x v="131"/>
    <n v="234200"/>
    <x v="12"/>
    <x v="64"/>
    <s v="riigilt ja riigiasutustelt"/>
    <s v="1"/>
    <x v="2"/>
    <s v="TU212"/>
    <s v="Rahandusministeeriumilt tegevuskuludeks"/>
    <s v="L1220"/>
    <x v="20"/>
    <s v="10"/>
    <s v="10402"/>
    <s v="Muu perekondade ja laste sotsiaalne kaitse"/>
    <s v=""/>
    <s v=""/>
    <x v="1"/>
  </r>
  <r>
    <x v="132"/>
    <n v="-4952"/>
    <x v="2"/>
    <x v="55"/>
    <s v="Muud sotsiaalabitoetused"/>
    <s v="2"/>
    <x v="1"/>
    <s v="KU66M"/>
    <s v="Matusetoetus"/>
    <s v="L1220"/>
    <x v="20"/>
    <s v="10"/>
    <s v="10402"/>
    <s v="Muu perekondade ja laste sotsiaalne kaitse"/>
    <s v=""/>
    <s v=""/>
    <x v="1"/>
  </r>
  <r>
    <x v="132"/>
    <n v="-4952"/>
    <x v="12"/>
    <x v="71"/>
    <s v="Toetusfond lõige 2"/>
    <s v="1"/>
    <x v="2"/>
    <s v="TU20G"/>
    <s v="Toetusfondi eraldis muuks perekonna ja laste kaitseks"/>
    <s v="L1220"/>
    <x v="20"/>
    <s v="10"/>
    <s v="10402"/>
    <s v="Muu perekondade ja laste sotsiaalne kaitse"/>
    <s v=""/>
    <s v=""/>
    <x v="1"/>
  </r>
  <r>
    <x v="133"/>
    <n v="6222"/>
    <x v="1"/>
    <x v="6"/>
    <s v="kultuuri- ja vaba aja sisustamise kulud"/>
    <s v="2"/>
    <x v="1"/>
    <s v=""/>
    <s v=""/>
    <s v="44"/>
    <x v="11"/>
    <s v="10"/>
    <s v="10200"/>
    <s v="Eakate sotsiaalhoolekandeasutused"/>
    <s v=""/>
    <s v=""/>
    <x v="1"/>
  </r>
  <r>
    <x v="134"/>
    <n v="34"/>
    <x v="4"/>
    <x v="38"/>
    <s v="Töötuskindlustusmakse"/>
    <s v="2"/>
    <x v="1"/>
    <s v=""/>
    <s v=""/>
    <s v="44"/>
    <x v="11"/>
    <s v="10"/>
    <s v="10200"/>
    <s v="Eakate sotsiaalhoolekandeasutused"/>
    <s v=""/>
    <s v=""/>
    <x v="1"/>
  </r>
  <r>
    <x v="134"/>
    <n v="5712"/>
    <x v="12"/>
    <x v="64"/>
    <s v="riigilt ja riigiasutustelt"/>
    <s v="1"/>
    <x v="2"/>
    <s v=""/>
    <s v=""/>
    <s v="44"/>
    <x v="11"/>
    <s v="10"/>
    <s v="10200"/>
    <s v="Eakate sotsiaalhoolekandeasutused"/>
    <s v=""/>
    <s v=""/>
    <x v="1"/>
  </r>
  <r>
    <x v="133"/>
    <n v="6222"/>
    <x v="12"/>
    <x v="64"/>
    <s v="riigilt ja riigiasutustelt"/>
    <s v="1"/>
    <x v="2"/>
    <s v=""/>
    <s v=""/>
    <s v="44"/>
    <x v="11"/>
    <s v="10"/>
    <s v="10200"/>
    <s v="Eakate sotsiaalhoolekandeasutused"/>
    <s v=""/>
    <s v=""/>
    <x v="1"/>
  </r>
  <r>
    <x v="134"/>
    <n v="1409"/>
    <x v="4"/>
    <x v="39"/>
    <s v="Sotsiaalmaks töötasudelt ja toetustelt"/>
    <s v="2"/>
    <x v="1"/>
    <s v=""/>
    <s v=""/>
    <s v="44"/>
    <x v="11"/>
    <s v="10"/>
    <s v="10200"/>
    <s v="Eakate sotsiaalhoolekandeasutused"/>
    <s v=""/>
    <s v=""/>
    <x v="1"/>
  </r>
  <r>
    <x v="134"/>
    <n v="4269"/>
    <x v="4"/>
    <x v="12"/>
    <s v="Töötajate töötasu"/>
    <s v="2"/>
    <x v="1"/>
    <s v=""/>
    <s v=""/>
    <s v="44"/>
    <x v="11"/>
    <s v="10"/>
    <s v="10200"/>
    <s v="Eakate sotsiaalhoolekandeasutused"/>
    <s v=""/>
    <s v=""/>
    <x v="1"/>
  </r>
  <r>
    <x v="135"/>
    <n v="1942"/>
    <x v="1"/>
    <x v="17"/>
    <s v="Kulud muudele õppevahenditele"/>
    <s v="2"/>
    <x v="1"/>
    <s v=""/>
    <s v=""/>
    <s v="13"/>
    <x v="4"/>
    <s v="09"/>
    <s v="09110"/>
    <s v="Alusharidus"/>
    <s v=""/>
    <s v=""/>
    <x v="1"/>
  </r>
  <r>
    <x v="135"/>
    <n v="1942"/>
    <x v="12"/>
    <x v="64"/>
    <s v="riigilt ja riigiasutustelt"/>
    <s v="1"/>
    <x v="2"/>
    <s v=""/>
    <s v=""/>
    <s v="13"/>
    <x v="4"/>
    <s v="09"/>
    <s v="09110"/>
    <s v="Alusharidus"/>
    <s v=""/>
    <s v=""/>
    <x v="1"/>
  </r>
  <r>
    <x v="136"/>
    <n v="-1646"/>
    <x v="1"/>
    <x v="4"/>
    <s v="Kulud korrashoiule"/>
    <s v="2"/>
    <x v="1"/>
    <s v="KU171"/>
    <s v="Tänavate hooldus"/>
    <s v="82"/>
    <x v="21"/>
    <s v="05"/>
    <s v="05101"/>
    <s v="Avalike alade puhastus"/>
    <s v=""/>
    <s v=""/>
    <x v="1"/>
  </r>
  <r>
    <x v="137"/>
    <n v="16640"/>
    <x v="5"/>
    <x v="79"/>
    <s v="mitteresidentidele"/>
    <s v="2"/>
    <x v="1"/>
    <s v="RE004"/>
    <s v="Reservfondist valitsemise tegevusaladele"/>
    <s v="L1100"/>
    <x v="30"/>
    <s v="01"/>
    <s v="01220"/>
    <s v="Välisabi rahvusvaheliste organisatsioonide kaudu"/>
    <s v=""/>
    <s v=""/>
    <x v="2"/>
  </r>
  <r>
    <x v="138"/>
    <n v="16640"/>
    <x v="5"/>
    <x v="79"/>
    <s v="mitteresidentidele"/>
    <s v="2"/>
    <x v="1"/>
    <s v="RE004"/>
    <s v="Reservfondist valitsemise tegevusaladele"/>
    <s v="L1100"/>
    <x v="30"/>
    <s v="01"/>
    <s v="01220"/>
    <s v="Välisabi rahvusvaheliste organisatsioonide kaudu"/>
    <s v=""/>
    <s v=""/>
    <x v="2"/>
  </r>
  <r>
    <x v="138"/>
    <n v="-16640"/>
    <x v="13"/>
    <x v="80"/>
    <s v="Reservfond"/>
    <s v="2"/>
    <x v="1"/>
    <s v="RE004"/>
    <s v="Reservfondist valitsemise tegevusaladele"/>
    <s v="L1230"/>
    <x v="31"/>
    <s v="01"/>
    <s v="01114"/>
    <s v="Kohaliku omavalitsuse üksuse reservfond"/>
    <s v=""/>
    <s v=""/>
    <x v="2"/>
  </r>
  <r>
    <x v="137"/>
    <n v="-16640"/>
    <x v="13"/>
    <x v="80"/>
    <s v="Reservfond"/>
    <s v="2"/>
    <x v="1"/>
    <s v="RE004"/>
    <s v="Reservfondist valitsemise tegevusaladele"/>
    <s v="L1230"/>
    <x v="31"/>
    <s v="01"/>
    <s v="01114"/>
    <s v="Kohaliku omavalitsuse üksuse reservfond"/>
    <s v=""/>
    <s v=""/>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liigendtabel1" cacheId="0" applyNumberFormats="0" applyBorderFormats="0" applyFontFormats="0" applyPatternFormats="0" applyAlignmentFormats="0" applyWidthHeightFormats="1" dataCaption="Väärtused" grandTotalCaption="I lisa EA kokku" updatedVersion="6" minRefreshableVersion="3" rowGrandTotals="0" itemPrintTitles="1" createdVersion="6" indent="0" compact="0" compactData="0" multipleFieldFilters="0">
  <location ref="A3:I289" firstHeaderRow="1" firstDataRow="2" firstDataCol="5"/>
  <pivotFields count="17">
    <pivotField axis="axisRow" compact="0" outline="0" showAll="0">
      <items count="198">
        <item m="1" x="194"/>
        <item x="47"/>
        <item x="138"/>
        <item x="137"/>
        <item m="1" x="141"/>
        <item m="1" x="183"/>
        <item x="60"/>
        <item x="110"/>
        <item m="1" x="181"/>
        <item m="1" x="147"/>
        <item x="25"/>
        <item x="27"/>
        <item x="42"/>
        <item m="1" x="152"/>
        <item m="1" x="144"/>
        <item x="22"/>
        <item m="1" x="169"/>
        <item m="1" x="172"/>
        <item m="1" x="156"/>
        <item m="1" x="193"/>
        <item m="1" x="158"/>
        <item m="1" x="150"/>
        <item x="5"/>
        <item x="34"/>
        <item x="41"/>
        <item x="48"/>
        <item m="1" x="162"/>
        <item m="1" x="153"/>
        <item x="64"/>
        <item x="129"/>
        <item x="130"/>
        <item x="131"/>
        <item m="1" x="143"/>
        <item m="1" x="149"/>
        <item x="54"/>
        <item m="1" x="173"/>
        <item x="44"/>
        <item x="124"/>
        <item x="23"/>
        <item x="24"/>
        <item x="57"/>
        <item x="16"/>
        <item x="107"/>
        <item x="2"/>
        <item x="55"/>
        <item x="43"/>
        <item x="49"/>
        <item m="1" x="195"/>
        <item x="32"/>
        <item m="1" x="176"/>
        <item x="26"/>
        <item m="1" x="140"/>
        <item x="98"/>
        <item x="97"/>
        <item m="1" x="174"/>
        <item m="1" x="188"/>
        <item m="1" x="151"/>
        <item m="1" x="164"/>
        <item m="1" x="161"/>
        <item x="81"/>
        <item x="80"/>
        <item x="89"/>
        <item x="91"/>
        <item x="90"/>
        <item x="92"/>
        <item x="84"/>
        <item x="85"/>
        <item x="86"/>
        <item m="1" x="146"/>
        <item x="14"/>
        <item x="6"/>
        <item m="1" x="196"/>
        <item m="1" x="139"/>
        <item x="76"/>
        <item x="104"/>
        <item x="105"/>
        <item x="88"/>
        <item x="82"/>
        <item x="29"/>
        <item x="52"/>
        <item x="4"/>
        <item x="109"/>
        <item x="70"/>
        <item m="1" x="178"/>
        <item x="68"/>
        <item x="45"/>
        <item x="19"/>
        <item m="1" x="166"/>
        <item m="1" x="142"/>
        <item x="11"/>
        <item x="12"/>
        <item x="39"/>
        <item x="38"/>
        <item x="37"/>
        <item m="1" x="189"/>
        <item x="10"/>
        <item x="106"/>
        <item x="46"/>
        <item m="1" x="177"/>
        <item x="18"/>
        <item m="1" x="179"/>
        <item x="77"/>
        <item x="111"/>
        <item x="112"/>
        <item m="1" x="184"/>
        <item m="1" x="165"/>
        <item m="1" x="192"/>
        <item x="20"/>
        <item x="103"/>
        <item m="1" x="145"/>
        <item m="1" x="185"/>
        <item m="1" x="159"/>
        <item x="121"/>
        <item m="1" x="187"/>
        <item x="61"/>
        <item x="3"/>
        <item x="33"/>
        <item x="1"/>
        <item m="1" x="148"/>
        <item m="1" x="191"/>
        <item m="1" x="168"/>
        <item x="17"/>
        <item x="135"/>
        <item m="1" x="154"/>
        <item x="133"/>
        <item m="1" x="180"/>
        <item x="87"/>
        <item x="118"/>
        <item m="1" x="171"/>
        <item m="1" x="170"/>
        <item x="132"/>
        <item m="1" x="157"/>
        <item m="1" x="190"/>
        <item m="1" x="182"/>
        <item m="1" x="167"/>
        <item m="1" x="155"/>
        <item x="65"/>
        <item x="9"/>
        <item m="1" x="160"/>
        <item m="1" x="186"/>
        <item x="122"/>
        <item x="123"/>
        <item x="134"/>
        <item m="1" x="175"/>
        <item x="108"/>
        <item x="7"/>
        <item x="8"/>
        <item x="72"/>
        <item x="71"/>
        <item m="1" x="163"/>
        <item x="53"/>
        <item x="56"/>
        <item x="127"/>
        <item x="128"/>
        <item x="0"/>
        <item x="13"/>
        <item x="15"/>
        <item x="21"/>
        <item x="28"/>
        <item x="30"/>
        <item x="31"/>
        <item x="35"/>
        <item x="36"/>
        <item x="40"/>
        <item x="50"/>
        <item x="51"/>
        <item x="58"/>
        <item x="59"/>
        <item x="62"/>
        <item x="63"/>
        <item x="66"/>
        <item x="67"/>
        <item x="69"/>
        <item x="73"/>
        <item x="74"/>
        <item x="75"/>
        <item x="78"/>
        <item x="79"/>
        <item x="83"/>
        <item x="93"/>
        <item x="94"/>
        <item x="95"/>
        <item x="96"/>
        <item x="99"/>
        <item x="100"/>
        <item x="101"/>
        <item x="102"/>
        <item x="113"/>
        <item x="114"/>
        <item x="115"/>
        <item x="116"/>
        <item x="117"/>
        <item x="119"/>
        <item x="120"/>
        <item n="Toetusfondi osa suurem kui algselt oli eelarves, sihtraha ja mittesihtraha täpsustamine" x="125"/>
        <item x="126"/>
        <item x="136"/>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subtotalCaption="? kokku" compact="0" outline="0" showAll="0">
      <items count="15">
        <item n="10 - likviidsed vahendid" x="6"/>
        <item n="15 - põhivara soetamine" x="0"/>
        <item n="20 - nõuded ja kohustised" x="7"/>
        <item n="25 - finantseerimistegevus" x="10"/>
        <item n="30 - maksutulud" x="8"/>
        <item n="32 - tulud kaupade ja teenuste müügist" x="3"/>
        <item n="35 - saadud toetused" x="12"/>
        <item n="38 - muud tulud" x="9"/>
        <item n="41 - toetused füüs. Isikutele" x="2"/>
        <item n="45 - toetused jur. Isikutele" x="5"/>
        <item n="50 - tööjõukulud" x="4"/>
        <item n="55 - majandamiskulud" x="1"/>
        <item n="60 - muud tegevuskulud" x="13"/>
        <item n="65 - finantstulud- ja kulud" x="11"/>
        <item t="default"/>
      </items>
      <extLst>
        <ext xmlns:x14="http://schemas.microsoft.com/office/spreadsheetml/2009/9/main" uri="{2946ED86-A175-432a-8AC1-64E0C546D7DE}">
          <x14:pivotField fillDownLabels="1"/>
        </ext>
      </extLst>
    </pivotField>
    <pivotField name="Eelarve-konto" axis="axisRow" compact="0" outline="0" showAll="0" defaultSubtotal="0">
      <items count="81">
        <item x="45"/>
        <item x="42"/>
        <item x="0"/>
        <item x="46"/>
        <item x="49"/>
        <item x="47"/>
        <item x="13"/>
        <item x="58"/>
        <item x="9"/>
        <item x="37"/>
        <item x="64"/>
        <item x="65"/>
        <item x="76"/>
        <item x="73"/>
        <item x="70"/>
        <item x="51"/>
        <item x="71"/>
        <item x="48"/>
        <item x="78"/>
        <item x="56"/>
        <item x="55"/>
        <item x="5"/>
        <item x="75"/>
        <item x="43"/>
        <item x="25"/>
        <item x="79"/>
        <item x="40"/>
        <item x="66"/>
        <item x="12"/>
        <item x="77"/>
        <item x="62"/>
        <item x="60"/>
        <item x="61"/>
        <item x="39"/>
        <item x="68"/>
        <item x="11"/>
        <item x="38"/>
        <item x="67"/>
        <item x="10"/>
        <item x="72"/>
        <item x="26"/>
        <item x="14"/>
        <item x="63"/>
        <item x="27"/>
        <item x="32"/>
        <item x="23"/>
        <item x="24"/>
        <item x="44"/>
        <item x="7"/>
        <item x="4"/>
        <item x="3"/>
        <item x="2"/>
        <item x="31"/>
        <item x="57"/>
        <item x="33"/>
        <item x="41"/>
        <item x="16"/>
        <item x="15"/>
        <item x="59"/>
        <item x="30"/>
        <item x="21"/>
        <item x="18"/>
        <item x="1"/>
        <item x="52"/>
        <item x="29"/>
        <item x="20"/>
        <item x="19"/>
        <item x="74"/>
        <item x="8"/>
        <item x="17"/>
        <item x="22"/>
        <item x="69"/>
        <item x="34"/>
        <item x="6"/>
        <item x="35"/>
        <item x="36"/>
        <item x="54"/>
        <item x="53"/>
        <item x="28"/>
        <item x="80"/>
        <item x="5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subtotalCaption="? kokku" compact="0" outline="0" showAll="0">
      <items count="7">
        <item x="2"/>
        <item x="1"/>
        <item x="0"/>
        <item x="5"/>
        <item x="3"/>
        <item x="4"/>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32">
        <item x="17"/>
        <item x="1"/>
        <item x="2"/>
        <item x="15"/>
        <item x="30"/>
        <item x="16"/>
        <item x="18"/>
        <item x="14"/>
        <item x="19"/>
        <item x="27"/>
        <item x="3"/>
        <item x="20"/>
        <item x="11"/>
        <item x="9"/>
        <item x="12"/>
        <item x="7"/>
        <item x="13"/>
        <item x="6"/>
        <item x="8"/>
        <item x="24"/>
        <item x="4"/>
        <item x="5"/>
        <item x="21"/>
        <item x="22"/>
        <item x="31"/>
        <item x="25"/>
        <item x="26"/>
        <item x="23"/>
        <item x="10"/>
        <item x="0"/>
        <item x="28"/>
        <item x="2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5">
        <item x="2"/>
        <item n="Mitte-sihtraha" x="0"/>
        <item x="1"/>
        <item m="1" x="3"/>
        <item t="default"/>
      </items>
      <extLst>
        <ext xmlns:x14="http://schemas.microsoft.com/office/spreadsheetml/2009/9/main" uri="{2946ED86-A175-432a-8AC1-64E0C546D7DE}">
          <x14:pivotField fillDownLabels="1"/>
        </ext>
      </extLst>
    </pivotField>
  </pivotFields>
  <rowFields count="5">
    <field x="6"/>
    <field x="2"/>
    <field x="10"/>
    <field x="3"/>
    <field x="0"/>
  </rowFields>
  <rowItems count="285">
    <i>
      <x/>
      <x v="4"/>
      <x v="8"/>
      <x v="5"/>
      <x v="34"/>
    </i>
    <i t="default" r="1">
      <x v="4"/>
    </i>
    <i r="1">
      <x v="5"/>
      <x v="5"/>
      <x v="9"/>
      <x v="162"/>
    </i>
    <i r="2">
      <x v="10"/>
      <x v="8"/>
      <x v="145"/>
    </i>
    <i r="4">
      <x v="146"/>
    </i>
    <i r="2">
      <x v="13"/>
      <x v="6"/>
      <x v="39"/>
    </i>
    <i r="2">
      <x v="15"/>
      <x v="6"/>
      <x v="168"/>
    </i>
    <i r="2">
      <x v="17"/>
      <x v="6"/>
      <x v="156"/>
    </i>
    <i r="2">
      <x v="19"/>
      <x v="6"/>
      <x v="95"/>
    </i>
    <i r="2">
      <x v="20"/>
      <x v="6"/>
      <x v="95"/>
    </i>
    <i r="2">
      <x v="23"/>
      <x v="7"/>
      <x v="82"/>
    </i>
    <i r="4">
      <x v="84"/>
    </i>
    <i r="4">
      <x v="147"/>
    </i>
    <i r="4">
      <x v="148"/>
    </i>
    <i r="4">
      <x v="172"/>
    </i>
    <i t="default" r="1">
      <x v="5"/>
    </i>
    <i r="1">
      <x v="6"/>
      <x v="1"/>
      <x v="10"/>
      <x v="152"/>
    </i>
    <i r="3">
      <x v="16"/>
      <x v="195"/>
    </i>
    <i r="2">
      <x v="2"/>
      <x v="10"/>
      <x v="37"/>
    </i>
    <i r="4">
      <x v="127"/>
    </i>
    <i r="3">
      <x v="16"/>
      <x v="192"/>
    </i>
    <i r="2">
      <x v="5"/>
      <x v="16"/>
      <x v="194"/>
    </i>
    <i r="2">
      <x v="8"/>
      <x v="15"/>
      <x v="166"/>
    </i>
    <i r="2">
      <x v="9"/>
      <x v="11"/>
      <x v="181"/>
    </i>
    <i r="3">
      <x v="14"/>
      <x v="180"/>
    </i>
    <i r="2">
      <x v="10"/>
      <x v="11"/>
      <x v="190"/>
    </i>
    <i r="3">
      <x v="12"/>
      <x v="188"/>
    </i>
    <i r="4">
      <x v="189"/>
    </i>
    <i r="2">
      <x v="11"/>
      <x v="10"/>
      <x v="31"/>
    </i>
    <i r="4">
      <x v="153"/>
    </i>
    <i r="3">
      <x v="16"/>
      <x v="130"/>
    </i>
    <i r="4">
      <x v="183"/>
    </i>
    <i r="4">
      <x v="184"/>
    </i>
    <i r="4">
      <x v="186"/>
    </i>
    <i r="2">
      <x v="12"/>
      <x v="10"/>
      <x v="124"/>
    </i>
    <i r="4">
      <x v="142"/>
    </i>
    <i r="2">
      <x v="13"/>
      <x v="10"/>
      <x v="77"/>
    </i>
    <i r="3">
      <x v="11"/>
      <x v="178"/>
    </i>
    <i r="2">
      <x v="14"/>
      <x v="10"/>
      <x v="76"/>
    </i>
    <i r="4">
      <x v="179"/>
    </i>
    <i r="3">
      <x v="11"/>
      <x v="61"/>
    </i>
    <i r="4">
      <x v="62"/>
    </i>
    <i r="4">
      <x v="63"/>
    </i>
    <i r="4">
      <x v="64"/>
    </i>
    <i r="2">
      <x v="16"/>
      <x v="10"/>
      <x v="179"/>
    </i>
    <i r="3">
      <x v="13"/>
      <x v="108"/>
    </i>
    <i r="2">
      <x v="20"/>
      <x v="10"/>
      <x v="122"/>
    </i>
    <i r="2">
      <x v="21"/>
      <x v="10"/>
      <x v="182"/>
    </i>
    <i r="2">
      <x v="23"/>
      <x v="10"/>
      <x v="96"/>
    </i>
    <i r="4">
      <x v="187"/>
    </i>
    <i r="3">
      <x v="11"/>
      <x v="7"/>
    </i>
    <i r="4">
      <x v="42"/>
    </i>
    <i r="4">
      <x v="81"/>
    </i>
    <i r="4">
      <x v="144"/>
    </i>
    <i r="2">
      <x v="25"/>
      <x v="10"/>
      <x v="101"/>
    </i>
    <i r="3">
      <x v="11"/>
      <x v="59"/>
    </i>
    <i r="4">
      <x v="176"/>
    </i>
    <i r="4">
      <x v="177"/>
    </i>
    <i r="2">
      <x v="26"/>
      <x v="11"/>
      <x v="66"/>
    </i>
    <i r="4">
      <x v="67"/>
    </i>
    <i r="2">
      <x v="27"/>
      <x v="10"/>
      <x v="75"/>
    </i>
    <i r="2">
      <x v="29"/>
      <x v="11"/>
      <x v="191"/>
    </i>
    <i r="2">
      <x v="30"/>
      <x v="11"/>
      <x v="52"/>
    </i>
    <i t="default" r="1">
      <x v="6"/>
    </i>
    <i r="1">
      <x v="7"/>
      <x v="8"/>
      <x v="17"/>
      <x v="44"/>
    </i>
    <i t="default" r="1">
      <x v="7"/>
    </i>
    <i t="default">
      <x/>
    </i>
    <i>
      <x v="1"/>
      <x v="8"/>
      <x v="11"/>
      <x v="18"/>
      <x v="29"/>
    </i>
    <i r="3">
      <x v="19"/>
      <x v="6"/>
    </i>
    <i r="4">
      <x v="186"/>
    </i>
    <i r="3">
      <x v="20"/>
      <x v="130"/>
    </i>
    <i r="4">
      <x v="153"/>
    </i>
    <i r="4">
      <x v="167"/>
    </i>
    <i r="2">
      <x v="23"/>
      <x v="21"/>
      <x v="7"/>
    </i>
    <i r="2">
      <x v="29"/>
      <x v="21"/>
      <x v="43"/>
    </i>
    <i t="default" r="1">
      <x v="8"/>
    </i>
    <i r="1">
      <x v="9"/>
      <x v="4"/>
      <x v="25"/>
      <x v="2"/>
    </i>
    <i r="4">
      <x v="3"/>
    </i>
    <i r="2">
      <x v="14"/>
      <x v="24"/>
      <x v="78"/>
    </i>
    <i r="2">
      <x v="16"/>
      <x v="24"/>
      <x v="48"/>
    </i>
    <i r="2">
      <x v="23"/>
      <x v="22"/>
      <x v="103"/>
    </i>
    <i t="default" r="1">
      <x v="9"/>
    </i>
    <i r="1">
      <x v="10"/>
      <x v="2"/>
      <x v="29"/>
      <x v="141"/>
    </i>
    <i r="3">
      <x v="33"/>
      <x v="112"/>
    </i>
    <i r="3">
      <x v="36"/>
      <x v="140"/>
    </i>
    <i r="2">
      <x v="5"/>
      <x v="26"/>
      <x v="91"/>
    </i>
    <i r="4">
      <x v="163"/>
    </i>
    <i r="4">
      <x v="194"/>
    </i>
    <i r="3">
      <x v="33"/>
      <x v="92"/>
    </i>
    <i r="4">
      <x v="163"/>
    </i>
    <i r="4">
      <x v="194"/>
    </i>
    <i r="3">
      <x v="36"/>
      <x v="93"/>
    </i>
    <i r="4">
      <x v="163"/>
    </i>
    <i r="4">
      <x v="194"/>
    </i>
    <i r="2">
      <x v="10"/>
      <x v="28"/>
      <x v="190"/>
    </i>
    <i r="3">
      <x v="33"/>
      <x v="190"/>
    </i>
    <i r="3">
      <x v="36"/>
      <x v="190"/>
    </i>
    <i r="2">
      <x v="11"/>
      <x v="26"/>
      <x v="30"/>
    </i>
    <i r="3">
      <x v="29"/>
      <x v="29"/>
    </i>
    <i r="3">
      <x v="33"/>
      <x v="29"/>
    </i>
    <i r="3">
      <x v="36"/>
      <x v="29"/>
    </i>
    <i r="2">
      <x v="12"/>
      <x v="28"/>
      <x v="142"/>
    </i>
    <i r="3">
      <x v="33"/>
      <x v="142"/>
    </i>
    <i r="3">
      <x v="36"/>
      <x v="142"/>
    </i>
    <i r="2">
      <x v="13"/>
      <x v="27"/>
      <x v="77"/>
    </i>
    <i r="3">
      <x v="33"/>
      <x v="77"/>
    </i>
    <i r="3">
      <x v="36"/>
      <x v="77"/>
    </i>
    <i r="2">
      <x v="14"/>
      <x v="27"/>
      <x v="126"/>
    </i>
    <i r="3">
      <x v="28"/>
      <x v="76"/>
    </i>
    <i r="3">
      <x v="34"/>
      <x v="126"/>
    </i>
    <i r="3">
      <x v="35"/>
      <x v="76"/>
    </i>
    <i r="3">
      <x v="37"/>
      <x v="126"/>
    </i>
    <i r="3">
      <x v="38"/>
      <x v="76"/>
    </i>
    <i r="2">
      <x v="15"/>
      <x v="27"/>
      <x v="126"/>
    </i>
    <i r="3">
      <x v="34"/>
      <x v="126"/>
    </i>
    <i r="3">
      <x v="37"/>
      <x v="126"/>
    </i>
    <i r="2">
      <x v="16"/>
      <x v="27"/>
      <x v="126"/>
    </i>
    <i r="3">
      <x v="34"/>
      <x v="126"/>
    </i>
    <i r="3">
      <x v="37"/>
      <x v="126"/>
    </i>
    <i r="2">
      <x v="19"/>
      <x v="28"/>
      <x v="95"/>
    </i>
    <i r="3">
      <x v="30"/>
      <x v="73"/>
    </i>
    <i r="3">
      <x v="31"/>
      <x v="73"/>
    </i>
    <i r="3">
      <x v="32"/>
      <x v="73"/>
    </i>
    <i r="3">
      <x v="35"/>
      <x v="95"/>
    </i>
    <i r="3">
      <x v="38"/>
      <x v="95"/>
    </i>
    <i r="2">
      <x v="20"/>
      <x v="28"/>
      <x v="137"/>
    </i>
    <i r="3">
      <x v="35"/>
      <x v="137"/>
    </i>
    <i r="3">
      <x v="38"/>
      <x v="137"/>
    </i>
    <i r="2">
      <x v="23"/>
      <x v="28"/>
      <x v="187"/>
    </i>
    <i r="3">
      <x v="35"/>
      <x v="187"/>
    </i>
    <i r="3">
      <x v="38"/>
      <x v="187"/>
    </i>
    <i r="2">
      <x v="27"/>
      <x v="27"/>
      <x v="126"/>
    </i>
    <i r="3">
      <x v="28"/>
      <x v="74"/>
    </i>
    <i r="3">
      <x v="34"/>
      <x v="126"/>
    </i>
    <i r="3">
      <x v="35"/>
      <x v="74"/>
    </i>
    <i r="3">
      <x v="37"/>
      <x v="126"/>
    </i>
    <i r="3">
      <x v="38"/>
      <x v="74"/>
    </i>
    <i r="2">
      <x v="28"/>
      <x v="28"/>
      <x v="50"/>
    </i>
    <i r="3">
      <x v="35"/>
      <x v="50"/>
    </i>
    <i r="3">
      <x v="38"/>
      <x v="50"/>
    </i>
    <i r="2">
      <x v="31"/>
      <x v="27"/>
      <x v="126"/>
    </i>
    <i r="3">
      <x v="34"/>
      <x v="126"/>
    </i>
    <i r="3">
      <x v="37"/>
      <x v="126"/>
    </i>
    <i t="default" r="1">
      <x v="10"/>
    </i>
    <i r="1">
      <x v="11"/>
      <x/>
      <x v="55"/>
      <x v="22"/>
    </i>
    <i r="2">
      <x v="1"/>
      <x v="48"/>
      <x v="1"/>
    </i>
    <i r="4">
      <x v="24"/>
    </i>
    <i r="4">
      <x v="36"/>
    </i>
    <i r="4">
      <x v="45"/>
    </i>
    <i r="4">
      <x v="46"/>
    </i>
    <i r="4">
      <x v="80"/>
    </i>
    <i r="4">
      <x v="85"/>
    </i>
    <i r="4">
      <x v="97"/>
    </i>
    <i r="3">
      <x v="65"/>
      <x v="152"/>
    </i>
    <i r="2">
      <x v="2"/>
      <x v="54"/>
      <x v="22"/>
    </i>
    <i r="3">
      <x v="68"/>
      <x v="22"/>
    </i>
    <i r="4">
      <x v="70"/>
    </i>
    <i r="4">
      <x v="193"/>
    </i>
    <i r="3">
      <x v="72"/>
      <x v="22"/>
    </i>
    <i r="4">
      <x v="116"/>
    </i>
    <i r="4">
      <x v="192"/>
    </i>
    <i r="3">
      <x v="74"/>
      <x v="22"/>
    </i>
    <i r="4">
      <x v="23"/>
    </i>
    <i r="3">
      <x v="75"/>
      <x v="22"/>
    </i>
    <i r="2">
      <x v="3"/>
      <x v="56"/>
      <x v="161"/>
    </i>
    <i r="2">
      <x v="6"/>
      <x v="47"/>
      <x v="24"/>
    </i>
    <i r="2">
      <x v="7"/>
      <x v="40"/>
      <x v="22"/>
    </i>
    <i r="3">
      <x v="43"/>
      <x v="22"/>
    </i>
    <i r="3">
      <x v="44"/>
      <x v="22"/>
    </i>
    <i r="3">
      <x v="52"/>
      <x v="22"/>
    </i>
    <i r="3">
      <x v="59"/>
      <x v="22"/>
    </i>
    <i r="3">
      <x v="64"/>
      <x v="22"/>
    </i>
    <i r="3">
      <x v="78"/>
      <x v="22"/>
    </i>
    <i r="2">
      <x v="9"/>
      <x v="73"/>
      <x v="180"/>
    </i>
    <i r="4">
      <x v="181"/>
    </i>
    <i r="2">
      <x v="10"/>
      <x v="73"/>
      <x v="145"/>
    </i>
    <i r="4">
      <x v="146"/>
    </i>
    <i r="4">
      <x v="188"/>
    </i>
    <i r="4">
      <x v="189"/>
    </i>
    <i r="2">
      <x v="11"/>
      <x v="39"/>
      <x v="185"/>
    </i>
    <i r="3">
      <x v="53"/>
      <x v="22"/>
    </i>
    <i r="3">
      <x v="63"/>
      <x v="22"/>
    </i>
    <i r="3">
      <x v="76"/>
      <x v="6"/>
    </i>
    <i r="4">
      <x v="22"/>
    </i>
    <i r="4">
      <x v="114"/>
    </i>
    <i r="4">
      <x v="153"/>
    </i>
    <i r="4">
      <x v="183"/>
    </i>
    <i r="4">
      <x v="184"/>
    </i>
    <i r="3">
      <x v="77"/>
      <x v="22"/>
    </i>
    <i r="2">
      <x v="12"/>
      <x v="56"/>
      <x v="158"/>
    </i>
    <i r="3">
      <x v="73"/>
      <x v="124"/>
    </i>
    <i r="2">
      <x v="13"/>
      <x v="70"/>
      <x v="38"/>
    </i>
    <i r="3">
      <x v="73"/>
      <x v="178"/>
    </i>
    <i r="2">
      <x v="14"/>
      <x v="56"/>
      <x v="159"/>
    </i>
    <i r="4">
      <x v="160"/>
    </i>
    <i r="3">
      <x v="69"/>
      <x v="179"/>
    </i>
    <i r="3">
      <x v="71"/>
      <x v="61"/>
    </i>
    <i r="4">
      <x v="62"/>
    </i>
    <i r="4">
      <x v="63"/>
    </i>
    <i r="4">
      <x v="64"/>
    </i>
    <i r="3">
      <x v="73"/>
      <x v="78"/>
    </i>
    <i r="2">
      <x v="15"/>
      <x v="56"/>
      <x v="157"/>
    </i>
    <i r="3">
      <x v="73"/>
      <x v="168"/>
    </i>
    <i r="2">
      <x v="16"/>
      <x v="56"/>
      <x v="159"/>
    </i>
    <i r="4">
      <x v="160"/>
    </i>
    <i r="3">
      <x v="73"/>
      <x v="48"/>
    </i>
    <i r="4">
      <x v="108"/>
    </i>
    <i r="4">
      <x v="179"/>
    </i>
    <i r="2">
      <x v="17"/>
      <x v="60"/>
      <x v="107"/>
    </i>
    <i r="3">
      <x v="61"/>
      <x v="41"/>
    </i>
    <i r="3">
      <x v="62"/>
      <x v="86"/>
    </i>
    <i r="3">
      <x v="65"/>
      <x v="99"/>
    </i>
    <i r="3">
      <x v="66"/>
      <x v="121"/>
    </i>
    <i r="3">
      <x v="69"/>
      <x v="69"/>
    </i>
    <i r="2">
      <x v="18"/>
      <x v="56"/>
      <x v="15"/>
    </i>
    <i r="2">
      <x v="19"/>
      <x v="42"/>
      <x v="73"/>
    </i>
    <i r="3">
      <x v="69"/>
      <x v="175"/>
    </i>
    <i r="2">
      <x v="20"/>
      <x v="41"/>
      <x v="89"/>
    </i>
    <i r="3">
      <x v="57"/>
      <x v="90"/>
    </i>
    <i r="3">
      <x v="69"/>
      <x v="122"/>
    </i>
    <i r="2">
      <x v="21"/>
      <x v="56"/>
      <x v="155"/>
    </i>
    <i r="3">
      <x v="69"/>
      <x v="182"/>
    </i>
    <i r="2">
      <x v="22"/>
      <x v="49"/>
      <x v="28"/>
    </i>
    <i r="4">
      <x v="136"/>
    </i>
    <i r="4">
      <x v="169"/>
    </i>
    <i r="4">
      <x v="196"/>
    </i>
    <i r="2">
      <x v="23"/>
      <x v="56"/>
      <x v="170"/>
    </i>
    <i r="4">
      <x v="171"/>
    </i>
    <i r="3">
      <x v="67"/>
      <x v="102"/>
    </i>
    <i r="3">
      <x v="70"/>
      <x v="82"/>
    </i>
    <i r="4">
      <x v="96"/>
    </i>
    <i r="4">
      <x v="147"/>
    </i>
    <i r="4">
      <x v="148"/>
    </i>
    <i r="4">
      <x v="172"/>
    </i>
    <i r="3">
      <x v="73"/>
      <x v="42"/>
    </i>
    <i r="4">
      <x v="81"/>
    </i>
    <i r="4">
      <x v="144"/>
    </i>
    <i r="3">
      <x v="78"/>
      <x v="84"/>
    </i>
    <i r="2">
      <x v="25"/>
      <x v="69"/>
      <x v="101"/>
    </i>
    <i r="3">
      <x v="73"/>
      <x v="60"/>
    </i>
    <i r="4">
      <x v="176"/>
    </i>
    <i r="4">
      <x v="177"/>
    </i>
    <i r="2">
      <x v="26"/>
      <x v="73"/>
      <x v="65"/>
    </i>
    <i r="2">
      <x v="27"/>
      <x v="56"/>
      <x v="159"/>
    </i>
    <i r="4">
      <x v="160"/>
    </i>
    <i r="2">
      <x v="28"/>
      <x v="45"/>
      <x v="10"/>
    </i>
    <i r="4">
      <x v="50"/>
    </i>
    <i r="3">
      <x v="46"/>
      <x v="50"/>
    </i>
    <i r="3">
      <x v="56"/>
      <x v="173"/>
    </i>
    <i r="4">
      <x v="174"/>
    </i>
    <i r="3">
      <x v="58"/>
      <x v="159"/>
    </i>
    <i r="3">
      <x v="60"/>
      <x v="11"/>
    </i>
    <i r="3">
      <x v="70"/>
      <x v="50"/>
    </i>
    <i r="2">
      <x v="29"/>
      <x v="49"/>
      <x v="117"/>
    </i>
    <i r="3">
      <x v="50"/>
      <x v="117"/>
    </i>
    <i r="3">
      <x v="51"/>
      <x v="117"/>
    </i>
    <i r="3">
      <x v="62"/>
      <x v="117"/>
    </i>
    <i r="3">
      <x v="73"/>
      <x v="43"/>
    </i>
    <i r="4">
      <x v="191"/>
    </i>
    <i r="2">
      <x v="30"/>
      <x v="73"/>
      <x v="53"/>
    </i>
    <i t="default" r="1">
      <x v="11"/>
    </i>
    <i r="1">
      <x v="12"/>
      <x v="24"/>
      <x v="79"/>
      <x v="2"/>
    </i>
    <i r="4">
      <x v="3"/>
    </i>
    <i t="default" r="1">
      <x v="12"/>
    </i>
    <i t="default">
      <x v="1"/>
    </i>
    <i>
      <x v="2"/>
      <x v="1"/>
      <x v="1"/>
      <x v="1"/>
      <x v="12"/>
    </i>
    <i r="3">
      <x v="2"/>
      <x v="115"/>
    </i>
    <i r="4">
      <x v="164"/>
    </i>
    <i r="2">
      <x v="6"/>
      <x v="2"/>
      <x v="165"/>
    </i>
    <i r="2">
      <x v="29"/>
      <x v="2"/>
      <x v="154"/>
    </i>
    <i t="default" r="1">
      <x v="1"/>
    </i>
    <i r="1">
      <x v="9"/>
      <x v="1"/>
      <x v="23"/>
      <x v="25"/>
    </i>
    <i t="default" r="1">
      <x v="9"/>
    </i>
    <i r="1">
      <x v="13"/>
      <x v="8"/>
      <x v="80"/>
      <x v="40"/>
    </i>
    <i t="default" r="1">
      <x v="13"/>
    </i>
    <i t="default">
      <x v="2"/>
    </i>
    <i>
      <x v="3"/>
      <x v="3"/>
      <x v="8"/>
      <x v="4"/>
      <x v="151"/>
    </i>
    <i t="default" r="1">
      <x v="3"/>
    </i>
    <i t="default">
      <x v="3"/>
    </i>
    <i>
      <x v="4"/>
      <x/>
      <x v="8"/>
      <x/>
      <x v="79"/>
    </i>
    <i t="default" r="1">
      <x/>
    </i>
    <i t="default">
      <x v="4"/>
    </i>
    <i>
      <x v="5"/>
      <x v="2"/>
      <x v="8"/>
      <x v="3"/>
      <x v="150"/>
    </i>
    <i t="default" r="1">
      <x v="2"/>
    </i>
    <i t="default">
      <x v="5"/>
    </i>
  </rowItems>
  <colFields count="1">
    <field x="16"/>
  </colFields>
  <colItems count="4">
    <i>
      <x/>
    </i>
    <i>
      <x v="1"/>
    </i>
    <i>
      <x v="2"/>
    </i>
    <i t="grand">
      <x/>
    </i>
  </colItems>
  <dataFields count="1">
    <dataField name="Summa kogusummast Summa" fld="1" baseField="0" baseItem="0" numFmtId="3"/>
  </dataFields>
  <formats count="1550">
    <format dxfId="1568">
      <pivotArea outline="0" collapsedLevelsAreSubtotals="1" fieldPosition="0"/>
    </format>
    <format dxfId="1567">
      <pivotArea outline="0" collapsedLevelsAreSubtotals="1" fieldPosition="0"/>
    </format>
    <format dxfId="1566">
      <pivotArea outline="0" collapsedLevelsAreSubtotals="1" fieldPosition="0"/>
    </format>
    <format dxfId="1565">
      <pivotArea outline="0" collapsedLevelsAreSubtotals="1" fieldPosition="0"/>
    </format>
    <format dxfId="1564">
      <pivotArea outline="0" collapsedLevelsAreSubtotals="1" fieldPosition="0"/>
    </format>
    <format dxfId="1563">
      <pivotArea dataOnly="0" labelOnly="1" outline="0" fieldPosition="0">
        <references count="1">
          <reference field="16" count="0"/>
        </references>
      </pivotArea>
    </format>
    <format dxfId="1562">
      <pivotArea dataOnly="0" labelOnly="1" grandCol="1" outline="0" fieldPosition="0"/>
    </format>
    <format dxfId="1561">
      <pivotArea dataOnly="0" labelOnly="1" outline="0" fieldPosition="0">
        <references count="1">
          <reference field="16" count="0"/>
        </references>
      </pivotArea>
    </format>
    <format dxfId="1560">
      <pivotArea dataOnly="0" labelOnly="1" grandCol="1" outline="0" fieldPosition="0"/>
    </format>
    <format dxfId="1559">
      <pivotArea dataOnly="0" labelOnly="1" outline="0" fieldPosition="0">
        <references count="1">
          <reference field="16" count="0"/>
        </references>
      </pivotArea>
    </format>
    <format dxfId="1558">
      <pivotArea dataOnly="0" labelOnly="1" grandCol="1" outline="0" fieldPosition="0"/>
    </format>
    <format dxfId="1557">
      <pivotArea grandCol="1" outline="0" collapsedLevelsAreSubtotals="1" fieldPosition="0"/>
    </format>
    <format dxfId="1556">
      <pivotArea field="3" type="button" dataOnly="0" labelOnly="1" outline="0" axis="axisRow" fieldPosition="3"/>
    </format>
    <format dxfId="1555">
      <pivotArea field="6" type="button" dataOnly="0" labelOnly="1" outline="0" axis="axisRow" fieldPosition="0"/>
    </format>
    <format dxfId="1554">
      <pivotArea field="2" type="button" dataOnly="0" labelOnly="1" outline="0" axis="axisRow" fieldPosition="1"/>
    </format>
    <format dxfId="1553">
      <pivotArea field="10" type="button" dataOnly="0" labelOnly="1" outline="0" axis="axisRow" fieldPosition="2"/>
    </format>
    <format dxfId="1552">
      <pivotArea field="3" type="button" dataOnly="0" labelOnly="1" outline="0" axis="axisRow" fieldPosition="3"/>
    </format>
    <format dxfId="1551">
      <pivotArea field="0" type="button" dataOnly="0" labelOnly="1" outline="0" axis="axisRow" fieldPosition="4"/>
    </format>
    <format dxfId="1550">
      <pivotArea dataOnly="0" labelOnly="1" outline="0" fieldPosition="0">
        <references count="1">
          <reference field="16" count="0"/>
        </references>
      </pivotArea>
    </format>
    <format dxfId="1549">
      <pivotArea dataOnly="0" labelOnly="1" grandCol="1" outline="0" fieldPosition="0"/>
    </format>
    <format dxfId="1548">
      <pivotArea field="6" type="button" dataOnly="0" labelOnly="1" outline="0" axis="axisRow" fieldPosition="0"/>
    </format>
    <format dxfId="1547">
      <pivotArea field="2" type="button" dataOnly="0" labelOnly="1" outline="0" axis="axisRow" fieldPosition="1"/>
    </format>
    <format dxfId="1546">
      <pivotArea field="10" type="button" dataOnly="0" labelOnly="1" outline="0" axis="axisRow" fieldPosition="2"/>
    </format>
    <format dxfId="1545">
      <pivotArea field="3" type="button" dataOnly="0" labelOnly="1" outline="0" axis="axisRow" fieldPosition="3"/>
    </format>
    <format dxfId="1544">
      <pivotArea field="0" type="button" dataOnly="0" labelOnly="1" outline="0" axis="axisRow" fieldPosition="4"/>
    </format>
    <format dxfId="1543">
      <pivotArea dataOnly="0" labelOnly="1" outline="0" fieldPosition="0">
        <references count="1">
          <reference field="16" count="0"/>
        </references>
      </pivotArea>
    </format>
    <format dxfId="1542">
      <pivotArea dataOnly="0" labelOnly="1" grandCol="1" outline="0" fieldPosition="0"/>
    </format>
    <format dxfId="1541">
      <pivotArea field="6" type="button" dataOnly="0" labelOnly="1" outline="0" axis="axisRow" fieldPosition="0"/>
    </format>
    <format dxfId="1540">
      <pivotArea field="2" type="button" dataOnly="0" labelOnly="1" outline="0" axis="axisRow" fieldPosition="1"/>
    </format>
    <format dxfId="1539">
      <pivotArea field="10" type="button" dataOnly="0" labelOnly="1" outline="0" axis="axisRow" fieldPosition="2"/>
    </format>
    <format dxfId="1538">
      <pivotArea field="3" type="button" dataOnly="0" labelOnly="1" outline="0" axis="axisRow" fieldPosition="3"/>
    </format>
    <format dxfId="1537">
      <pivotArea field="0" type="button" dataOnly="0" labelOnly="1" outline="0" axis="axisRow" fieldPosition="4"/>
    </format>
    <format dxfId="1536">
      <pivotArea dataOnly="0" labelOnly="1" outline="0" fieldPosition="0">
        <references count="1">
          <reference field="16" count="0"/>
        </references>
      </pivotArea>
    </format>
    <format dxfId="1535">
      <pivotArea dataOnly="0" labelOnly="1" grandCol="1" outline="0" fieldPosition="0"/>
    </format>
    <format dxfId="1534">
      <pivotArea dataOnly="0" labelOnly="1" outline="0" fieldPosition="0">
        <references count="1">
          <reference field="16" count="0"/>
        </references>
      </pivotArea>
    </format>
    <format dxfId="1533">
      <pivotArea dataOnly="0" labelOnly="1" grandCol="1" outline="0" fieldPosition="0"/>
    </format>
    <format dxfId="1532">
      <pivotArea type="all" dataOnly="0" outline="0" fieldPosition="0"/>
    </format>
    <format dxfId="1531">
      <pivotArea outline="0" collapsedLevelsAreSubtotals="1" fieldPosition="0"/>
    </format>
    <format dxfId="1530">
      <pivotArea type="origin" dataOnly="0" labelOnly="1" outline="0" fieldPosition="0"/>
    </format>
    <format dxfId="1529">
      <pivotArea field="16" type="button" dataOnly="0" labelOnly="1" outline="0" axis="axisCol" fieldPosition="0"/>
    </format>
    <format dxfId="1528">
      <pivotArea type="topRight" dataOnly="0" labelOnly="1" outline="0" fieldPosition="0"/>
    </format>
    <format dxfId="1527">
      <pivotArea field="6" type="button" dataOnly="0" labelOnly="1" outline="0" axis="axisRow" fieldPosition="0"/>
    </format>
    <format dxfId="1526">
      <pivotArea field="2" type="button" dataOnly="0" labelOnly="1" outline="0" axis="axisRow" fieldPosition="1"/>
    </format>
    <format dxfId="1525">
      <pivotArea field="10" type="button" dataOnly="0" labelOnly="1" outline="0" axis="axisRow" fieldPosition="2"/>
    </format>
    <format dxfId="1524">
      <pivotArea field="3" type="button" dataOnly="0" labelOnly="1" outline="0" axis="axisRow" fieldPosition="3"/>
    </format>
    <format dxfId="1523">
      <pivotArea field="0" type="button" dataOnly="0" labelOnly="1" outline="0" axis="axisRow" fieldPosition="4"/>
    </format>
    <format dxfId="1522">
      <pivotArea dataOnly="0" labelOnly="1" outline="0" fieldPosition="0">
        <references count="1">
          <reference field="6" count="0"/>
        </references>
      </pivotArea>
    </format>
    <format dxfId="1521">
      <pivotArea dataOnly="0" labelOnly="1" outline="0" fieldPosition="0">
        <references count="1">
          <reference field="6" count="0" defaultSubtotal="1"/>
        </references>
      </pivotArea>
    </format>
    <format dxfId="1520">
      <pivotArea dataOnly="0" labelOnly="1" outline="0" fieldPosition="0">
        <references count="2">
          <reference field="2" count="4">
            <x v="4"/>
            <x v="5"/>
            <x v="6"/>
            <x v="7"/>
          </reference>
          <reference field="6" count="1" selected="0">
            <x v="0"/>
          </reference>
        </references>
      </pivotArea>
    </format>
    <format dxfId="1519">
      <pivotArea dataOnly="0" labelOnly="1" outline="0" fieldPosition="0">
        <references count="2">
          <reference field="2" count="4" defaultSubtotal="1">
            <x v="4"/>
            <x v="5"/>
            <x v="6"/>
            <x v="7"/>
          </reference>
          <reference field="6" count="1" selected="0">
            <x v="0"/>
          </reference>
        </references>
      </pivotArea>
    </format>
    <format dxfId="1518">
      <pivotArea dataOnly="0" labelOnly="1" outline="0" fieldPosition="0">
        <references count="2">
          <reference field="2" count="5">
            <x v="8"/>
            <x v="9"/>
            <x v="10"/>
            <x v="11"/>
            <x v="12"/>
          </reference>
          <reference field="6" count="1" selected="0">
            <x v="1"/>
          </reference>
        </references>
      </pivotArea>
    </format>
    <format dxfId="1517">
      <pivotArea dataOnly="0" labelOnly="1" outline="0" fieldPosition="0">
        <references count="2">
          <reference field="2" count="5" defaultSubtotal="1">
            <x v="8"/>
            <x v="9"/>
            <x v="10"/>
            <x v="11"/>
            <x v="12"/>
          </reference>
          <reference field="6" count="1" selected="0">
            <x v="1"/>
          </reference>
        </references>
      </pivotArea>
    </format>
    <format dxfId="1516">
      <pivotArea dataOnly="0" labelOnly="1" outline="0" fieldPosition="0">
        <references count="2">
          <reference field="2" count="3">
            <x v="1"/>
            <x v="9"/>
            <x v="13"/>
          </reference>
          <reference field="6" count="1" selected="0">
            <x v="2"/>
          </reference>
        </references>
      </pivotArea>
    </format>
    <format dxfId="1515">
      <pivotArea dataOnly="0" labelOnly="1" outline="0" fieldPosition="0">
        <references count="2">
          <reference field="2" count="3" defaultSubtotal="1">
            <x v="1"/>
            <x v="9"/>
            <x v="13"/>
          </reference>
          <reference field="6" count="1" selected="0">
            <x v="2"/>
          </reference>
        </references>
      </pivotArea>
    </format>
    <format dxfId="1514">
      <pivotArea dataOnly="0" labelOnly="1" outline="0" fieldPosition="0">
        <references count="2">
          <reference field="2" count="1">
            <x v="3"/>
          </reference>
          <reference field="6" count="1" selected="0">
            <x v="3"/>
          </reference>
        </references>
      </pivotArea>
    </format>
    <format dxfId="1513">
      <pivotArea dataOnly="0" labelOnly="1" outline="0" fieldPosition="0">
        <references count="2">
          <reference field="2" count="1" defaultSubtotal="1">
            <x v="3"/>
          </reference>
          <reference field="6" count="1" selected="0">
            <x v="3"/>
          </reference>
        </references>
      </pivotArea>
    </format>
    <format dxfId="1512">
      <pivotArea dataOnly="0" labelOnly="1" outline="0" fieldPosition="0">
        <references count="2">
          <reference field="2" count="1">
            <x v="0"/>
          </reference>
          <reference field="6" count="1" selected="0">
            <x v="4"/>
          </reference>
        </references>
      </pivotArea>
    </format>
    <format dxfId="1511">
      <pivotArea dataOnly="0" labelOnly="1" outline="0" fieldPosition="0">
        <references count="2">
          <reference field="2" count="1" defaultSubtotal="1">
            <x v="0"/>
          </reference>
          <reference field="6" count="1" selected="0">
            <x v="4"/>
          </reference>
        </references>
      </pivotArea>
    </format>
    <format dxfId="1510">
      <pivotArea dataOnly="0" labelOnly="1" outline="0" fieldPosition="0">
        <references count="2">
          <reference field="2" count="1">
            <x v="2"/>
          </reference>
          <reference field="6" count="1" selected="0">
            <x v="5"/>
          </reference>
        </references>
      </pivotArea>
    </format>
    <format dxfId="1509">
      <pivotArea dataOnly="0" labelOnly="1" outline="0" fieldPosition="0">
        <references count="2">
          <reference field="2" count="1" defaultSubtotal="1">
            <x v="2"/>
          </reference>
          <reference field="6" count="1" selected="0">
            <x v="5"/>
          </reference>
        </references>
      </pivotArea>
    </format>
    <format dxfId="1508">
      <pivotArea dataOnly="0" labelOnly="1" outline="0" fieldPosition="0">
        <references count="3">
          <reference field="2" count="1" selected="0">
            <x v="4"/>
          </reference>
          <reference field="6" count="1" selected="0">
            <x v="0"/>
          </reference>
          <reference field="10" count="1">
            <x v="8"/>
          </reference>
        </references>
      </pivotArea>
    </format>
    <format dxfId="1507">
      <pivotArea dataOnly="0" labelOnly="1" outline="0" fieldPosition="0">
        <references count="3">
          <reference field="2" count="1" selected="0">
            <x v="5"/>
          </reference>
          <reference field="6" count="1" selected="0">
            <x v="0"/>
          </reference>
          <reference field="10" count="8">
            <x v="5"/>
            <x v="10"/>
            <x v="13"/>
            <x v="15"/>
            <x v="17"/>
            <x v="19"/>
            <x v="20"/>
            <x v="23"/>
          </reference>
        </references>
      </pivotArea>
    </format>
    <format dxfId="1506">
      <pivotArea dataOnly="0" labelOnly="1" outline="0" fieldPosition="0">
        <references count="3">
          <reference field="2" count="1" selected="0">
            <x v="6"/>
          </reference>
          <reference field="6" count="1" selected="0">
            <x v="0"/>
          </reference>
          <reference field="10" count="19">
            <x v="1"/>
            <x v="2"/>
            <x v="5"/>
            <x v="8"/>
            <x v="9"/>
            <x v="10"/>
            <x v="11"/>
            <x v="12"/>
            <x v="13"/>
            <x v="14"/>
            <x v="16"/>
            <x v="20"/>
            <x v="21"/>
            <x v="23"/>
            <x v="25"/>
            <x v="26"/>
            <x v="27"/>
            <x v="29"/>
            <x v="30"/>
          </reference>
        </references>
      </pivotArea>
    </format>
    <format dxfId="1505">
      <pivotArea dataOnly="0" labelOnly="1" outline="0" fieldPosition="0">
        <references count="3">
          <reference field="2" count="1" selected="0">
            <x v="7"/>
          </reference>
          <reference field="6" count="1" selected="0">
            <x v="0"/>
          </reference>
          <reference field="10" count="1">
            <x v="8"/>
          </reference>
        </references>
      </pivotArea>
    </format>
    <format dxfId="1504">
      <pivotArea dataOnly="0" labelOnly="1" outline="0" fieldPosition="0">
        <references count="3">
          <reference field="2" count="1" selected="0">
            <x v="8"/>
          </reference>
          <reference field="6" count="1" selected="0">
            <x v="1"/>
          </reference>
          <reference field="10" count="3">
            <x v="11"/>
            <x v="23"/>
            <x v="29"/>
          </reference>
        </references>
      </pivotArea>
    </format>
    <format dxfId="1503">
      <pivotArea dataOnly="0" labelOnly="1" outline="0" fieldPosition="0">
        <references count="3">
          <reference field="2" count="1" selected="0">
            <x v="9"/>
          </reference>
          <reference field="6" count="1" selected="0">
            <x v="1"/>
          </reference>
          <reference field="10" count="4">
            <x v="4"/>
            <x v="14"/>
            <x v="16"/>
            <x v="23"/>
          </reference>
        </references>
      </pivotArea>
    </format>
    <format dxfId="1502">
      <pivotArea dataOnly="0" labelOnly="1" outline="0" fieldPosition="0">
        <references count="3">
          <reference field="2" count="1" selected="0">
            <x v="10"/>
          </reference>
          <reference field="6" count="1" selected="0">
            <x v="1"/>
          </reference>
          <reference field="10" count="15">
            <x v="2"/>
            <x v="5"/>
            <x v="10"/>
            <x v="11"/>
            <x v="12"/>
            <x v="13"/>
            <x v="14"/>
            <x v="15"/>
            <x v="16"/>
            <x v="19"/>
            <x v="20"/>
            <x v="23"/>
            <x v="27"/>
            <x v="28"/>
            <x v="31"/>
          </reference>
        </references>
      </pivotArea>
    </format>
    <format dxfId="1501">
      <pivotArea dataOnly="0" labelOnly="1" outline="0" fieldPosition="0">
        <references count="3">
          <reference field="2" count="1" selected="0">
            <x v="11"/>
          </reference>
          <reference field="6" count="1" selected="0">
            <x v="1"/>
          </reference>
          <reference field="10" count="27">
            <x v="0"/>
            <x v="1"/>
            <x v="2"/>
            <x v="3"/>
            <x v="6"/>
            <x v="7"/>
            <x v="9"/>
            <x v="10"/>
            <x v="11"/>
            <x v="12"/>
            <x v="13"/>
            <x v="14"/>
            <x v="15"/>
            <x v="16"/>
            <x v="17"/>
            <x v="18"/>
            <x v="19"/>
            <x v="20"/>
            <x v="21"/>
            <x v="22"/>
            <x v="23"/>
            <x v="25"/>
            <x v="26"/>
            <x v="27"/>
            <x v="28"/>
            <x v="29"/>
            <x v="30"/>
          </reference>
        </references>
      </pivotArea>
    </format>
    <format dxfId="1500">
      <pivotArea dataOnly="0" labelOnly="1" outline="0" fieldPosition="0">
        <references count="3">
          <reference field="2" count="1" selected="0">
            <x v="12"/>
          </reference>
          <reference field="6" count="1" selected="0">
            <x v="1"/>
          </reference>
          <reference field="10" count="1">
            <x v="24"/>
          </reference>
        </references>
      </pivotArea>
    </format>
    <format dxfId="1499">
      <pivotArea dataOnly="0" labelOnly="1" outline="0" fieldPosition="0">
        <references count="3">
          <reference field="2" count="1" selected="0">
            <x v="1"/>
          </reference>
          <reference field="6" count="1" selected="0">
            <x v="2"/>
          </reference>
          <reference field="10" count="3">
            <x v="1"/>
            <x v="6"/>
            <x v="29"/>
          </reference>
        </references>
      </pivotArea>
    </format>
    <format dxfId="1498">
      <pivotArea dataOnly="0" labelOnly="1" outline="0" fieldPosition="0">
        <references count="3">
          <reference field="2" count="1" selected="0">
            <x v="9"/>
          </reference>
          <reference field="6" count="1" selected="0">
            <x v="2"/>
          </reference>
          <reference field="10" count="1">
            <x v="1"/>
          </reference>
        </references>
      </pivotArea>
    </format>
    <format dxfId="1497">
      <pivotArea dataOnly="0" labelOnly="1" outline="0" fieldPosition="0">
        <references count="3">
          <reference field="2" count="1" selected="0">
            <x v="13"/>
          </reference>
          <reference field="6" count="1" selected="0">
            <x v="2"/>
          </reference>
          <reference field="10" count="1">
            <x v="8"/>
          </reference>
        </references>
      </pivotArea>
    </format>
    <format dxfId="1496">
      <pivotArea dataOnly="0" labelOnly="1" outline="0" fieldPosition="0">
        <references count="3">
          <reference field="2" count="1" selected="0">
            <x v="3"/>
          </reference>
          <reference field="6" count="1" selected="0">
            <x v="3"/>
          </reference>
          <reference field="10" count="1">
            <x v="8"/>
          </reference>
        </references>
      </pivotArea>
    </format>
    <format dxfId="1495">
      <pivotArea dataOnly="0" labelOnly="1" outline="0" fieldPosition="0">
        <references count="3">
          <reference field="2" count="1" selected="0">
            <x v="0"/>
          </reference>
          <reference field="6" count="1" selected="0">
            <x v="4"/>
          </reference>
          <reference field="10" count="1">
            <x v="8"/>
          </reference>
        </references>
      </pivotArea>
    </format>
    <format dxfId="1494">
      <pivotArea dataOnly="0" labelOnly="1" outline="0" fieldPosition="0">
        <references count="3">
          <reference field="2" count="1" selected="0">
            <x v="2"/>
          </reference>
          <reference field="6" count="1" selected="0">
            <x v="5"/>
          </reference>
          <reference field="10" count="1">
            <x v="8"/>
          </reference>
        </references>
      </pivotArea>
    </format>
    <format dxfId="1493">
      <pivotArea dataOnly="0" labelOnly="1" outline="0" fieldPosition="0">
        <references count="4">
          <reference field="2" count="1" selected="0">
            <x v="4"/>
          </reference>
          <reference field="3" count="1">
            <x v="5"/>
          </reference>
          <reference field="6" count="1" selected="0">
            <x v="0"/>
          </reference>
          <reference field="10" count="1" selected="0">
            <x v="8"/>
          </reference>
        </references>
      </pivotArea>
    </format>
    <format dxfId="1492">
      <pivotArea dataOnly="0" labelOnly="1" outline="0" fieldPosition="0">
        <references count="4">
          <reference field="2" count="1" selected="0">
            <x v="5"/>
          </reference>
          <reference field="3" count="1">
            <x v="9"/>
          </reference>
          <reference field="6" count="1" selected="0">
            <x v="0"/>
          </reference>
          <reference field="10" count="1" selected="0">
            <x v="5"/>
          </reference>
        </references>
      </pivotArea>
    </format>
    <format dxfId="1491">
      <pivotArea dataOnly="0" labelOnly="1" outline="0" fieldPosition="0">
        <references count="4">
          <reference field="2" count="1" selected="0">
            <x v="5"/>
          </reference>
          <reference field="3" count="1">
            <x v="8"/>
          </reference>
          <reference field="6" count="1" selected="0">
            <x v="0"/>
          </reference>
          <reference field="10" count="1" selected="0">
            <x v="10"/>
          </reference>
        </references>
      </pivotArea>
    </format>
    <format dxfId="1490">
      <pivotArea dataOnly="0" labelOnly="1" outline="0" fieldPosition="0">
        <references count="4">
          <reference field="2" count="1" selected="0">
            <x v="5"/>
          </reference>
          <reference field="3" count="1">
            <x v="6"/>
          </reference>
          <reference field="6" count="1" selected="0">
            <x v="0"/>
          </reference>
          <reference field="10" count="1" selected="0">
            <x v="13"/>
          </reference>
        </references>
      </pivotArea>
    </format>
    <format dxfId="1489">
      <pivotArea dataOnly="0" labelOnly="1" outline="0" fieldPosition="0">
        <references count="4">
          <reference field="2" count="1" selected="0">
            <x v="5"/>
          </reference>
          <reference field="3" count="1">
            <x v="7"/>
          </reference>
          <reference field="6" count="1" selected="0">
            <x v="0"/>
          </reference>
          <reference field="10" count="1" selected="0">
            <x v="23"/>
          </reference>
        </references>
      </pivotArea>
    </format>
    <format dxfId="1488">
      <pivotArea dataOnly="0" labelOnly="1" outline="0" fieldPosition="0">
        <references count="4">
          <reference field="2" count="1" selected="0">
            <x v="6"/>
          </reference>
          <reference field="3" count="1">
            <x v="16"/>
          </reference>
          <reference field="6" count="1" selected="0">
            <x v="0"/>
          </reference>
          <reference field="10" count="1" selected="0">
            <x v="1"/>
          </reference>
        </references>
      </pivotArea>
    </format>
    <format dxfId="1487">
      <pivotArea dataOnly="0" labelOnly="1" outline="0" fieldPosition="0">
        <references count="4">
          <reference field="2" count="1" selected="0">
            <x v="6"/>
          </reference>
          <reference field="3" count="2">
            <x v="10"/>
            <x v="16"/>
          </reference>
          <reference field="6" count="1" selected="0">
            <x v="0"/>
          </reference>
          <reference field="10" count="1" selected="0">
            <x v="2"/>
          </reference>
        </references>
      </pivotArea>
    </format>
    <format dxfId="1486">
      <pivotArea dataOnly="0" labelOnly="1" outline="0" fieldPosition="0">
        <references count="4">
          <reference field="2" count="1" selected="0">
            <x v="6"/>
          </reference>
          <reference field="3" count="1">
            <x v="15"/>
          </reference>
          <reference field="6" count="1" selected="0">
            <x v="0"/>
          </reference>
          <reference field="10" count="1" selected="0">
            <x v="8"/>
          </reference>
        </references>
      </pivotArea>
    </format>
    <format dxfId="1485">
      <pivotArea dataOnly="0" labelOnly="1" outline="0" fieldPosition="0">
        <references count="4">
          <reference field="2" count="1" selected="0">
            <x v="6"/>
          </reference>
          <reference field="3" count="2">
            <x v="11"/>
            <x v="14"/>
          </reference>
          <reference field="6" count="1" selected="0">
            <x v="0"/>
          </reference>
          <reference field="10" count="1" selected="0">
            <x v="9"/>
          </reference>
        </references>
      </pivotArea>
    </format>
    <format dxfId="1484">
      <pivotArea dataOnly="0" labelOnly="1" outline="0" fieldPosition="0">
        <references count="4">
          <reference field="2" count="1" selected="0">
            <x v="6"/>
          </reference>
          <reference field="3" count="2">
            <x v="11"/>
            <x v="12"/>
          </reference>
          <reference field="6" count="1" selected="0">
            <x v="0"/>
          </reference>
          <reference field="10" count="1" selected="0">
            <x v="10"/>
          </reference>
        </references>
      </pivotArea>
    </format>
    <format dxfId="1483">
      <pivotArea dataOnly="0" labelOnly="1" outline="0" fieldPosition="0">
        <references count="4">
          <reference field="2" count="1" selected="0">
            <x v="6"/>
          </reference>
          <reference field="3" count="2">
            <x v="10"/>
            <x v="16"/>
          </reference>
          <reference field="6" count="1" selected="0">
            <x v="0"/>
          </reference>
          <reference field="10" count="1" selected="0">
            <x v="11"/>
          </reference>
        </references>
      </pivotArea>
    </format>
    <format dxfId="1482">
      <pivotArea dataOnly="0" labelOnly="1" outline="0" fieldPosition="0">
        <references count="4">
          <reference field="2" count="1" selected="0">
            <x v="6"/>
          </reference>
          <reference field="3" count="1">
            <x v="10"/>
          </reference>
          <reference field="6" count="1" selected="0">
            <x v="0"/>
          </reference>
          <reference field="10" count="1" selected="0">
            <x v="12"/>
          </reference>
        </references>
      </pivotArea>
    </format>
    <format dxfId="1481">
      <pivotArea dataOnly="0" labelOnly="1" outline="0" fieldPosition="0">
        <references count="4">
          <reference field="2" count="1" selected="0">
            <x v="6"/>
          </reference>
          <reference field="3" count="1">
            <x v="11"/>
          </reference>
          <reference field="6" count="1" selected="0">
            <x v="0"/>
          </reference>
          <reference field="10" count="1" selected="0">
            <x v="13"/>
          </reference>
        </references>
      </pivotArea>
    </format>
    <format dxfId="1480">
      <pivotArea dataOnly="0" labelOnly="1" outline="0" fieldPosition="0">
        <references count="4">
          <reference field="2" count="1" selected="0">
            <x v="6"/>
          </reference>
          <reference field="3" count="2">
            <x v="10"/>
            <x v="11"/>
          </reference>
          <reference field="6" count="1" selected="0">
            <x v="0"/>
          </reference>
          <reference field="10" count="1" selected="0">
            <x v="14"/>
          </reference>
        </references>
      </pivotArea>
    </format>
    <format dxfId="1479">
      <pivotArea dataOnly="0" labelOnly="1" outline="0" fieldPosition="0">
        <references count="4">
          <reference field="2" count="1" selected="0">
            <x v="6"/>
          </reference>
          <reference field="3" count="2">
            <x v="10"/>
            <x v="13"/>
          </reference>
          <reference field="6" count="1" selected="0">
            <x v="0"/>
          </reference>
          <reference field="10" count="1" selected="0">
            <x v="16"/>
          </reference>
        </references>
      </pivotArea>
    </format>
    <format dxfId="1478">
      <pivotArea dataOnly="0" labelOnly="1" outline="0" fieldPosition="0">
        <references count="4">
          <reference field="2" count="1" selected="0">
            <x v="6"/>
          </reference>
          <reference field="3" count="1">
            <x v="10"/>
          </reference>
          <reference field="6" count="1" selected="0">
            <x v="0"/>
          </reference>
          <reference field="10" count="1" selected="0">
            <x v="20"/>
          </reference>
        </references>
      </pivotArea>
    </format>
    <format dxfId="1477">
      <pivotArea dataOnly="0" labelOnly="1" outline="0" fieldPosition="0">
        <references count="4">
          <reference field="2" count="1" selected="0">
            <x v="6"/>
          </reference>
          <reference field="3" count="1">
            <x v="11"/>
          </reference>
          <reference field="6" count="1" selected="0">
            <x v="0"/>
          </reference>
          <reference field="10" count="1" selected="0">
            <x v="23"/>
          </reference>
        </references>
      </pivotArea>
    </format>
    <format dxfId="1476">
      <pivotArea dataOnly="0" labelOnly="1" outline="0" fieldPosition="0">
        <references count="4">
          <reference field="2" count="1" selected="0">
            <x v="6"/>
          </reference>
          <reference field="3" count="2">
            <x v="10"/>
            <x v="11"/>
          </reference>
          <reference field="6" count="1" selected="0">
            <x v="0"/>
          </reference>
          <reference field="10" count="1" selected="0">
            <x v="25"/>
          </reference>
        </references>
      </pivotArea>
    </format>
    <format dxfId="1475">
      <pivotArea dataOnly="0" labelOnly="1" outline="0" fieldPosition="0">
        <references count="4">
          <reference field="2" count="1" selected="0">
            <x v="6"/>
          </reference>
          <reference field="3" count="1">
            <x v="10"/>
          </reference>
          <reference field="6" count="1" selected="0">
            <x v="0"/>
          </reference>
          <reference field="10" count="1" selected="0">
            <x v="27"/>
          </reference>
        </references>
      </pivotArea>
    </format>
    <format dxfId="1474">
      <pivotArea dataOnly="0" labelOnly="1" outline="0" fieldPosition="0">
        <references count="4">
          <reference field="2" count="1" selected="0">
            <x v="6"/>
          </reference>
          <reference field="3" count="1">
            <x v="11"/>
          </reference>
          <reference field="6" count="1" selected="0">
            <x v="0"/>
          </reference>
          <reference field="10" count="1" selected="0">
            <x v="29"/>
          </reference>
        </references>
      </pivotArea>
    </format>
    <format dxfId="1473">
      <pivotArea dataOnly="0" labelOnly="1" outline="0" fieldPosition="0">
        <references count="4">
          <reference field="2" count="1" selected="0">
            <x v="7"/>
          </reference>
          <reference field="3" count="1">
            <x v="17"/>
          </reference>
          <reference field="6" count="1" selected="0">
            <x v="0"/>
          </reference>
          <reference field="10" count="1" selected="0">
            <x v="8"/>
          </reference>
        </references>
      </pivotArea>
    </format>
    <format dxfId="1472">
      <pivotArea dataOnly="0" labelOnly="1" outline="0" fieldPosition="0">
        <references count="4">
          <reference field="2" count="1" selected="0">
            <x v="8"/>
          </reference>
          <reference field="3" count="3">
            <x v="18"/>
            <x v="19"/>
            <x v="20"/>
          </reference>
          <reference field="6" count="1" selected="0">
            <x v="1"/>
          </reference>
          <reference field="10" count="1" selected="0">
            <x v="11"/>
          </reference>
        </references>
      </pivotArea>
    </format>
    <format dxfId="1471">
      <pivotArea dataOnly="0" labelOnly="1" outline="0" fieldPosition="0">
        <references count="4">
          <reference field="2" count="1" selected="0">
            <x v="8"/>
          </reference>
          <reference field="3" count="1">
            <x v="21"/>
          </reference>
          <reference field="6" count="1" selected="0">
            <x v="1"/>
          </reference>
          <reference field="10" count="1" selected="0">
            <x v="23"/>
          </reference>
        </references>
      </pivotArea>
    </format>
    <format dxfId="1470">
      <pivotArea dataOnly="0" labelOnly="1" outline="0" fieldPosition="0">
        <references count="4">
          <reference field="2" count="1" selected="0">
            <x v="9"/>
          </reference>
          <reference field="3" count="1">
            <x v="25"/>
          </reference>
          <reference field="6" count="1" selected="0">
            <x v="1"/>
          </reference>
          <reference field="10" count="1" selected="0">
            <x v="4"/>
          </reference>
        </references>
      </pivotArea>
    </format>
    <format dxfId="1469">
      <pivotArea dataOnly="0" labelOnly="1" outline="0" fieldPosition="0">
        <references count="4">
          <reference field="2" count="1" selected="0">
            <x v="9"/>
          </reference>
          <reference field="3" count="1">
            <x v="24"/>
          </reference>
          <reference field="6" count="1" selected="0">
            <x v="1"/>
          </reference>
          <reference field="10" count="1" selected="0">
            <x v="14"/>
          </reference>
        </references>
      </pivotArea>
    </format>
    <format dxfId="1468">
      <pivotArea dataOnly="0" labelOnly="1" outline="0" fieldPosition="0">
        <references count="4">
          <reference field="2" count="1" selected="0">
            <x v="9"/>
          </reference>
          <reference field="3" count="1">
            <x v="22"/>
          </reference>
          <reference field="6" count="1" selected="0">
            <x v="1"/>
          </reference>
          <reference field="10" count="1" selected="0">
            <x v="23"/>
          </reference>
        </references>
      </pivotArea>
    </format>
    <format dxfId="1467">
      <pivotArea dataOnly="0" labelOnly="1" outline="0" fieldPosition="0">
        <references count="4">
          <reference field="2" count="1" selected="0">
            <x v="10"/>
          </reference>
          <reference field="3" count="3">
            <x v="29"/>
            <x v="33"/>
            <x v="36"/>
          </reference>
          <reference field="6" count="1" selected="0">
            <x v="1"/>
          </reference>
          <reference field="10" count="1" selected="0">
            <x v="2"/>
          </reference>
        </references>
      </pivotArea>
    </format>
    <format dxfId="1466">
      <pivotArea dataOnly="0" labelOnly="1" outline="0" fieldPosition="0">
        <references count="4">
          <reference field="2" count="1" selected="0">
            <x v="10"/>
          </reference>
          <reference field="3" count="3">
            <x v="26"/>
            <x v="33"/>
            <x v="36"/>
          </reference>
          <reference field="6" count="1" selected="0">
            <x v="1"/>
          </reference>
          <reference field="10" count="1" selected="0">
            <x v="5"/>
          </reference>
        </references>
      </pivotArea>
    </format>
    <format dxfId="1465">
      <pivotArea dataOnly="0" labelOnly="1" outline="0" fieldPosition="0">
        <references count="4">
          <reference field="2" count="1" selected="0">
            <x v="10"/>
          </reference>
          <reference field="3" count="3">
            <x v="28"/>
            <x v="33"/>
            <x v="36"/>
          </reference>
          <reference field="6" count="1" selected="0">
            <x v="1"/>
          </reference>
          <reference field="10" count="1" selected="0">
            <x v="10"/>
          </reference>
        </references>
      </pivotArea>
    </format>
    <format dxfId="1464">
      <pivotArea dataOnly="0" labelOnly="1" outline="0" fieldPosition="0">
        <references count="4">
          <reference field="2" count="1" selected="0">
            <x v="10"/>
          </reference>
          <reference field="3" count="4">
            <x v="26"/>
            <x v="29"/>
            <x v="33"/>
            <x v="36"/>
          </reference>
          <reference field="6" count="1" selected="0">
            <x v="1"/>
          </reference>
          <reference field="10" count="1" selected="0">
            <x v="11"/>
          </reference>
        </references>
      </pivotArea>
    </format>
    <format dxfId="1463">
      <pivotArea dataOnly="0" labelOnly="1" outline="0" fieldPosition="0">
        <references count="4">
          <reference field="2" count="1" selected="0">
            <x v="10"/>
          </reference>
          <reference field="3" count="3">
            <x v="28"/>
            <x v="33"/>
            <x v="36"/>
          </reference>
          <reference field="6" count="1" selected="0">
            <x v="1"/>
          </reference>
          <reference field="10" count="1" selected="0">
            <x v="12"/>
          </reference>
        </references>
      </pivotArea>
    </format>
    <format dxfId="1462">
      <pivotArea dataOnly="0" labelOnly="1" outline="0" fieldPosition="0">
        <references count="4">
          <reference field="2" count="1" selected="0">
            <x v="10"/>
          </reference>
          <reference field="3" count="3">
            <x v="27"/>
            <x v="33"/>
            <x v="36"/>
          </reference>
          <reference field="6" count="1" selected="0">
            <x v="1"/>
          </reference>
          <reference field="10" count="1" selected="0">
            <x v="13"/>
          </reference>
        </references>
      </pivotArea>
    </format>
    <format dxfId="1461">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14"/>
          </reference>
        </references>
      </pivotArea>
    </format>
    <format dxfId="1460">
      <pivotArea dataOnly="0" labelOnly="1" outline="0" fieldPosition="0">
        <references count="4">
          <reference field="2" count="1" selected="0">
            <x v="10"/>
          </reference>
          <reference field="3" count="3">
            <x v="27"/>
            <x v="34"/>
            <x v="37"/>
          </reference>
          <reference field="6" count="1" selected="0">
            <x v="1"/>
          </reference>
          <reference field="10" count="1" selected="0">
            <x v="15"/>
          </reference>
        </references>
      </pivotArea>
    </format>
    <format dxfId="1459">
      <pivotArea dataOnly="0" labelOnly="1" outline="0" fieldPosition="0">
        <references count="4">
          <reference field="2" count="1" selected="0">
            <x v="10"/>
          </reference>
          <reference field="3" count="3">
            <x v="27"/>
            <x v="34"/>
            <x v="37"/>
          </reference>
          <reference field="6" count="1" selected="0">
            <x v="1"/>
          </reference>
          <reference field="10" count="1" selected="0">
            <x v="16"/>
          </reference>
        </references>
      </pivotArea>
    </format>
    <format dxfId="1458">
      <pivotArea dataOnly="0" labelOnly="1" outline="0" fieldPosition="0">
        <references count="4">
          <reference field="2" count="1" selected="0">
            <x v="10"/>
          </reference>
          <reference field="3" count="6">
            <x v="28"/>
            <x v="30"/>
            <x v="31"/>
            <x v="32"/>
            <x v="35"/>
            <x v="38"/>
          </reference>
          <reference field="6" count="1" selected="0">
            <x v="1"/>
          </reference>
          <reference field="10" count="1" selected="0">
            <x v="19"/>
          </reference>
        </references>
      </pivotArea>
    </format>
    <format dxfId="1457">
      <pivotArea dataOnly="0" labelOnly="1" outline="0" fieldPosition="0">
        <references count="4">
          <reference field="2" count="1" selected="0">
            <x v="10"/>
          </reference>
          <reference field="3" count="1">
            <x v="28"/>
          </reference>
          <reference field="6" count="1" selected="0">
            <x v="1"/>
          </reference>
          <reference field="10" count="1" selected="0">
            <x v="20"/>
          </reference>
        </references>
      </pivotArea>
    </format>
    <format dxfId="1456">
      <pivotArea dataOnly="0" labelOnly="1" outline="0" fieldPosition="0">
        <references count="4">
          <reference field="2" count="1" selected="0">
            <x v="10"/>
          </reference>
          <reference field="3" count="2">
            <x v="35"/>
            <x v="38"/>
          </reference>
          <reference field="6" count="1" selected="0">
            <x v="1"/>
          </reference>
          <reference field="10" count="1" selected="0">
            <x v="23"/>
          </reference>
        </references>
      </pivotArea>
    </format>
    <format dxfId="1455">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27"/>
          </reference>
        </references>
      </pivotArea>
    </format>
    <format dxfId="1454">
      <pivotArea dataOnly="0" labelOnly="1" outline="0" fieldPosition="0">
        <references count="4">
          <reference field="2" count="1" selected="0">
            <x v="10"/>
          </reference>
          <reference field="3" count="3">
            <x v="28"/>
            <x v="35"/>
            <x v="38"/>
          </reference>
          <reference field="6" count="1" selected="0">
            <x v="1"/>
          </reference>
          <reference field="10" count="1" selected="0">
            <x v="28"/>
          </reference>
        </references>
      </pivotArea>
    </format>
    <format dxfId="1453">
      <pivotArea dataOnly="0" labelOnly="1" outline="0" fieldPosition="0">
        <references count="4">
          <reference field="2" count="1" selected="0">
            <x v="10"/>
          </reference>
          <reference field="3" count="3">
            <x v="27"/>
            <x v="34"/>
            <x v="37"/>
          </reference>
          <reference field="6" count="1" selected="0">
            <x v="1"/>
          </reference>
          <reference field="10" count="1" selected="0">
            <x v="31"/>
          </reference>
        </references>
      </pivotArea>
    </format>
    <format dxfId="1452">
      <pivotArea dataOnly="0" labelOnly="1" outline="0" fieldPosition="0">
        <references count="4">
          <reference field="2" count="1" selected="0">
            <x v="11"/>
          </reference>
          <reference field="3" count="1">
            <x v="55"/>
          </reference>
          <reference field="6" count="1" selected="0">
            <x v="1"/>
          </reference>
          <reference field="10" count="1" selected="0">
            <x v="0"/>
          </reference>
        </references>
      </pivotArea>
    </format>
    <format dxfId="1451">
      <pivotArea dataOnly="0" labelOnly="1" outline="0" fieldPosition="0">
        <references count="4">
          <reference field="2" count="1" selected="0">
            <x v="11"/>
          </reference>
          <reference field="3" count="1">
            <x v="48"/>
          </reference>
          <reference field="6" count="1" selected="0">
            <x v="1"/>
          </reference>
          <reference field="10" count="1" selected="0">
            <x v="1"/>
          </reference>
        </references>
      </pivotArea>
    </format>
    <format dxfId="1450">
      <pivotArea dataOnly="0" labelOnly="1" outline="0" fieldPosition="0">
        <references count="4">
          <reference field="2" count="1" selected="0">
            <x v="11"/>
          </reference>
          <reference field="3" count="5">
            <x v="54"/>
            <x v="68"/>
            <x v="72"/>
            <x v="74"/>
            <x v="75"/>
          </reference>
          <reference field="6" count="1" selected="0">
            <x v="1"/>
          </reference>
          <reference field="10" count="1" selected="0">
            <x v="2"/>
          </reference>
        </references>
      </pivotArea>
    </format>
    <format dxfId="1449">
      <pivotArea dataOnly="0" labelOnly="1" outline="0" fieldPosition="0">
        <references count="4">
          <reference field="2" count="1" selected="0">
            <x v="11"/>
          </reference>
          <reference field="3" count="1">
            <x v="56"/>
          </reference>
          <reference field="6" count="1" selected="0">
            <x v="1"/>
          </reference>
          <reference field="10" count="1" selected="0">
            <x v="3"/>
          </reference>
        </references>
      </pivotArea>
    </format>
    <format dxfId="1448">
      <pivotArea dataOnly="0" labelOnly="1" outline="0" fieldPosition="0">
        <references count="4">
          <reference field="2" count="1" selected="0">
            <x v="11"/>
          </reference>
          <reference field="3" count="1">
            <x v="47"/>
          </reference>
          <reference field="6" count="1" selected="0">
            <x v="1"/>
          </reference>
          <reference field="10" count="1" selected="0">
            <x v="6"/>
          </reference>
        </references>
      </pivotArea>
    </format>
    <format dxfId="1447">
      <pivotArea dataOnly="0" labelOnly="1" outline="0" fieldPosition="0">
        <references count="4">
          <reference field="2" count="1" selected="0">
            <x v="11"/>
          </reference>
          <reference field="3" count="7">
            <x v="40"/>
            <x v="43"/>
            <x v="44"/>
            <x v="52"/>
            <x v="59"/>
            <x v="64"/>
            <x v="78"/>
          </reference>
          <reference field="6" count="1" selected="0">
            <x v="1"/>
          </reference>
          <reference field="10" count="1" selected="0">
            <x v="7"/>
          </reference>
        </references>
      </pivotArea>
    </format>
    <format dxfId="1446">
      <pivotArea dataOnly="0" labelOnly="1" outline="0" fieldPosition="0">
        <references count="4">
          <reference field="2" count="1" selected="0">
            <x v="11"/>
          </reference>
          <reference field="3" count="1">
            <x v="73"/>
          </reference>
          <reference field="6" count="1" selected="0">
            <x v="1"/>
          </reference>
          <reference field="10" count="1" selected="0">
            <x v="9"/>
          </reference>
        </references>
      </pivotArea>
    </format>
    <format dxfId="1445">
      <pivotArea dataOnly="0" labelOnly="1" outline="0" fieldPosition="0">
        <references count="4">
          <reference field="2" count="1" selected="0">
            <x v="11"/>
          </reference>
          <reference field="3" count="5">
            <x v="39"/>
            <x v="53"/>
            <x v="63"/>
            <x v="76"/>
            <x v="77"/>
          </reference>
          <reference field="6" count="1" selected="0">
            <x v="1"/>
          </reference>
          <reference field="10" count="1" selected="0">
            <x v="11"/>
          </reference>
        </references>
      </pivotArea>
    </format>
    <format dxfId="1444">
      <pivotArea dataOnly="0" labelOnly="1" outline="0" fieldPosition="0">
        <references count="4">
          <reference field="2" count="1" selected="0">
            <x v="11"/>
          </reference>
          <reference field="3" count="2">
            <x v="56"/>
            <x v="73"/>
          </reference>
          <reference field="6" count="1" selected="0">
            <x v="1"/>
          </reference>
          <reference field="10" count="1" selected="0">
            <x v="12"/>
          </reference>
        </references>
      </pivotArea>
    </format>
    <format dxfId="1443">
      <pivotArea dataOnly="0" labelOnly="1" outline="0" fieldPosition="0">
        <references count="4">
          <reference field="2" count="1" selected="0">
            <x v="11"/>
          </reference>
          <reference field="3" count="2">
            <x v="70"/>
            <x v="73"/>
          </reference>
          <reference field="6" count="1" selected="0">
            <x v="1"/>
          </reference>
          <reference field="10" count="1" selected="0">
            <x v="13"/>
          </reference>
        </references>
      </pivotArea>
    </format>
    <format dxfId="1442">
      <pivotArea dataOnly="0" labelOnly="1" outline="0" fieldPosition="0">
        <references count="4">
          <reference field="2" count="1" selected="0">
            <x v="11"/>
          </reference>
          <reference field="3" count="4">
            <x v="56"/>
            <x v="69"/>
            <x v="71"/>
            <x v="73"/>
          </reference>
          <reference field="6" count="1" selected="0">
            <x v="1"/>
          </reference>
          <reference field="10" count="1" selected="0">
            <x v="14"/>
          </reference>
        </references>
      </pivotArea>
    </format>
    <format dxfId="1441">
      <pivotArea dataOnly="0" labelOnly="1" outline="0" fieldPosition="0">
        <references count="4">
          <reference field="2" count="1" selected="0">
            <x v="11"/>
          </reference>
          <reference field="3" count="2">
            <x v="56"/>
            <x v="73"/>
          </reference>
          <reference field="6" count="1" selected="0">
            <x v="1"/>
          </reference>
          <reference field="10" count="1" selected="0">
            <x v="15"/>
          </reference>
        </references>
      </pivotArea>
    </format>
    <format dxfId="1440">
      <pivotArea dataOnly="0" labelOnly="1" outline="0" fieldPosition="0">
        <references count="4">
          <reference field="2" count="1" selected="0">
            <x v="11"/>
          </reference>
          <reference field="3" count="2">
            <x v="56"/>
            <x v="73"/>
          </reference>
          <reference field="6" count="1" selected="0">
            <x v="1"/>
          </reference>
          <reference field="10" count="1" selected="0">
            <x v="16"/>
          </reference>
        </references>
      </pivotArea>
    </format>
    <format dxfId="1439">
      <pivotArea dataOnly="0" labelOnly="1" outline="0" fieldPosition="0">
        <references count="4">
          <reference field="2" count="1" selected="0">
            <x v="11"/>
          </reference>
          <reference field="3" count="6">
            <x v="60"/>
            <x v="61"/>
            <x v="62"/>
            <x v="65"/>
            <x v="66"/>
            <x v="69"/>
          </reference>
          <reference field="6" count="1" selected="0">
            <x v="1"/>
          </reference>
          <reference field="10" count="1" selected="0">
            <x v="17"/>
          </reference>
        </references>
      </pivotArea>
    </format>
    <format dxfId="1438">
      <pivotArea dataOnly="0" labelOnly="1" outline="0" fieldPosition="0">
        <references count="4">
          <reference field="2" count="1" selected="0">
            <x v="11"/>
          </reference>
          <reference field="3" count="1">
            <x v="56"/>
          </reference>
          <reference field="6" count="1" selected="0">
            <x v="1"/>
          </reference>
          <reference field="10" count="1" selected="0">
            <x v="18"/>
          </reference>
        </references>
      </pivotArea>
    </format>
    <format dxfId="1437">
      <pivotArea dataOnly="0" labelOnly="1" outline="0" fieldPosition="0">
        <references count="4">
          <reference field="2" count="1" selected="0">
            <x v="11"/>
          </reference>
          <reference field="3" count="2">
            <x v="42"/>
            <x v="69"/>
          </reference>
          <reference field="6" count="1" selected="0">
            <x v="1"/>
          </reference>
          <reference field="10" count="1" selected="0">
            <x v="19"/>
          </reference>
        </references>
      </pivotArea>
    </format>
    <format dxfId="1436">
      <pivotArea dataOnly="0" labelOnly="1" outline="0" fieldPosition="0">
        <references count="4">
          <reference field="2" count="1" selected="0">
            <x v="11"/>
          </reference>
          <reference field="3" count="3">
            <x v="41"/>
            <x v="57"/>
            <x v="69"/>
          </reference>
          <reference field="6" count="1" selected="0">
            <x v="1"/>
          </reference>
          <reference field="10" count="1" selected="0">
            <x v="20"/>
          </reference>
        </references>
      </pivotArea>
    </format>
    <format dxfId="1435">
      <pivotArea dataOnly="0" labelOnly="1" outline="0" fieldPosition="0">
        <references count="4">
          <reference field="2" count="1" selected="0">
            <x v="11"/>
          </reference>
          <reference field="3" count="2">
            <x v="56"/>
            <x v="69"/>
          </reference>
          <reference field="6" count="1" selected="0">
            <x v="1"/>
          </reference>
          <reference field="10" count="1" selected="0">
            <x v="21"/>
          </reference>
        </references>
      </pivotArea>
    </format>
    <format dxfId="1434">
      <pivotArea dataOnly="0" labelOnly="1" outline="0" fieldPosition="0">
        <references count="4">
          <reference field="2" count="1" selected="0">
            <x v="11"/>
          </reference>
          <reference field="3" count="1">
            <x v="49"/>
          </reference>
          <reference field="6" count="1" selected="0">
            <x v="1"/>
          </reference>
          <reference field="10" count="1" selected="0">
            <x v="22"/>
          </reference>
        </references>
      </pivotArea>
    </format>
    <format dxfId="1433">
      <pivotArea dataOnly="0" labelOnly="1" outline="0" fieldPosition="0">
        <references count="4">
          <reference field="2" count="1" selected="0">
            <x v="11"/>
          </reference>
          <reference field="3" count="5">
            <x v="56"/>
            <x v="67"/>
            <x v="70"/>
            <x v="73"/>
            <x v="78"/>
          </reference>
          <reference field="6" count="1" selected="0">
            <x v="1"/>
          </reference>
          <reference field="10" count="1" selected="0">
            <x v="23"/>
          </reference>
        </references>
      </pivotArea>
    </format>
    <format dxfId="1432">
      <pivotArea dataOnly="0" labelOnly="1" outline="0" fieldPosition="0">
        <references count="4">
          <reference field="2" count="1" selected="0">
            <x v="11"/>
          </reference>
          <reference field="3" count="2">
            <x v="69"/>
            <x v="73"/>
          </reference>
          <reference field="6" count="1" selected="0">
            <x v="1"/>
          </reference>
          <reference field="10" count="1" selected="0">
            <x v="25"/>
          </reference>
        </references>
      </pivotArea>
    </format>
    <format dxfId="1431">
      <pivotArea dataOnly="0" labelOnly="1" outline="0" fieldPosition="0">
        <references count="4">
          <reference field="2" count="1" selected="0">
            <x v="11"/>
          </reference>
          <reference field="3" count="1">
            <x v="56"/>
          </reference>
          <reference field="6" count="1" selected="0">
            <x v="1"/>
          </reference>
          <reference field="10" count="1" selected="0">
            <x v="27"/>
          </reference>
        </references>
      </pivotArea>
    </format>
    <format dxfId="1430">
      <pivotArea dataOnly="0" labelOnly="1" outline="0" fieldPosition="0">
        <references count="4">
          <reference field="2" count="1" selected="0">
            <x v="11"/>
          </reference>
          <reference field="3" count="6">
            <x v="45"/>
            <x v="46"/>
            <x v="56"/>
            <x v="58"/>
            <x v="60"/>
            <x v="70"/>
          </reference>
          <reference field="6" count="1" selected="0">
            <x v="1"/>
          </reference>
          <reference field="10" count="1" selected="0">
            <x v="28"/>
          </reference>
        </references>
      </pivotArea>
    </format>
    <format dxfId="1429">
      <pivotArea dataOnly="0" labelOnly="1" outline="0" fieldPosition="0">
        <references count="4">
          <reference field="2" count="1" selected="0">
            <x v="11"/>
          </reference>
          <reference field="3" count="5">
            <x v="49"/>
            <x v="50"/>
            <x v="51"/>
            <x v="62"/>
            <x v="73"/>
          </reference>
          <reference field="6" count="1" selected="0">
            <x v="1"/>
          </reference>
          <reference field="10" count="1" selected="0">
            <x v="29"/>
          </reference>
        </references>
      </pivotArea>
    </format>
    <format dxfId="1428">
      <pivotArea dataOnly="0" labelOnly="1" outline="0" fieldPosition="0">
        <references count="4">
          <reference field="2" count="1" selected="0">
            <x v="12"/>
          </reference>
          <reference field="3" count="1">
            <x v="79"/>
          </reference>
          <reference field="6" count="1" selected="0">
            <x v="1"/>
          </reference>
          <reference field="10" count="1" selected="0">
            <x v="24"/>
          </reference>
        </references>
      </pivotArea>
    </format>
    <format dxfId="1427">
      <pivotArea dataOnly="0" labelOnly="1" outline="0" fieldPosition="0">
        <references count="4">
          <reference field="2" count="1" selected="0">
            <x v="1"/>
          </reference>
          <reference field="3" count="2">
            <x v="1"/>
            <x v="2"/>
          </reference>
          <reference field="6" count="1" selected="0">
            <x v="2"/>
          </reference>
          <reference field="10" count="1" selected="0">
            <x v="1"/>
          </reference>
        </references>
      </pivotArea>
    </format>
    <format dxfId="1426">
      <pivotArea dataOnly="0" labelOnly="1" outline="0" fieldPosition="0">
        <references count="4">
          <reference field="2" count="1" selected="0">
            <x v="9"/>
          </reference>
          <reference field="3" count="1">
            <x v="23"/>
          </reference>
          <reference field="6" count="1" selected="0">
            <x v="2"/>
          </reference>
          <reference field="10" count="1" selected="0">
            <x v="1"/>
          </reference>
        </references>
      </pivotArea>
    </format>
    <format dxfId="1425">
      <pivotArea dataOnly="0" labelOnly="1" outline="0" fieldPosition="0">
        <references count="4">
          <reference field="2" count="1" selected="0">
            <x v="13"/>
          </reference>
          <reference field="3" count="1">
            <x v="80"/>
          </reference>
          <reference field="6" count="1" selected="0">
            <x v="2"/>
          </reference>
          <reference field="10" count="1" selected="0">
            <x v="8"/>
          </reference>
        </references>
      </pivotArea>
    </format>
    <format dxfId="1424">
      <pivotArea dataOnly="0" labelOnly="1" outline="0" fieldPosition="0">
        <references count="4">
          <reference field="2" count="1" selected="0">
            <x v="3"/>
          </reference>
          <reference field="3" count="1">
            <x v="4"/>
          </reference>
          <reference field="6" count="1" selected="0">
            <x v="3"/>
          </reference>
          <reference field="10" count="1" selected="0">
            <x v="8"/>
          </reference>
        </references>
      </pivotArea>
    </format>
    <format dxfId="1423">
      <pivotArea dataOnly="0" labelOnly="1" outline="0" fieldPosition="0">
        <references count="4">
          <reference field="2" count="1" selected="0">
            <x v="0"/>
          </reference>
          <reference field="3" count="1">
            <x v="0"/>
          </reference>
          <reference field="6" count="1" selected="0">
            <x v="4"/>
          </reference>
          <reference field="10" count="1" selected="0">
            <x v="8"/>
          </reference>
        </references>
      </pivotArea>
    </format>
    <format dxfId="1422">
      <pivotArea dataOnly="0" labelOnly="1" outline="0" fieldPosition="0">
        <references count="4">
          <reference field="2" count="1" selected="0">
            <x v="2"/>
          </reference>
          <reference field="3" count="1">
            <x v="3"/>
          </reference>
          <reference field="6" count="1" selected="0">
            <x v="5"/>
          </reference>
          <reference field="10" count="1" selected="0">
            <x v="8"/>
          </reference>
        </references>
      </pivotArea>
    </format>
    <format dxfId="1421">
      <pivotArea dataOnly="0" labelOnly="1" outline="0" fieldPosition="0">
        <references count="5">
          <reference field="0" count="1">
            <x v="34"/>
          </reference>
          <reference field="2" count="1" selected="0">
            <x v="4"/>
          </reference>
          <reference field="3" count="1" selected="0">
            <x v="5"/>
          </reference>
          <reference field="6" count="1" selected="0">
            <x v="0"/>
          </reference>
          <reference field="10" count="1" selected="0">
            <x v="8"/>
          </reference>
        </references>
      </pivotArea>
    </format>
    <format dxfId="1420">
      <pivotArea dataOnly="0" labelOnly="1" outline="0" fieldPosition="0">
        <references count="5">
          <reference field="0" count="1">
            <x v="71"/>
          </reference>
          <reference field="2" count="1" selected="0">
            <x v="5"/>
          </reference>
          <reference field="3" count="1" selected="0">
            <x v="9"/>
          </reference>
          <reference field="6" count="1" selected="0">
            <x v="0"/>
          </reference>
          <reference field="10" count="1" selected="0">
            <x v="5"/>
          </reference>
        </references>
      </pivotArea>
    </format>
    <format dxfId="1419">
      <pivotArea dataOnly="0" labelOnly="1" outline="0" fieldPosition="0">
        <references count="5">
          <reference field="0" count="2">
            <x v="145"/>
            <x v="146"/>
          </reference>
          <reference field="2" count="1" selected="0">
            <x v="5"/>
          </reference>
          <reference field="3" count="1" selected="0">
            <x v="8"/>
          </reference>
          <reference field="6" count="1" selected="0">
            <x v="0"/>
          </reference>
          <reference field="10" count="1" selected="0">
            <x v="10"/>
          </reference>
        </references>
      </pivotArea>
    </format>
    <format dxfId="1418">
      <pivotArea dataOnly="0" labelOnly="1" outline="0" fieldPosition="0">
        <references count="5">
          <reference field="0" count="1">
            <x v="39"/>
          </reference>
          <reference field="2" count="1" selected="0">
            <x v="5"/>
          </reference>
          <reference field="3" count="1" selected="0">
            <x v="6"/>
          </reference>
          <reference field="6" count="1" selected="0">
            <x v="0"/>
          </reference>
          <reference field="10" count="1" selected="0">
            <x v="13"/>
          </reference>
        </references>
      </pivotArea>
    </format>
    <format dxfId="1417">
      <pivotArea dataOnly="0" labelOnly="1" outline="0" fieldPosition="0">
        <references count="5">
          <reference field="0" count="1">
            <x v="33"/>
          </reference>
          <reference field="2" count="1" selected="0">
            <x v="5"/>
          </reference>
          <reference field="3" count="1" selected="0">
            <x v="6"/>
          </reference>
          <reference field="6" count="1" selected="0">
            <x v="0"/>
          </reference>
          <reference field="10" count="1" selected="0">
            <x v="15"/>
          </reference>
        </references>
      </pivotArea>
    </format>
    <format dxfId="1416">
      <pivotArea dataOnly="0" labelOnly="1" outline="0" fieldPosition="0">
        <references count="5">
          <reference field="0" count="1">
            <x v="87"/>
          </reference>
          <reference field="2" count="1" selected="0">
            <x v="5"/>
          </reference>
          <reference field="3" count="1" selected="0">
            <x v="6"/>
          </reference>
          <reference field="6" count="1" selected="0">
            <x v="0"/>
          </reference>
          <reference field="10" count="1" selected="0">
            <x v="17"/>
          </reference>
        </references>
      </pivotArea>
    </format>
    <format dxfId="1415">
      <pivotArea dataOnly="0" labelOnly="1" outline="0" fieldPosition="0">
        <references count="5">
          <reference field="0" count="1">
            <x v="95"/>
          </reference>
          <reference field="2" count="1" selected="0">
            <x v="5"/>
          </reference>
          <reference field="3" count="1" selected="0">
            <x v="6"/>
          </reference>
          <reference field="6" count="1" selected="0">
            <x v="0"/>
          </reference>
          <reference field="10" count="1" selected="0">
            <x v="19"/>
          </reference>
        </references>
      </pivotArea>
    </format>
    <format dxfId="1414">
      <pivotArea dataOnly="0" labelOnly="1" outline="0" fieldPosition="0">
        <references count="5">
          <reference field="0" count="1">
            <x v="88"/>
          </reference>
          <reference field="2" count="1" selected="0">
            <x v="5"/>
          </reference>
          <reference field="3" count="1" selected="0">
            <x v="6"/>
          </reference>
          <reference field="6" count="1" selected="0">
            <x v="0"/>
          </reference>
          <reference field="10" count="1" selected="0">
            <x v="20"/>
          </reference>
        </references>
      </pivotArea>
    </format>
    <format dxfId="1413">
      <pivotArea dataOnly="0" labelOnly="1" outline="0" fieldPosition="0">
        <references count="5">
          <reference field="0" count="5">
            <x v="82"/>
            <x v="83"/>
            <x v="84"/>
            <x v="147"/>
            <x v="148"/>
          </reference>
          <reference field="2" count="1" selected="0">
            <x v="5"/>
          </reference>
          <reference field="3" count="1" selected="0">
            <x v="7"/>
          </reference>
          <reference field="6" count="1" selected="0">
            <x v="0"/>
          </reference>
          <reference field="10" count="1" selected="0">
            <x v="23"/>
          </reference>
        </references>
      </pivotArea>
    </format>
    <format dxfId="1412">
      <pivotArea dataOnly="0" labelOnly="1" outline="0" fieldPosition="0">
        <references count="5">
          <reference field="0" count="1">
            <x v="132"/>
          </reference>
          <reference field="2" count="1" selected="0">
            <x v="6"/>
          </reference>
          <reference field="3" count="1" selected="0">
            <x v="16"/>
          </reference>
          <reference field="6" count="1" selected="0">
            <x v="0"/>
          </reference>
          <reference field="10" count="1" selected="0">
            <x v="1"/>
          </reference>
        </references>
      </pivotArea>
    </format>
    <format dxfId="1411">
      <pivotArea dataOnly="0" labelOnly="1" outline="0" fieldPosition="0">
        <references count="5">
          <reference field="0" count="2">
            <x v="37"/>
            <x v="127"/>
          </reference>
          <reference field="2" count="1" selected="0">
            <x v="6"/>
          </reference>
          <reference field="3" count="1" selected="0">
            <x v="10"/>
          </reference>
          <reference field="6" count="1" selected="0">
            <x v="0"/>
          </reference>
          <reference field="10" count="1" selected="0">
            <x v="2"/>
          </reference>
        </references>
      </pivotArea>
    </format>
    <format dxfId="1410">
      <pivotArea dataOnly="0" labelOnly="1" outline="0" fieldPosition="0">
        <references count="5">
          <reference field="0" count="1">
            <x v="131"/>
          </reference>
          <reference field="2" count="1" selected="0">
            <x v="6"/>
          </reference>
          <reference field="3" count="1" selected="0">
            <x v="16"/>
          </reference>
          <reference field="6" count="1" selected="0">
            <x v="0"/>
          </reference>
          <reference field="10" count="1" selected="0">
            <x v="2"/>
          </reference>
        </references>
      </pivotArea>
    </format>
    <format dxfId="1409">
      <pivotArea dataOnly="0" labelOnly="1" outline="0" fieldPosition="0">
        <references count="5">
          <reference field="0" count="1">
            <x v="135"/>
          </reference>
          <reference field="2" count="1" selected="0">
            <x v="6"/>
          </reference>
          <reference field="3" count="1" selected="0">
            <x v="16"/>
          </reference>
          <reference field="6" count="1" selected="0">
            <x v="0"/>
          </reference>
          <reference field="10" count="1" selected="0">
            <x v="5"/>
          </reference>
        </references>
      </pivotArea>
    </format>
    <format dxfId="1408">
      <pivotArea dataOnly="0" labelOnly="1" outline="0" fieldPosition="0">
        <references count="5">
          <reference field="0" count="1">
            <x v="119"/>
          </reference>
          <reference field="2" count="1" selected="0">
            <x v="6"/>
          </reference>
          <reference field="3" count="1" selected="0">
            <x v="15"/>
          </reference>
          <reference field="6" count="1" selected="0">
            <x v="0"/>
          </reference>
          <reference field="10" count="1" selected="0">
            <x v="8"/>
          </reference>
        </references>
      </pivotArea>
    </format>
    <format dxfId="1407">
      <pivotArea dataOnly="0" labelOnly="1" outline="0" fieldPosition="0">
        <references count="5">
          <reference field="0" count="1">
            <x v="51"/>
          </reference>
          <reference field="2" count="1" selected="0">
            <x v="6"/>
          </reference>
          <reference field="3" count="1" selected="0">
            <x v="11"/>
          </reference>
          <reference field="6" count="1" selected="0">
            <x v="0"/>
          </reference>
          <reference field="10" count="1" selected="0">
            <x v="9"/>
          </reference>
        </references>
      </pivotArea>
    </format>
    <format dxfId="1406">
      <pivotArea dataOnly="0" labelOnly="1" outline="0" fieldPosition="0">
        <references count="5">
          <reference field="0" count="1">
            <x v="32"/>
          </reference>
          <reference field="2" count="1" selected="0">
            <x v="6"/>
          </reference>
          <reference field="3" count="1" selected="0">
            <x v="14"/>
          </reference>
          <reference field="6" count="1" selected="0">
            <x v="0"/>
          </reference>
          <reference field="10" count="1" selected="0">
            <x v="9"/>
          </reference>
        </references>
      </pivotArea>
    </format>
    <format dxfId="1405">
      <pivotArea dataOnly="0" labelOnly="1" outline="0" fieldPosition="0">
        <references count="5">
          <reference field="0" count="1">
            <x v="138"/>
          </reference>
          <reference field="2" count="1" selected="0">
            <x v="6"/>
          </reference>
          <reference field="3" count="1" selected="0">
            <x v="11"/>
          </reference>
          <reference field="6" count="1" selected="0">
            <x v="0"/>
          </reference>
          <reference field="10" count="1" selected="0">
            <x v="10"/>
          </reference>
        </references>
      </pivotArea>
    </format>
    <format dxfId="1404">
      <pivotArea dataOnly="0" labelOnly="1" outline="0" fieldPosition="0">
        <references count="5">
          <reference field="0" count="2">
            <x v="26"/>
            <x v="27"/>
          </reference>
          <reference field="2" count="1" selected="0">
            <x v="6"/>
          </reference>
          <reference field="3" count="1" selected="0">
            <x v="12"/>
          </reference>
          <reference field="6" count="1" selected="0">
            <x v="0"/>
          </reference>
          <reference field="10" count="1" selected="0">
            <x v="10"/>
          </reference>
        </references>
      </pivotArea>
    </format>
    <format dxfId="1403">
      <pivotArea dataOnly="0" labelOnly="1" outline="0" fieldPosition="0">
        <references count="5">
          <reference field="0" count="1">
            <x v="31"/>
          </reference>
          <reference field="2" count="1" selected="0">
            <x v="6"/>
          </reference>
          <reference field="3" count="1" selected="0">
            <x v="10"/>
          </reference>
          <reference field="6" count="1" selected="0">
            <x v="0"/>
          </reference>
          <reference field="10" count="1" selected="0">
            <x v="11"/>
          </reference>
        </references>
      </pivotArea>
    </format>
    <format dxfId="1402">
      <pivotArea dataOnly="0" labelOnly="1" outline="0" fieldPosition="0">
        <references count="5">
          <reference field="0" count="3">
            <x v="130"/>
            <x v="131"/>
            <x v="132"/>
          </reference>
          <reference field="2" count="1" selected="0">
            <x v="6"/>
          </reference>
          <reference field="3" count="1" selected="0">
            <x v="16"/>
          </reference>
          <reference field="6" count="1" selected="0">
            <x v="0"/>
          </reference>
          <reference field="10" count="1" selected="0">
            <x v="11"/>
          </reference>
        </references>
      </pivotArea>
    </format>
    <format dxfId="1401">
      <pivotArea dataOnly="0" labelOnly="1" outline="0" fieldPosition="0">
        <references count="5">
          <reference field="0" count="2">
            <x v="124"/>
            <x v="142"/>
          </reference>
          <reference field="2" count="1" selected="0">
            <x v="6"/>
          </reference>
          <reference field="3" count="1" selected="0">
            <x v="10"/>
          </reference>
          <reference field="6" count="1" selected="0">
            <x v="0"/>
          </reference>
          <reference field="10" count="1" selected="0">
            <x v="12"/>
          </reference>
        </references>
      </pivotArea>
    </format>
    <format dxfId="1400">
      <pivotArea dataOnly="0" labelOnly="1" outline="0" fieldPosition="0">
        <references count="5">
          <reference field="0" count="1">
            <x v="77"/>
          </reference>
          <reference field="2" count="1" selected="0">
            <x v="6"/>
          </reference>
          <reference field="3" count="1" selected="0">
            <x v="10"/>
          </reference>
          <reference field="6" count="1" selected="0">
            <x v="0"/>
          </reference>
          <reference field="10" count="1" selected="0">
            <x v="13"/>
          </reference>
        </references>
      </pivotArea>
    </format>
    <format dxfId="1399">
      <pivotArea dataOnly="0" labelOnly="1" outline="0" fieldPosition="0">
        <references count="5">
          <reference field="0" count="1">
            <x v="143"/>
          </reference>
          <reference field="2" count="1" selected="0">
            <x v="6"/>
          </reference>
          <reference field="3" count="1" selected="0">
            <x v="11"/>
          </reference>
          <reference field="6" count="1" selected="0">
            <x v="0"/>
          </reference>
          <reference field="10" count="1" selected="0">
            <x v="13"/>
          </reference>
        </references>
      </pivotArea>
    </format>
    <format dxfId="1398">
      <pivotArea dataOnly="0" labelOnly="1" outline="0" fieldPosition="0">
        <references count="5">
          <reference field="0" count="2">
            <x v="76"/>
            <x v="109"/>
          </reference>
          <reference field="2" count="1" selected="0">
            <x v="6"/>
          </reference>
          <reference field="3" count="1" selected="0">
            <x v="10"/>
          </reference>
          <reference field="6" count="1" selected="0">
            <x v="0"/>
          </reference>
          <reference field="10" count="1" selected="0">
            <x v="14"/>
          </reference>
        </references>
      </pivotArea>
    </format>
    <format dxfId="1397">
      <pivotArea dataOnly="0" labelOnly="1" outline="0" fieldPosition="0">
        <references count="5">
          <reference field="0" count="4">
            <x v="61"/>
            <x v="62"/>
            <x v="63"/>
            <x v="64"/>
          </reference>
          <reference field="2" count="1" selected="0">
            <x v="6"/>
          </reference>
          <reference field="3" count="1" selected="0">
            <x v="11"/>
          </reference>
          <reference field="6" count="1" selected="0">
            <x v="0"/>
          </reference>
          <reference field="10" count="1" selected="0">
            <x v="14"/>
          </reference>
        </references>
      </pivotArea>
    </format>
    <format dxfId="1396">
      <pivotArea dataOnly="0" labelOnly="1" outline="0" fieldPosition="0">
        <references count="5">
          <reference field="0" count="1">
            <x v="110"/>
          </reference>
          <reference field="2" count="1" selected="0">
            <x v="6"/>
          </reference>
          <reference field="3" count="1" selected="0">
            <x v="10"/>
          </reference>
          <reference field="6" count="1" selected="0">
            <x v="0"/>
          </reference>
          <reference field="10" count="1" selected="0">
            <x v="16"/>
          </reference>
        </references>
      </pivotArea>
    </format>
    <format dxfId="1395">
      <pivotArea dataOnly="0" labelOnly="1" outline="0" fieldPosition="0">
        <references count="5">
          <reference field="0" count="1">
            <x v="108"/>
          </reference>
          <reference field="2" count="1" selected="0">
            <x v="6"/>
          </reference>
          <reference field="3" count="1" selected="0">
            <x v="13"/>
          </reference>
          <reference field="6" count="1" selected="0">
            <x v="0"/>
          </reference>
          <reference field="10" count="1" selected="0">
            <x v="16"/>
          </reference>
        </references>
      </pivotArea>
    </format>
    <format dxfId="1394">
      <pivotArea dataOnly="0" labelOnly="1" outline="0" fieldPosition="0">
        <references count="5">
          <reference field="0" count="1">
            <x v="122"/>
          </reference>
          <reference field="2" count="1" selected="0">
            <x v="6"/>
          </reference>
          <reference field="3" count="1" selected="0">
            <x v="10"/>
          </reference>
          <reference field="6" count="1" selected="0">
            <x v="0"/>
          </reference>
          <reference field="10" count="1" selected="0">
            <x v="20"/>
          </reference>
        </references>
      </pivotArea>
    </format>
    <format dxfId="1393">
      <pivotArea dataOnly="0" labelOnly="1" outline="0" fieldPosition="0">
        <references count="5">
          <reference field="0" count="1">
            <x v="123"/>
          </reference>
          <reference field="2" count="1" selected="0">
            <x v="6"/>
          </reference>
          <reference field="3" count="1" selected="0">
            <x v="10"/>
          </reference>
          <reference field="6" count="1" selected="0">
            <x v="0"/>
          </reference>
          <reference field="10" count="1" selected="0">
            <x v="21"/>
          </reference>
        </references>
      </pivotArea>
    </format>
    <format dxfId="1392">
      <pivotArea dataOnly="0" labelOnly="1" outline="0" fieldPosition="0">
        <references count="5">
          <reference field="0" count="2">
            <x v="96"/>
            <x v="106"/>
          </reference>
          <reference field="2" count="1" selected="0">
            <x v="6"/>
          </reference>
          <reference field="3" count="1" selected="0">
            <x v="10"/>
          </reference>
          <reference field="6" count="1" selected="0">
            <x v="0"/>
          </reference>
          <reference field="10" count="1" selected="0">
            <x v="23"/>
          </reference>
        </references>
      </pivotArea>
    </format>
    <format dxfId="1391">
      <pivotArea dataOnly="0" labelOnly="1" outline="0" fieldPosition="0">
        <references count="5">
          <reference field="0" count="4">
            <x v="7"/>
            <x v="42"/>
            <x v="81"/>
            <x v="144"/>
          </reference>
          <reference field="2" count="1" selected="0">
            <x v="6"/>
          </reference>
          <reference field="3" count="1" selected="0">
            <x v="11"/>
          </reference>
          <reference field="6" count="1" selected="0">
            <x v="0"/>
          </reference>
          <reference field="10" count="1" selected="0">
            <x v="23"/>
          </reference>
        </references>
      </pivotArea>
    </format>
    <format dxfId="1390">
      <pivotArea dataOnly="0" labelOnly="1" outline="0" fieldPosition="0">
        <references count="5">
          <reference field="0" count="1">
            <x v="100"/>
          </reference>
          <reference field="2" count="1" selected="0">
            <x v="6"/>
          </reference>
          <reference field="3" count="1" selected="0">
            <x v="10"/>
          </reference>
          <reference field="6" count="1" selected="0">
            <x v="0"/>
          </reference>
          <reference field="10" count="1" selected="0">
            <x v="25"/>
          </reference>
        </references>
      </pivotArea>
    </format>
    <format dxfId="1389">
      <pivotArea dataOnly="0" labelOnly="1" outline="0" fieldPosition="0">
        <references count="5">
          <reference field="0" count="3">
            <x v="55"/>
            <x v="56"/>
            <x v="59"/>
          </reference>
          <reference field="2" count="1" selected="0">
            <x v="6"/>
          </reference>
          <reference field="3" count="1" selected="0">
            <x v="11"/>
          </reference>
          <reference field="6" count="1" selected="0">
            <x v="0"/>
          </reference>
          <reference field="10" count="1" selected="0">
            <x v="25"/>
          </reference>
        </references>
      </pivotArea>
    </format>
    <format dxfId="1388">
      <pivotArea dataOnly="0" labelOnly="1" outline="0" fieldPosition="0">
        <references count="5">
          <reference field="0" count="2">
            <x v="66"/>
            <x v="67"/>
          </reference>
          <reference field="2" count="1" selected="0">
            <x v="6"/>
          </reference>
          <reference field="3" count="1" selected="0">
            <x v="11"/>
          </reference>
          <reference field="6" count="1" selected="0">
            <x v="0"/>
          </reference>
          <reference field="10" count="1" selected="0">
            <x v="26"/>
          </reference>
        </references>
      </pivotArea>
    </format>
    <format dxfId="1387">
      <pivotArea dataOnly="0" labelOnly="1" outline="0" fieldPosition="0">
        <references count="5">
          <reference field="0" count="1">
            <x v="75"/>
          </reference>
          <reference field="2" count="1" selected="0">
            <x v="6"/>
          </reference>
          <reference field="3" count="1" selected="0">
            <x v="10"/>
          </reference>
          <reference field="6" count="1" selected="0">
            <x v="0"/>
          </reference>
          <reference field="10" count="1" selected="0">
            <x v="27"/>
          </reference>
        </references>
      </pivotArea>
    </format>
    <format dxfId="1386">
      <pivotArea dataOnly="0" labelOnly="1" outline="0" fieldPosition="0">
        <references count="5">
          <reference field="0" count="1">
            <x v="125"/>
          </reference>
          <reference field="2" count="1" selected="0">
            <x v="6"/>
          </reference>
          <reference field="3" count="1" selected="0">
            <x v="11"/>
          </reference>
          <reference field="6" count="1" selected="0">
            <x v="0"/>
          </reference>
          <reference field="10" count="1" selected="0">
            <x v="29"/>
          </reference>
        </references>
      </pivotArea>
    </format>
    <format dxfId="1385">
      <pivotArea dataOnly="0" labelOnly="1" outline="0" fieldPosition="0">
        <references count="5">
          <reference field="0" count="1">
            <x v="52"/>
          </reference>
          <reference field="2" count="1" selected="0">
            <x v="6"/>
          </reference>
          <reference field="3" count="1" selected="0">
            <x v="11"/>
          </reference>
          <reference field="6" count="1" selected="0">
            <x v="0"/>
          </reference>
          <reference field="10" count="1" selected="0">
            <x v="30"/>
          </reference>
        </references>
      </pivotArea>
    </format>
    <format dxfId="1384">
      <pivotArea dataOnly="0" labelOnly="1" outline="0" fieldPosition="0">
        <references count="5">
          <reference field="0" count="1">
            <x v="44"/>
          </reference>
          <reference field="2" count="1" selected="0">
            <x v="7"/>
          </reference>
          <reference field="3" count="1" selected="0">
            <x v="17"/>
          </reference>
          <reference field="6" count="1" selected="0">
            <x v="0"/>
          </reference>
          <reference field="10" count="1" selected="0">
            <x v="8"/>
          </reference>
        </references>
      </pivotArea>
    </format>
    <format dxfId="1383">
      <pivotArea dataOnly="0" labelOnly="1" outline="0" fieldPosition="0">
        <references count="5">
          <reference field="0" count="1">
            <x v="29"/>
          </reference>
          <reference field="2" count="1" selected="0">
            <x v="8"/>
          </reference>
          <reference field="3" count="1" selected="0">
            <x v="18"/>
          </reference>
          <reference field="6" count="1" selected="0">
            <x v="1"/>
          </reference>
          <reference field="10" count="1" selected="0">
            <x v="11"/>
          </reference>
        </references>
      </pivotArea>
    </format>
    <format dxfId="1382">
      <pivotArea dataOnly="0" labelOnly="1" outline="0" fieldPosition="0">
        <references count="5">
          <reference field="0" count="2">
            <x v="6"/>
            <x v="131"/>
          </reference>
          <reference field="2" count="1" selected="0">
            <x v="8"/>
          </reference>
          <reference field="3" count="1" selected="0">
            <x v="19"/>
          </reference>
          <reference field="6" count="1" selected="0">
            <x v="1"/>
          </reference>
          <reference field="10" count="1" selected="0">
            <x v="11"/>
          </reference>
        </references>
      </pivotArea>
    </format>
    <format dxfId="1381">
      <pivotArea dataOnly="0" labelOnly="1" outline="0" fieldPosition="0">
        <references count="5">
          <reference field="0" count="2">
            <x v="4"/>
            <x v="128"/>
          </reference>
          <reference field="2" count="1" selected="0">
            <x v="8"/>
          </reference>
          <reference field="3" count="1" selected="0">
            <x v="20"/>
          </reference>
          <reference field="6" count="1" selected="0">
            <x v="1"/>
          </reference>
          <reference field="10" count="1" selected="0">
            <x v="11"/>
          </reference>
        </references>
      </pivotArea>
    </format>
    <format dxfId="1380">
      <pivotArea dataOnly="0" labelOnly="1" outline="0" fieldPosition="0">
        <references count="5">
          <reference field="0" count="1">
            <x v="7"/>
          </reference>
          <reference field="2" count="1" selected="0">
            <x v="8"/>
          </reference>
          <reference field="3" count="1" selected="0">
            <x v="21"/>
          </reference>
          <reference field="6" count="1" selected="0">
            <x v="1"/>
          </reference>
          <reference field="10" count="1" selected="0">
            <x v="23"/>
          </reference>
        </references>
      </pivotArea>
    </format>
    <format dxfId="1379">
      <pivotArea dataOnly="0" labelOnly="1" outline="0" fieldPosition="0">
        <references count="5">
          <reference field="0" count="1">
            <x v="43"/>
          </reference>
          <reference field="2" count="1" selected="0">
            <x v="8"/>
          </reference>
          <reference field="3" count="1" selected="0">
            <x v="21"/>
          </reference>
          <reference field="6" count="1" selected="0">
            <x v="1"/>
          </reference>
          <reference field="10" count="1" selected="0">
            <x v="29"/>
          </reference>
        </references>
      </pivotArea>
    </format>
    <format dxfId="1378">
      <pivotArea dataOnly="0" labelOnly="1" outline="0" fieldPosition="0">
        <references count="5">
          <reference field="0" count="2">
            <x v="2"/>
            <x v="3"/>
          </reference>
          <reference field="2" count="1" selected="0">
            <x v="9"/>
          </reference>
          <reference field="3" count="1" selected="0">
            <x v="25"/>
          </reference>
          <reference field="6" count="1" selected="0">
            <x v="1"/>
          </reference>
          <reference field="10" count="1" selected="0">
            <x v="4"/>
          </reference>
        </references>
      </pivotArea>
    </format>
    <format dxfId="1377">
      <pivotArea dataOnly="0" labelOnly="1" outline="0" fieldPosition="0">
        <references count="5">
          <reference field="0" count="1">
            <x v="78"/>
          </reference>
          <reference field="2" count="1" selected="0">
            <x v="9"/>
          </reference>
          <reference field="3" count="1" selected="0">
            <x v="24"/>
          </reference>
          <reference field="6" count="1" selected="0">
            <x v="1"/>
          </reference>
          <reference field="10" count="1" selected="0">
            <x v="14"/>
          </reference>
        </references>
      </pivotArea>
    </format>
    <format dxfId="1376">
      <pivotArea dataOnly="0" labelOnly="1" outline="0" fieldPosition="0">
        <references count="5">
          <reference field="0" count="1">
            <x v="48"/>
          </reference>
          <reference field="2" count="1" selected="0">
            <x v="9"/>
          </reference>
          <reference field="3" count="1" selected="0">
            <x v="24"/>
          </reference>
          <reference field="6" count="1" selected="0">
            <x v="1"/>
          </reference>
          <reference field="10" count="1" selected="0">
            <x v="16"/>
          </reference>
        </references>
      </pivotArea>
    </format>
    <format dxfId="1375">
      <pivotArea dataOnly="0" labelOnly="1" outline="0" fieldPosition="0">
        <references count="5">
          <reference field="0" count="1">
            <x v="103"/>
          </reference>
          <reference field="2" count="1" selected="0">
            <x v="9"/>
          </reference>
          <reference field="3" count="1" selected="0">
            <x v="22"/>
          </reference>
          <reference field="6" count="1" selected="0">
            <x v="1"/>
          </reference>
          <reference field="10" count="1" selected="0">
            <x v="23"/>
          </reference>
        </references>
      </pivotArea>
    </format>
    <format dxfId="1374">
      <pivotArea dataOnly="0" labelOnly="1" outline="0" fieldPosition="0">
        <references count="5">
          <reference field="0" count="1">
            <x v="141"/>
          </reference>
          <reference field="2" count="1" selected="0">
            <x v="10"/>
          </reference>
          <reference field="3" count="1" selected="0">
            <x v="29"/>
          </reference>
          <reference field="6" count="1" selected="0">
            <x v="1"/>
          </reference>
          <reference field="10" count="1" selected="0">
            <x v="2"/>
          </reference>
        </references>
      </pivotArea>
    </format>
    <format dxfId="1373">
      <pivotArea dataOnly="0" labelOnly="1" outline="0" fieldPosition="0">
        <references count="5">
          <reference field="0" count="1">
            <x v="112"/>
          </reference>
          <reference field="2" count="1" selected="0">
            <x v="10"/>
          </reference>
          <reference field="3" count="1" selected="0">
            <x v="33"/>
          </reference>
          <reference field="6" count="1" selected="0">
            <x v="1"/>
          </reference>
          <reference field="10" count="1" selected="0">
            <x v="2"/>
          </reference>
        </references>
      </pivotArea>
    </format>
    <format dxfId="1372">
      <pivotArea dataOnly="0" labelOnly="1" outline="0" fieldPosition="0">
        <references count="5">
          <reference field="0" count="1">
            <x v="140"/>
          </reference>
          <reference field="2" count="1" selected="0">
            <x v="10"/>
          </reference>
          <reference field="3" count="1" selected="0">
            <x v="36"/>
          </reference>
          <reference field="6" count="1" selected="0">
            <x v="1"/>
          </reference>
          <reference field="10" count="1" selected="0">
            <x v="2"/>
          </reference>
        </references>
      </pivotArea>
    </format>
    <format dxfId="1371">
      <pivotArea dataOnly="0" labelOnly="1" outline="0" fieldPosition="0">
        <references count="5">
          <reference field="0" count="2">
            <x v="91"/>
            <x v="134"/>
          </reference>
          <reference field="2" count="1" selected="0">
            <x v="10"/>
          </reference>
          <reference field="3" count="1" selected="0">
            <x v="26"/>
          </reference>
          <reference field="6" count="1" selected="0">
            <x v="1"/>
          </reference>
          <reference field="10" count="1" selected="0">
            <x v="5"/>
          </reference>
        </references>
      </pivotArea>
    </format>
    <format dxfId="1370">
      <pivotArea dataOnly="0" labelOnly="1" outline="0" fieldPosition="0">
        <references count="5">
          <reference field="0" count="2">
            <x v="92"/>
            <x v="134"/>
          </reference>
          <reference field="2" count="1" selected="0">
            <x v="10"/>
          </reference>
          <reference field="3" count="1" selected="0">
            <x v="33"/>
          </reference>
          <reference field="6" count="1" selected="0">
            <x v="1"/>
          </reference>
          <reference field="10" count="1" selected="0">
            <x v="5"/>
          </reference>
        </references>
      </pivotArea>
    </format>
    <format dxfId="1369">
      <pivotArea dataOnly="0" labelOnly="1" outline="0" fieldPosition="0">
        <references count="5">
          <reference field="0" count="2">
            <x v="93"/>
            <x v="134"/>
          </reference>
          <reference field="2" count="1" selected="0">
            <x v="10"/>
          </reference>
          <reference field="3" count="1" selected="0">
            <x v="36"/>
          </reference>
          <reference field="6" count="1" selected="0">
            <x v="1"/>
          </reference>
          <reference field="10" count="1" selected="0">
            <x v="5"/>
          </reference>
        </references>
      </pivotArea>
    </format>
    <format dxfId="1368">
      <pivotArea dataOnly="0" labelOnly="1" outline="0" fieldPosition="0">
        <references count="5">
          <reference field="0" count="1">
            <x v="138"/>
          </reference>
          <reference field="2" count="1" selected="0">
            <x v="10"/>
          </reference>
          <reference field="3" count="1" selected="0">
            <x v="28"/>
          </reference>
          <reference field="6" count="1" selected="0">
            <x v="1"/>
          </reference>
          <reference field="10" count="1" selected="0">
            <x v="10"/>
          </reference>
        </references>
      </pivotArea>
    </format>
    <format dxfId="1367">
      <pivotArea dataOnly="0" labelOnly="1" outline="0" fieldPosition="0">
        <references count="5">
          <reference field="0" count="1">
            <x v="138"/>
          </reference>
          <reference field="2" count="1" selected="0">
            <x v="10"/>
          </reference>
          <reference field="3" count="1" selected="0">
            <x v="33"/>
          </reference>
          <reference field="6" count="1" selected="0">
            <x v="1"/>
          </reference>
          <reference field="10" count="1" selected="0">
            <x v="10"/>
          </reference>
        </references>
      </pivotArea>
    </format>
    <format dxfId="1366">
      <pivotArea dataOnly="0" labelOnly="1" outline="0" fieldPosition="0">
        <references count="5">
          <reference field="0" count="1">
            <x v="138"/>
          </reference>
          <reference field="2" count="1" selected="0">
            <x v="10"/>
          </reference>
          <reference field="3" count="1" selected="0">
            <x v="36"/>
          </reference>
          <reference field="6" count="1" selected="0">
            <x v="1"/>
          </reference>
          <reference field="10" count="1" selected="0">
            <x v="10"/>
          </reference>
        </references>
      </pivotArea>
    </format>
    <format dxfId="1365">
      <pivotArea dataOnly="0" labelOnly="1" outline="0" fieldPosition="0">
        <references count="5">
          <reference field="0" count="1">
            <x v="30"/>
          </reference>
          <reference field="2" count="1" selected="0">
            <x v="10"/>
          </reference>
          <reference field="3" count="1" selected="0">
            <x v="26"/>
          </reference>
          <reference field="6" count="1" selected="0">
            <x v="1"/>
          </reference>
          <reference field="10" count="1" selected="0">
            <x v="11"/>
          </reference>
        </references>
      </pivotArea>
    </format>
    <format dxfId="1364">
      <pivotArea dataOnly="0" labelOnly="1" outline="0" fieldPosition="0">
        <references count="5">
          <reference field="0" count="1">
            <x v="29"/>
          </reference>
          <reference field="2" count="1" selected="0">
            <x v="10"/>
          </reference>
          <reference field="3" count="1" selected="0">
            <x v="29"/>
          </reference>
          <reference field="6" count="1" selected="0">
            <x v="1"/>
          </reference>
          <reference field="10" count="1" selected="0">
            <x v="11"/>
          </reference>
        </references>
      </pivotArea>
    </format>
    <format dxfId="1363">
      <pivotArea dataOnly="0" labelOnly="1" outline="0" fieldPosition="0">
        <references count="5">
          <reference field="0" count="1">
            <x v="29"/>
          </reference>
          <reference field="2" count="1" selected="0">
            <x v="10"/>
          </reference>
          <reference field="3" count="1" selected="0">
            <x v="33"/>
          </reference>
          <reference field="6" count="1" selected="0">
            <x v="1"/>
          </reference>
          <reference field="10" count="1" selected="0">
            <x v="11"/>
          </reference>
        </references>
      </pivotArea>
    </format>
    <format dxfId="1362">
      <pivotArea dataOnly="0" labelOnly="1" outline="0" fieldPosition="0">
        <references count="5">
          <reference field="0" count="1">
            <x v="29"/>
          </reference>
          <reference field="2" count="1" selected="0">
            <x v="10"/>
          </reference>
          <reference field="3" count="1" selected="0">
            <x v="36"/>
          </reference>
          <reference field="6" count="1" selected="0">
            <x v="1"/>
          </reference>
          <reference field="10" count="1" selected="0">
            <x v="11"/>
          </reference>
        </references>
      </pivotArea>
    </format>
    <format dxfId="1361">
      <pivotArea dataOnly="0" labelOnly="1" outline="0" fieldPosition="0">
        <references count="5">
          <reference field="0" count="1">
            <x v="142"/>
          </reference>
          <reference field="2" count="1" selected="0">
            <x v="10"/>
          </reference>
          <reference field="3" count="1" selected="0">
            <x v="28"/>
          </reference>
          <reference field="6" count="1" selected="0">
            <x v="1"/>
          </reference>
          <reference field="10" count="1" selected="0">
            <x v="12"/>
          </reference>
        </references>
      </pivotArea>
    </format>
    <format dxfId="1360">
      <pivotArea dataOnly="0" labelOnly="1" outline="0" fieldPosition="0">
        <references count="5">
          <reference field="0" count="1">
            <x v="142"/>
          </reference>
          <reference field="2" count="1" selected="0">
            <x v="10"/>
          </reference>
          <reference field="3" count="1" selected="0">
            <x v="33"/>
          </reference>
          <reference field="6" count="1" selected="0">
            <x v="1"/>
          </reference>
          <reference field="10" count="1" selected="0">
            <x v="12"/>
          </reference>
        </references>
      </pivotArea>
    </format>
    <format dxfId="1359">
      <pivotArea dataOnly="0" labelOnly="1" outline="0" fieldPosition="0">
        <references count="5">
          <reference field="0" count="1">
            <x v="142"/>
          </reference>
          <reference field="2" count="1" selected="0">
            <x v="10"/>
          </reference>
          <reference field="3" count="1" selected="0">
            <x v="36"/>
          </reference>
          <reference field="6" count="1" selected="0">
            <x v="1"/>
          </reference>
          <reference field="10" count="1" selected="0">
            <x v="12"/>
          </reference>
        </references>
      </pivotArea>
    </format>
    <format dxfId="1358">
      <pivotArea dataOnly="0" labelOnly="1" outline="0" fieldPosition="0">
        <references count="5">
          <reference field="0" count="1">
            <x v="149"/>
          </reference>
          <reference field="2" count="1" selected="0">
            <x v="10"/>
          </reference>
          <reference field="3" count="1" selected="0">
            <x v="27"/>
          </reference>
          <reference field="6" count="1" selected="0">
            <x v="1"/>
          </reference>
          <reference field="10" count="1" selected="0">
            <x v="13"/>
          </reference>
        </references>
      </pivotArea>
    </format>
    <format dxfId="1357">
      <pivotArea dataOnly="0" labelOnly="1" outline="0" fieldPosition="0">
        <references count="5">
          <reference field="0" count="1">
            <x v="113"/>
          </reference>
          <reference field="2" count="1" selected="0">
            <x v="10"/>
          </reference>
          <reference field="3" count="1" selected="0">
            <x v="33"/>
          </reference>
          <reference field="6" count="1" selected="0">
            <x v="1"/>
          </reference>
          <reference field="10" count="1" selected="0">
            <x v="13"/>
          </reference>
        </references>
      </pivotArea>
    </format>
    <format dxfId="1356">
      <pivotArea dataOnly="0" labelOnly="1" outline="0" fieldPosition="0">
        <references count="5">
          <reference field="0" count="1">
            <x v="139"/>
          </reference>
          <reference field="2" count="1" selected="0">
            <x v="10"/>
          </reference>
          <reference field="3" count="1" selected="0">
            <x v="36"/>
          </reference>
          <reference field="6" count="1" selected="0">
            <x v="1"/>
          </reference>
          <reference field="10" count="1" selected="0">
            <x v="13"/>
          </reference>
        </references>
      </pivotArea>
    </format>
    <format dxfId="1355">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4"/>
          </reference>
        </references>
      </pivotArea>
    </format>
    <format dxfId="1354">
      <pivotArea dataOnly="0" labelOnly="1" outline="0" fieldPosition="0">
        <references count="5">
          <reference field="0" count="1">
            <x v="76"/>
          </reference>
          <reference field="2" count="1" selected="0">
            <x v="10"/>
          </reference>
          <reference field="3" count="1" selected="0">
            <x v="28"/>
          </reference>
          <reference field="6" count="1" selected="0">
            <x v="1"/>
          </reference>
          <reference field="10" count="1" selected="0">
            <x v="14"/>
          </reference>
        </references>
      </pivotArea>
    </format>
    <format dxfId="1353">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4"/>
          </reference>
        </references>
      </pivotArea>
    </format>
    <format dxfId="1352">
      <pivotArea dataOnly="0" labelOnly="1" outline="0" fieldPosition="0">
        <references count="5">
          <reference field="0" count="1">
            <x v="76"/>
          </reference>
          <reference field="2" count="1" selected="0">
            <x v="10"/>
          </reference>
          <reference field="3" count="1" selected="0">
            <x v="35"/>
          </reference>
          <reference field="6" count="1" selected="0">
            <x v="1"/>
          </reference>
          <reference field="10" count="1" selected="0">
            <x v="14"/>
          </reference>
        </references>
      </pivotArea>
    </format>
    <format dxfId="1351">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4"/>
          </reference>
        </references>
      </pivotArea>
    </format>
    <format dxfId="1350">
      <pivotArea dataOnly="0" labelOnly="1" outline="0" fieldPosition="0">
        <references count="5">
          <reference field="0" count="1">
            <x v="76"/>
          </reference>
          <reference field="2" count="1" selected="0">
            <x v="10"/>
          </reference>
          <reference field="3" count="1" selected="0">
            <x v="38"/>
          </reference>
          <reference field="6" count="1" selected="0">
            <x v="1"/>
          </reference>
          <reference field="10" count="1" selected="0">
            <x v="14"/>
          </reference>
        </references>
      </pivotArea>
    </format>
    <format dxfId="1349">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5"/>
          </reference>
        </references>
      </pivotArea>
    </format>
    <format dxfId="1348">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5"/>
          </reference>
        </references>
      </pivotArea>
    </format>
    <format dxfId="1347">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5"/>
          </reference>
        </references>
      </pivotArea>
    </format>
    <format dxfId="1346">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6"/>
          </reference>
        </references>
      </pivotArea>
    </format>
    <format dxfId="1345">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6"/>
          </reference>
        </references>
      </pivotArea>
    </format>
    <format dxfId="1344">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6"/>
          </reference>
        </references>
      </pivotArea>
    </format>
    <format dxfId="1343">
      <pivotArea dataOnly="0" labelOnly="1" outline="0" fieldPosition="0">
        <references count="5">
          <reference field="0" count="1">
            <x v="95"/>
          </reference>
          <reference field="2" count="1" selected="0">
            <x v="10"/>
          </reference>
          <reference field="3" count="1" selected="0">
            <x v="28"/>
          </reference>
          <reference field="6" count="1" selected="0">
            <x v="1"/>
          </reference>
          <reference field="10" count="1" selected="0">
            <x v="19"/>
          </reference>
        </references>
      </pivotArea>
    </format>
    <format dxfId="1342">
      <pivotArea dataOnly="0" labelOnly="1" outline="0" fieldPosition="0">
        <references count="5">
          <reference field="0" count="1">
            <x v="73"/>
          </reference>
          <reference field="2" count="1" selected="0">
            <x v="10"/>
          </reference>
          <reference field="3" count="1" selected="0">
            <x v="30"/>
          </reference>
          <reference field="6" count="1" selected="0">
            <x v="1"/>
          </reference>
          <reference field="10" count="1" selected="0">
            <x v="19"/>
          </reference>
        </references>
      </pivotArea>
    </format>
    <format dxfId="1341">
      <pivotArea dataOnly="0" labelOnly="1" outline="0" fieldPosition="0">
        <references count="5">
          <reference field="0" count="1">
            <x v="73"/>
          </reference>
          <reference field="2" count="1" selected="0">
            <x v="10"/>
          </reference>
          <reference field="3" count="1" selected="0">
            <x v="31"/>
          </reference>
          <reference field="6" count="1" selected="0">
            <x v="1"/>
          </reference>
          <reference field="10" count="1" selected="0">
            <x v="19"/>
          </reference>
        </references>
      </pivotArea>
    </format>
    <format dxfId="1340">
      <pivotArea dataOnly="0" labelOnly="1" outline="0" fieldPosition="0">
        <references count="5">
          <reference field="0" count="1">
            <x v="73"/>
          </reference>
          <reference field="2" count="1" selected="0">
            <x v="10"/>
          </reference>
          <reference field="3" count="1" selected="0">
            <x v="32"/>
          </reference>
          <reference field="6" count="1" selected="0">
            <x v="1"/>
          </reference>
          <reference field="10" count="1" selected="0">
            <x v="19"/>
          </reference>
        </references>
      </pivotArea>
    </format>
    <format dxfId="1339">
      <pivotArea dataOnly="0" labelOnly="1" outline="0" fieldPosition="0">
        <references count="5">
          <reference field="0" count="1">
            <x v="95"/>
          </reference>
          <reference field="2" count="1" selected="0">
            <x v="10"/>
          </reference>
          <reference field="3" count="1" selected="0">
            <x v="35"/>
          </reference>
          <reference field="6" count="1" selected="0">
            <x v="1"/>
          </reference>
          <reference field="10" count="1" selected="0">
            <x v="19"/>
          </reference>
        </references>
      </pivotArea>
    </format>
    <format dxfId="1338">
      <pivotArea dataOnly="0" labelOnly="1" outline="0" fieldPosition="0">
        <references count="5">
          <reference field="0" count="1">
            <x v="95"/>
          </reference>
          <reference field="2" count="1" selected="0">
            <x v="10"/>
          </reference>
          <reference field="3" count="1" selected="0">
            <x v="38"/>
          </reference>
          <reference field="6" count="1" selected="0">
            <x v="1"/>
          </reference>
          <reference field="10" count="1" selected="0">
            <x v="19"/>
          </reference>
        </references>
      </pivotArea>
    </format>
    <format dxfId="1337">
      <pivotArea dataOnly="0" labelOnly="1" outline="0" fieldPosition="0">
        <references count="5">
          <reference field="0" count="1">
            <x v="137"/>
          </reference>
          <reference field="2" count="1" selected="0">
            <x v="10"/>
          </reference>
          <reference field="3" count="1" selected="0">
            <x v="28"/>
          </reference>
          <reference field="6" count="1" selected="0">
            <x v="1"/>
          </reference>
          <reference field="10" count="1" selected="0">
            <x v="20"/>
          </reference>
        </references>
      </pivotArea>
    </format>
    <format dxfId="1336">
      <pivotArea dataOnly="0" labelOnly="1" outline="0" fieldPosition="0">
        <references count="5">
          <reference field="0" count="1">
            <x v="105"/>
          </reference>
          <reference field="2" count="1" selected="0">
            <x v="10"/>
          </reference>
          <reference field="3" count="1" selected="0">
            <x v="28"/>
          </reference>
          <reference field="6" count="1" selected="0">
            <x v="1"/>
          </reference>
          <reference field="10" count="1" selected="0">
            <x v="23"/>
          </reference>
        </references>
      </pivotArea>
    </format>
    <format dxfId="1335">
      <pivotArea dataOnly="0" labelOnly="1" outline="0" fieldPosition="0">
        <references count="5">
          <reference field="0" count="1">
            <x v="105"/>
          </reference>
          <reference field="2" count="1" selected="0">
            <x v="10"/>
          </reference>
          <reference field="3" count="1" selected="0">
            <x v="35"/>
          </reference>
          <reference field="6" count="1" selected="0">
            <x v="1"/>
          </reference>
          <reference field="10" count="1" selected="0">
            <x v="23"/>
          </reference>
        </references>
      </pivotArea>
    </format>
    <format dxfId="1334">
      <pivotArea dataOnly="0" labelOnly="1" outline="0" fieldPosition="0">
        <references count="5">
          <reference field="0" count="1">
            <x v="104"/>
          </reference>
          <reference field="2" count="1" selected="0">
            <x v="10"/>
          </reference>
          <reference field="3" count="1" selected="0">
            <x v="38"/>
          </reference>
          <reference field="6" count="1" selected="0">
            <x v="1"/>
          </reference>
          <reference field="10" count="1" selected="0">
            <x v="23"/>
          </reference>
        </references>
      </pivotArea>
    </format>
    <format dxfId="1333">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27"/>
          </reference>
        </references>
      </pivotArea>
    </format>
    <format dxfId="1332">
      <pivotArea dataOnly="0" labelOnly="1" outline="0" fieldPosition="0">
        <references count="5">
          <reference field="0" count="1">
            <x v="74"/>
          </reference>
          <reference field="2" count="1" selected="0">
            <x v="10"/>
          </reference>
          <reference field="3" count="1" selected="0">
            <x v="28"/>
          </reference>
          <reference field="6" count="1" selected="0">
            <x v="1"/>
          </reference>
          <reference field="10" count="1" selected="0">
            <x v="27"/>
          </reference>
        </references>
      </pivotArea>
    </format>
    <format dxfId="1331">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27"/>
          </reference>
        </references>
      </pivotArea>
    </format>
    <format dxfId="1330">
      <pivotArea dataOnly="0" labelOnly="1" outline="0" fieldPosition="0">
        <references count="5">
          <reference field="0" count="1">
            <x v="74"/>
          </reference>
          <reference field="2" count="1" selected="0">
            <x v="10"/>
          </reference>
          <reference field="3" count="1" selected="0">
            <x v="35"/>
          </reference>
          <reference field="6" count="1" selected="0">
            <x v="1"/>
          </reference>
          <reference field="10" count="1" selected="0">
            <x v="27"/>
          </reference>
        </references>
      </pivotArea>
    </format>
    <format dxfId="1329">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27"/>
          </reference>
        </references>
      </pivotArea>
    </format>
    <format dxfId="1328">
      <pivotArea dataOnly="0" labelOnly="1" outline="0" fieldPosition="0">
        <references count="5">
          <reference field="0" count="1">
            <x v="74"/>
          </reference>
          <reference field="2" count="1" selected="0">
            <x v="10"/>
          </reference>
          <reference field="3" count="1" selected="0">
            <x v="38"/>
          </reference>
          <reference field="6" count="1" selected="0">
            <x v="1"/>
          </reference>
          <reference field="10" count="1" selected="0">
            <x v="27"/>
          </reference>
        </references>
      </pivotArea>
    </format>
    <format dxfId="1327">
      <pivotArea dataOnly="0" labelOnly="1" outline="0" fieldPosition="0">
        <references count="5">
          <reference field="0" count="1">
            <x v="49"/>
          </reference>
          <reference field="2" count="1" selected="0">
            <x v="10"/>
          </reference>
          <reference field="3" count="1" selected="0">
            <x v="28"/>
          </reference>
          <reference field="6" count="1" selected="0">
            <x v="1"/>
          </reference>
          <reference field="10" count="1" selected="0">
            <x v="28"/>
          </reference>
        </references>
      </pivotArea>
    </format>
    <format dxfId="1326">
      <pivotArea dataOnly="0" labelOnly="1" outline="0" fieldPosition="0">
        <references count="5">
          <reference field="0" count="1">
            <x v="50"/>
          </reference>
          <reference field="2" count="1" selected="0">
            <x v="10"/>
          </reference>
          <reference field="3" count="1" selected="0">
            <x v="35"/>
          </reference>
          <reference field="6" count="1" selected="0">
            <x v="1"/>
          </reference>
          <reference field="10" count="1" selected="0">
            <x v="28"/>
          </reference>
        </references>
      </pivotArea>
    </format>
    <format dxfId="1325">
      <pivotArea dataOnly="0" labelOnly="1" outline="0" fieldPosition="0">
        <references count="5">
          <reference field="0" count="1">
            <x v="50"/>
          </reference>
          <reference field="2" count="1" selected="0">
            <x v="10"/>
          </reference>
          <reference field="3" count="1" selected="0">
            <x v="38"/>
          </reference>
          <reference field="6" count="1" selected="0">
            <x v="1"/>
          </reference>
          <reference field="10" count="1" selected="0">
            <x v="28"/>
          </reference>
        </references>
      </pivotArea>
    </format>
    <format dxfId="1324">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31"/>
          </reference>
        </references>
      </pivotArea>
    </format>
    <format dxfId="1323">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31"/>
          </reference>
        </references>
      </pivotArea>
    </format>
    <format dxfId="1322">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31"/>
          </reference>
        </references>
      </pivotArea>
    </format>
    <format dxfId="1321">
      <pivotArea dataOnly="0" labelOnly="1" outline="0" fieldPosition="0">
        <references count="5">
          <reference field="0" count="1">
            <x v="22"/>
          </reference>
          <reference field="2" count="1" selected="0">
            <x v="11"/>
          </reference>
          <reference field="3" count="1" selected="0">
            <x v="55"/>
          </reference>
          <reference field="6" count="1" selected="0">
            <x v="1"/>
          </reference>
          <reference field="10" count="1" selected="0">
            <x v="0"/>
          </reference>
        </references>
      </pivotArea>
    </format>
    <format dxfId="1320">
      <pivotArea dataOnly="0" labelOnly="1" outline="0" fieldPosition="0">
        <references count="5">
          <reference field="0" count="8">
            <x v="1"/>
            <x v="24"/>
            <x v="36"/>
            <x v="45"/>
            <x v="46"/>
            <x v="80"/>
            <x v="85"/>
            <x v="97"/>
          </reference>
          <reference field="2" count="1" selected="0">
            <x v="11"/>
          </reference>
          <reference field="3" count="1" selected="0">
            <x v="48"/>
          </reference>
          <reference field="6" count="1" selected="0">
            <x v="1"/>
          </reference>
          <reference field="10" count="1" selected="0">
            <x v="1"/>
          </reference>
        </references>
      </pivotArea>
    </format>
    <format dxfId="1319">
      <pivotArea dataOnly="0" labelOnly="1" outline="0" fieldPosition="0">
        <references count="5">
          <reference field="0" count="1">
            <x v="22"/>
          </reference>
          <reference field="2" count="1" selected="0">
            <x v="11"/>
          </reference>
          <reference field="3" count="1" selected="0">
            <x v="54"/>
          </reference>
          <reference field="6" count="1" selected="0">
            <x v="1"/>
          </reference>
          <reference field="10" count="1" selected="0">
            <x v="2"/>
          </reference>
        </references>
      </pivotArea>
    </format>
    <format dxfId="1318">
      <pivotArea dataOnly="0" labelOnly="1" outline="0" fieldPosition="0">
        <references count="5">
          <reference field="0" count="3">
            <x v="0"/>
            <x v="22"/>
            <x v="70"/>
          </reference>
          <reference field="2" count="1" selected="0">
            <x v="11"/>
          </reference>
          <reference field="3" count="1" selected="0">
            <x v="68"/>
          </reference>
          <reference field="6" count="1" selected="0">
            <x v="1"/>
          </reference>
          <reference field="10" count="1" selected="0">
            <x v="2"/>
          </reference>
        </references>
      </pivotArea>
    </format>
    <format dxfId="1317">
      <pivotArea dataOnly="0" labelOnly="1" outline="0" fieldPosition="0">
        <references count="5">
          <reference field="0" count="3">
            <x v="22"/>
            <x v="116"/>
            <x v="131"/>
          </reference>
          <reference field="2" count="1" selected="0">
            <x v="11"/>
          </reference>
          <reference field="3" count="1" selected="0">
            <x v="72"/>
          </reference>
          <reference field="6" count="1" selected="0">
            <x v="1"/>
          </reference>
          <reference field="10" count="1" selected="0">
            <x v="2"/>
          </reference>
        </references>
      </pivotArea>
    </format>
    <format dxfId="1316">
      <pivotArea dataOnly="0" labelOnly="1" outline="0" fieldPosition="0">
        <references count="5">
          <reference field="0" count="2">
            <x v="22"/>
            <x v="23"/>
          </reference>
          <reference field="2" count="1" selected="0">
            <x v="11"/>
          </reference>
          <reference field="3" count="1" selected="0">
            <x v="74"/>
          </reference>
          <reference field="6" count="1" selected="0">
            <x v="1"/>
          </reference>
          <reference field="10" count="1" selected="0">
            <x v="2"/>
          </reference>
        </references>
      </pivotArea>
    </format>
    <format dxfId="1315">
      <pivotArea dataOnly="0" labelOnly="1" outline="0" fieldPosition="0">
        <references count="5">
          <reference field="0" count="1">
            <x v="22"/>
          </reference>
          <reference field="2" count="1" selected="0">
            <x v="11"/>
          </reference>
          <reference field="3" count="1" selected="0">
            <x v="75"/>
          </reference>
          <reference field="6" count="1" selected="0">
            <x v="1"/>
          </reference>
          <reference field="10" count="1" selected="0">
            <x v="2"/>
          </reference>
        </references>
      </pivotArea>
    </format>
    <format dxfId="1314">
      <pivotArea dataOnly="0" labelOnly="1" outline="0" fieldPosition="0">
        <references count="5">
          <reference field="0" count="1">
            <x v="16"/>
          </reference>
          <reference field="2" count="1" selected="0">
            <x v="11"/>
          </reference>
          <reference field="3" count="1" selected="0">
            <x v="56"/>
          </reference>
          <reference field="6" count="1" selected="0">
            <x v="1"/>
          </reference>
          <reference field="10" count="1" selected="0">
            <x v="3"/>
          </reference>
        </references>
      </pivotArea>
    </format>
    <format dxfId="1313">
      <pivotArea dataOnly="0" labelOnly="1" outline="0" fieldPosition="0">
        <references count="5">
          <reference field="0" count="1">
            <x v="24"/>
          </reference>
          <reference field="2" count="1" selected="0">
            <x v="11"/>
          </reference>
          <reference field="3" count="1" selected="0">
            <x v="47"/>
          </reference>
          <reference field="6" count="1" selected="0">
            <x v="1"/>
          </reference>
          <reference field="10" count="1" selected="0">
            <x v="6"/>
          </reference>
        </references>
      </pivotArea>
    </format>
    <format dxfId="1312">
      <pivotArea dataOnly="0" labelOnly="1" outline="0" fieldPosition="0">
        <references count="5">
          <reference field="0" count="1">
            <x v="22"/>
          </reference>
          <reference field="2" count="1" selected="0">
            <x v="11"/>
          </reference>
          <reference field="3" count="1" selected="0">
            <x v="40"/>
          </reference>
          <reference field="6" count="1" selected="0">
            <x v="1"/>
          </reference>
          <reference field="10" count="1" selected="0">
            <x v="7"/>
          </reference>
        </references>
      </pivotArea>
    </format>
    <format dxfId="1311">
      <pivotArea dataOnly="0" labelOnly="1" outline="0" fieldPosition="0">
        <references count="5">
          <reference field="0" count="1">
            <x v="22"/>
          </reference>
          <reference field="2" count="1" selected="0">
            <x v="11"/>
          </reference>
          <reference field="3" count="1" selected="0">
            <x v="43"/>
          </reference>
          <reference field="6" count="1" selected="0">
            <x v="1"/>
          </reference>
          <reference field="10" count="1" selected="0">
            <x v="7"/>
          </reference>
        </references>
      </pivotArea>
    </format>
    <format dxfId="1310">
      <pivotArea dataOnly="0" labelOnly="1" outline="0" fieldPosition="0">
        <references count="5">
          <reference field="0" count="1">
            <x v="22"/>
          </reference>
          <reference field="2" count="1" selected="0">
            <x v="11"/>
          </reference>
          <reference field="3" count="1" selected="0">
            <x v="44"/>
          </reference>
          <reference field="6" count="1" selected="0">
            <x v="1"/>
          </reference>
          <reference field="10" count="1" selected="0">
            <x v="7"/>
          </reference>
        </references>
      </pivotArea>
    </format>
    <format dxfId="1309">
      <pivotArea dataOnly="0" labelOnly="1" outline="0" fieldPosition="0">
        <references count="5">
          <reference field="0" count="1">
            <x v="22"/>
          </reference>
          <reference field="2" count="1" selected="0">
            <x v="11"/>
          </reference>
          <reference field="3" count="1" selected="0">
            <x v="52"/>
          </reference>
          <reference field="6" count="1" selected="0">
            <x v="1"/>
          </reference>
          <reference field="10" count="1" selected="0">
            <x v="7"/>
          </reference>
        </references>
      </pivotArea>
    </format>
    <format dxfId="1308">
      <pivotArea dataOnly="0" labelOnly="1" outline="0" fieldPosition="0">
        <references count="5">
          <reference field="0" count="1">
            <x v="22"/>
          </reference>
          <reference field="2" count="1" selected="0">
            <x v="11"/>
          </reference>
          <reference field="3" count="1" selected="0">
            <x v="59"/>
          </reference>
          <reference field="6" count="1" selected="0">
            <x v="1"/>
          </reference>
          <reference field="10" count="1" selected="0">
            <x v="7"/>
          </reference>
        </references>
      </pivotArea>
    </format>
    <format dxfId="1307">
      <pivotArea dataOnly="0" labelOnly="1" outline="0" fieldPosition="0">
        <references count="5">
          <reference field="0" count="1">
            <x v="22"/>
          </reference>
          <reference field="2" count="1" selected="0">
            <x v="11"/>
          </reference>
          <reference field="3" count="1" selected="0">
            <x v="64"/>
          </reference>
          <reference field="6" count="1" selected="0">
            <x v="1"/>
          </reference>
          <reference field="10" count="1" selected="0">
            <x v="7"/>
          </reference>
        </references>
      </pivotArea>
    </format>
    <format dxfId="1306">
      <pivotArea dataOnly="0" labelOnly="1" outline="0" fieldPosition="0">
        <references count="5">
          <reference field="0" count="1">
            <x v="22"/>
          </reference>
          <reference field="2" count="1" selected="0">
            <x v="11"/>
          </reference>
          <reference field="3" count="1" selected="0">
            <x v="78"/>
          </reference>
          <reference field="6" count="1" selected="0">
            <x v="1"/>
          </reference>
          <reference field="10" count="1" selected="0">
            <x v="7"/>
          </reference>
        </references>
      </pivotArea>
    </format>
    <format dxfId="1305">
      <pivotArea dataOnly="0" labelOnly="1" outline="0" fieldPosition="0">
        <references count="5">
          <reference field="0" count="2">
            <x v="32"/>
            <x v="51"/>
          </reference>
          <reference field="2" count="1" selected="0">
            <x v="11"/>
          </reference>
          <reference field="3" count="1" selected="0">
            <x v="73"/>
          </reference>
          <reference field="6" count="1" selected="0">
            <x v="1"/>
          </reference>
          <reference field="10" count="1" selected="0">
            <x v="9"/>
          </reference>
        </references>
      </pivotArea>
    </format>
    <format dxfId="1304">
      <pivotArea dataOnly="0" labelOnly="1" outline="0" fieldPosition="0">
        <references count="5">
          <reference field="0" count="4">
            <x v="26"/>
            <x v="27"/>
            <x v="145"/>
            <x v="146"/>
          </reference>
          <reference field="2" count="1" selected="0">
            <x v="11"/>
          </reference>
          <reference field="3" count="1" selected="0">
            <x v="73"/>
          </reference>
          <reference field="6" count="1" selected="0">
            <x v="1"/>
          </reference>
          <reference field="10" count="1" selected="0">
            <x v="10"/>
          </reference>
        </references>
      </pivotArea>
    </format>
    <format dxfId="1303">
      <pivotArea dataOnly="0" labelOnly="1" outline="0" fieldPosition="0">
        <references count="5">
          <reference field="0" count="1">
            <x v="8"/>
          </reference>
          <reference field="2" count="1" selected="0">
            <x v="11"/>
          </reference>
          <reference field="3" count="1" selected="0">
            <x v="39"/>
          </reference>
          <reference field="6" count="1" selected="0">
            <x v="1"/>
          </reference>
          <reference field="10" count="1" selected="0">
            <x v="11"/>
          </reference>
        </references>
      </pivotArea>
    </format>
    <format dxfId="1302">
      <pivotArea dataOnly="0" labelOnly="1" outline="0" fieldPosition="0">
        <references count="5">
          <reference field="0" count="1">
            <x v="22"/>
          </reference>
          <reference field="2" count="1" selected="0">
            <x v="11"/>
          </reference>
          <reference field="3" count="1" selected="0">
            <x v="53"/>
          </reference>
          <reference field="6" count="1" selected="0">
            <x v="1"/>
          </reference>
          <reference field="10" count="1" selected="0">
            <x v="11"/>
          </reference>
        </references>
      </pivotArea>
    </format>
    <format dxfId="1301">
      <pivotArea dataOnly="0" labelOnly="1" outline="0" fieldPosition="0">
        <references count="5">
          <reference field="0" count="1">
            <x v="22"/>
          </reference>
          <reference field="2" count="1" selected="0">
            <x v="11"/>
          </reference>
          <reference field="3" count="1" selected="0">
            <x v="63"/>
          </reference>
          <reference field="6" count="1" selected="0">
            <x v="1"/>
          </reference>
          <reference field="10" count="1" selected="0">
            <x v="11"/>
          </reference>
        </references>
      </pivotArea>
    </format>
    <format dxfId="1300">
      <pivotArea dataOnly="0" labelOnly="1" outline="0" fieldPosition="0">
        <references count="5">
          <reference field="0" count="5">
            <x v="5"/>
            <x v="22"/>
            <x v="114"/>
            <x v="129"/>
            <x v="132"/>
          </reference>
          <reference field="2" count="1" selected="0">
            <x v="11"/>
          </reference>
          <reference field="3" count="1" selected="0">
            <x v="76"/>
          </reference>
          <reference field="6" count="1" selected="0">
            <x v="1"/>
          </reference>
          <reference field="10" count="1" selected="0">
            <x v="11"/>
          </reference>
        </references>
      </pivotArea>
    </format>
    <format dxfId="1299">
      <pivotArea dataOnly="0" labelOnly="1" outline="0" fieldPosition="0">
        <references count="5">
          <reference field="0" count="1">
            <x v="22"/>
          </reference>
          <reference field="2" count="1" selected="0">
            <x v="11"/>
          </reference>
          <reference field="3" count="1" selected="0">
            <x v="77"/>
          </reference>
          <reference field="6" count="1" selected="0">
            <x v="1"/>
          </reference>
          <reference field="10" count="1" selected="0">
            <x v="11"/>
          </reference>
        </references>
      </pivotArea>
    </format>
    <format dxfId="1298">
      <pivotArea dataOnly="0" labelOnly="1" outline="0" fieldPosition="0">
        <references count="5">
          <reference field="0" count="1">
            <x v="18"/>
          </reference>
          <reference field="2" count="1" selected="0">
            <x v="11"/>
          </reference>
          <reference field="3" count="1" selected="0">
            <x v="56"/>
          </reference>
          <reference field="6" count="1" selected="0">
            <x v="1"/>
          </reference>
          <reference field="10" count="1" selected="0">
            <x v="12"/>
          </reference>
        </references>
      </pivotArea>
    </format>
    <format dxfId="1297">
      <pivotArea dataOnly="0" labelOnly="1" outline="0" fieldPosition="0">
        <references count="5">
          <reference field="0" count="1">
            <x v="124"/>
          </reference>
          <reference field="2" count="1" selected="0">
            <x v="11"/>
          </reference>
          <reference field="3" count="1" selected="0">
            <x v="73"/>
          </reference>
          <reference field="6" count="1" selected="0">
            <x v="1"/>
          </reference>
          <reference field="10" count="1" selected="0">
            <x v="12"/>
          </reference>
        </references>
      </pivotArea>
    </format>
    <format dxfId="1296">
      <pivotArea dataOnly="0" labelOnly="1" outline="0" fieldPosition="0">
        <references count="5">
          <reference field="0" count="1">
            <x v="38"/>
          </reference>
          <reference field="2" count="1" selected="0">
            <x v="11"/>
          </reference>
          <reference field="3" count="1" selected="0">
            <x v="70"/>
          </reference>
          <reference field="6" count="1" selected="0">
            <x v="1"/>
          </reference>
          <reference field="10" count="1" selected="0">
            <x v="13"/>
          </reference>
        </references>
      </pivotArea>
    </format>
    <format dxfId="1295">
      <pivotArea dataOnly="0" labelOnly="1" outline="0" fieldPosition="0">
        <references count="5">
          <reference field="0" count="1">
            <x v="54"/>
          </reference>
          <reference field="2" count="1" selected="0">
            <x v="11"/>
          </reference>
          <reference field="3" count="1" selected="0">
            <x v="73"/>
          </reference>
          <reference field="6" count="1" selected="0">
            <x v="1"/>
          </reference>
          <reference field="10" count="1" selected="0">
            <x v="13"/>
          </reference>
        </references>
      </pivotArea>
    </format>
    <format dxfId="1294">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4"/>
          </reference>
        </references>
      </pivotArea>
    </format>
    <format dxfId="1293">
      <pivotArea dataOnly="0" labelOnly="1" outline="0" fieldPosition="0">
        <references count="5">
          <reference field="0" count="1">
            <x v="109"/>
          </reference>
          <reference field="2" count="1" selected="0">
            <x v="11"/>
          </reference>
          <reference field="3" count="1" selected="0">
            <x v="69"/>
          </reference>
          <reference field="6" count="1" selected="0">
            <x v="1"/>
          </reference>
          <reference field="10" count="1" selected="0">
            <x v="14"/>
          </reference>
        </references>
      </pivotArea>
    </format>
    <format dxfId="1292">
      <pivotArea dataOnly="0" labelOnly="1" outline="0" fieldPosition="0">
        <references count="5">
          <reference field="0" count="4">
            <x v="61"/>
            <x v="62"/>
            <x v="63"/>
            <x v="64"/>
          </reference>
          <reference field="2" count="1" selected="0">
            <x v="11"/>
          </reference>
          <reference field="3" count="1" selected="0">
            <x v="71"/>
          </reference>
          <reference field="6" count="1" selected="0">
            <x v="1"/>
          </reference>
          <reference field="10" count="1" selected="0">
            <x v="14"/>
          </reference>
        </references>
      </pivotArea>
    </format>
    <format dxfId="1291">
      <pivotArea dataOnly="0" labelOnly="1" outline="0" fieldPosition="0">
        <references count="5">
          <reference field="0" count="1">
            <x v="78"/>
          </reference>
          <reference field="2" count="1" selected="0">
            <x v="11"/>
          </reference>
          <reference field="3" count="1" selected="0">
            <x v="73"/>
          </reference>
          <reference field="6" count="1" selected="0">
            <x v="1"/>
          </reference>
          <reference field="10" count="1" selected="0">
            <x v="14"/>
          </reference>
        </references>
      </pivotArea>
    </format>
    <format dxfId="1290">
      <pivotArea dataOnly="0" labelOnly="1" outline="0" fieldPosition="0">
        <references count="5">
          <reference field="0" count="1">
            <x v="13"/>
          </reference>
          <reference field="2" count="1" selected="0">
            <x v="11"/>
          </reference>
          <reference field="3" count="1" selected="0">
            <x v="56"/>
          </reference>
          <reference field="6" count="1" selected="0">
            <x v="1"/>
          </reference>
          <reference field="10" count="1" selected="0">
            <x v="15"/>
          </reference>
        </references>
      </pivotArea>
    </format>
    <format dxfId="1289">
      <pivotArea dataOnly="0" labelOnly="1" outline="0" fieldPosition="0">
        <references count="5">
          <reference field="0" count="1">
            <x v="33"/>
          </reference>
          <reference field="2" count="1" selected="0">
            <x v="11"/>
          </reference>
          <reference field="3" count="1" selected="0">
            <x v="73"/>
          </reference>
          <reference field="6" count="1" selected="0">
            <x v="1"/>
          </reference>
          <reference field="10" count="1" selected="0">
            <x v="15"/>
          </reference>
        </references>
      </pivotArea>
    </format>
    <format dxfId="1288">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6"/>
          </reference>
        </references>
      </pivotArea>
    </format>
    <format dxfId="1287">
      <pivotArea dataOnly="0" labelOnly="1" outline="0" fieldPosition="0">
        <references count="5">
          <reference field="0" count="3">
            <x v="48"/>
            <x v="108"/>
            <x v="111"/>
          </reference>
          <reference field="2" count="1" selected="0">
            <x v="11"/>
          </reference>
          <reference field="3" count="1" selected="0">
            <x v="73"/>
          </reference>
          <reference field="6" count="1" selected="0">
            <x v="1"/>
          </reference>
          <reference field="10" count="1" selected="0">
            <x v="16"/>
          </reference>
        </references>
      </pivotArea>
    </format>
    <format dxfId="1286">
      <pivotArea dataOnly="0" labelOnly="1" outline="0" fieldPosition="0">
        <references count="5">
          <reference field="0" count="1">
            <x v="107"/>
          </reference>
          <reference field="2" count="1" selected="0">
            <x v="11"/>
          </reference>
          <reference field="3" count="1" selected="0">
            <x v="60"/>
          </reference>
          <reference field="6" count="1" selected="0">
            <x v="1"/>
          </reference>
          <reference field="10" count="1" selected="0">
            <x v="17"/>
          </reference>
        </references>
      </pivotArea>
    </format>
    <format dxfId="1285">
      <pivotArea dataOnly="0" labelOnly="1" outline="0" fieldPosition="0">
        <references count="5">
          <reference field="0" count="1">
            <x v="41"/>
          </reference>
          <reference field="2" count="1" selected="0">
            <x v="11"/>
          </reference>
          <reference field="3" count="1" selected="0">
            <x v="61"/>
          </reference>
          <reference field="6" count="1" selected="0">
            <x v="1"/>
          </reference>
          <reference field="10" count="1" selected="0">
            <x v="17"/>
          </reference>
        </references>
      </pivotArea>
    </format>
    <format dxfId="1284">
      <pivotArea dataOnly="0" labelOnly="1" outline="0" fieldPosition="0">
        <references count="5">
          <reference field="0" count="1">
            <x v="86"/>
          </reference>
          <reference field="2" count="1" selected="0">
            <x v="11"/>
          </reference>
          <reference field="3" count="1" selected="0">
            <x v="62"/>
          </reference>
          <reference field="6" count="1" selected="0">
            <x v="1"/>
          </reference>
          <reference field="10" count="1" selected="0">
            <x v="17"/>
          </reference>
        </references>
      </pivotArea>
    </format>
    <format dxfId="1283">
      <pivotArea dataOnly="0" labelOnly="1" outline="0" fieldPosition="0">
        <references count="5">
          <reference field="0" count="1">
            <x v="99"/>
          </reference>
          <reference field="2" count="1" selected="0">
            <x v="11"/>
          </reference>
          <reference field="3" count="1" selected="0">
            <x v="65"/>
          </reference>
          <reference field="6" count="1" selected="0">
            <x v="1"/>
          </reference>
          <reference field="10" count="1" selected="0">
            <x v="17"/>
          </reference>
        </references>
      </pivotArea>
    </format>
    <format dxfId="1282">
      <pivotArea dataOnly="0" labelOnly="1" outline="0" fieldPosition="0">
        <references count="5">
          <reference field="0" count="1">
            <x v="121"/>
          </reference>
          <reference field="2" count="1" selected="0">
            <x v="11"/>
          </reference>
          <reference field="3" count="1" selected="0">
            <x v="66"/>
          </reference>
          <reference field="6" count="1" selected="0">
            <x v="1"/>
          </reference>
          <reference field="10" count="1" selected="0">
            <x v="17"/>
          </reference>
        </references>
      </pivotArea>
    </format>
    <format dxfId="1281">
      <pivotArea dataOnly="0" labelOnly="1" outline="0" fieldPosition="0">
        <references count="5">
          <reference field="0" count="1">
            <x v="69"/>
          </reference>
          <reference field="2" count="1" selected="0">
            <x v="11"/>
          </reference>
          <reference field="3" count="1" selected="0">
            <x v="69"/>
          </reference>
          <reference field="6" count="1" selected="0">
            <x v="1"/>
          </reference>
          <reference field="10" count="1" selected="0">
            <x v="17"/>
          </reference>
        </references>
      </pivotArea>
    </format>
    <format dxfId="1280">
      <pivotArea dataOnly="0" labelOnly="1" outline="0" fieldPosition="0">
        <references count="5">
          <reference field="0" count="1">
            <x v="15"/>
          </reference>
          <reference field="2" count="1" selected="0">
            <x v="11"/>
          </reference>
          <reference field="3" count="1" selected="0">
            <x v="56"/>
          </reference>
          <reference field="6" count="1" selected="0">
            <x v="1"/>
          </reference>
          <reference field="10" count="1" selected="0">
            <x v="18"/>
          </reference>
        </references>
      </pivotArea>
    </format>
    <format dxfId="1279">
      <pivotArea dataOnly="0" labelOnly="1" outline="0" fieldPosition="0">
        <references count="5">
          <reference field="0" count="1">
            <x v="73"/>
          </reference>
          <reference field="2" count="1" selected="0">
            <x v="11"/>
          </reference>
          <reference field="3" count="1" selected="0">
            <x v="42"/>
          </reference>
          <reference field="6" count="1" selected="0">
            <x v="1"/>
          </reference>
          <reference field="10" count="1" selected="0">
            <x v="19"/>
          </reference>
        </references>
      </pivotArea>
    </format>
    <format dxfId="1278">
      <pivotArea dataOnly="0" labelOnly="1" outline="0" fieldPosition="0">
        <references count="5">
          <reference field="0" count="1">
            <x v="68"/>
          </reference>
          <reference field="2" count="1" selected="0">
            <x v="11"/>
          </reference>
          <reference field="3" count="1" selected="0">
            <x v="69"/>
          </reference>
          <reference field="6" count="1" selected="0">
            <x v="1"/>
          </reference>
          <reference field="10" count="1" selected="0">
            <x v="19"/>
          </reference>
        </references>
      </pivotArea>
    </format>
    <format dxfId="1277">
      <pivotArea dataOnly="0" labelOnly="1" outline="0" fieldPosition="0">
        <references count="5">
          <reference field="0" count="1">
            <x v="89"/>
          </reference>
          <reference field="2" count="1" selected="0">
            <x v="11"/>
          </reference>
          <reference field="3" count="1" selected="0">
            <x v="41"/>
          </reference>
          <reference field="6" count="1" selected="0">
            <x v="1"/>
          </reference>
          <reference field="10" count="1" selected="0">
            <x v="20"/>
          </reference>
        </references>
      </pivotArea>
    </format>
    <format dxfId="1276">
      <pivotArea dataOnly="0" labelOnly="1" outline="0" fieldPosition="0">
        <references count="5">
          <reference field="0" count="1">
            <x v="90"/>
          </reference>
          <reference field="2" count="1" selected="0">
            <x v="11"/>
          </reference>
          <reference field="3" count="1" selected="0">
            <x v="57"/>
          </reference>
          <reference field="6" count="1" selected="0">
            <x v="1"/>
          </reference>
          <reference field="10" count="1" selected="0">
            <x v="20"/>
          </reference>
        </references>
      </pivotArea>
    </format>
    <format dxfId="1275">
      <pivotArea dataOnly="0" labelOnly="1" outline="0" fieldPosition="0">
        <references count="5">
          <reference field="0" count="1">
            <x v="122"/>
          </reference>
          <reference field="2" count="1" selected="0">
            <x v="11"/>
          </reference>
          <reference field="3" count="1" selected="0">
            <x v="69"/>
          </reference>
          <reference field="6" count="1" selected="0">
            <x v="1"/>
          </reference>
          <reference field="10" count="1" selected="0">
            <x v="20"/>
          </reference>
        </references>
      </pivotArea>
    </format>
    <format dxfId="1274">
      <pivotArea dataOnly="0" labelOnly="1" outline="0" fieldPosition="0">
        <references count="5">
          <reference field="0" count="1">
            <x v="17"/>
          </reference>
          <reference field="2" count="1" selected="0">
            <x v="11"/>
          </reference>
          <reference field="3" count="1" selected="0">
            <x v="56"/>
          </reference>
          <reference field="6" count="1" selected="0">
            <x v="1"/>
          </reference>
          <reference field="10" count="1" selected="0">
            <x v="21"/>
          </reference>
        </references>
      </pivotArea>
    </format>
    <format dxfId="1273">
      <pivotArea dataOnly="0" labelOnly="1" outline="0" fieldPosition="0">
        <references count="5">
          <reference field="0" count="1">
            <x v="123"/>
          </reference>
          <reference field="2" count="1" selected="0">
            <x v="11"/>
          </reference>
          <reference field="3" count="1" selected="0">
            <x v="69"/>
          </reference>
          <reference field="6" count="1" selected="0">
            <x v="1"/>
          </reference>
          <reference field="10" count="1" selected="0">
            <x v="21"/>
          </reference>
        </references>
      </pivotArea>
    </format>
    <format dxfId="1272">
      <pivotArea dataOnly="0" labelOnly="1" outline="0" fieldPosition="0">
        <references count="5">
          <reference field="0" count="4">
            <x v="28"/>
            <x v="120"/>
            <x v="133"/>
            <x v="136"/>
          </reference>
          <reference field="2" count="1" selected="0">
            <x v="11"/>
          </reference>
          <reference field="3" count="1" selected="0">
            <x v="49"/>
          </reference>
          <reference field="6" count="1" selected="0">
            <x v="1"/>
          </reference>
          <reference field="10" count="1" selected="0">
            <x v="22"/>
          </reference>
        </references>
      </pivotArea>
    </format>
    <format dxfId="1271">
      <pivotArea dataOnly="0" labelOnly="1" outline="0" fieldPosition="0">
        <references count="5">
          <reference field="0" count="2">
            <x v="14"/>
            <x v="21"/>
          </reference>
          <reference field="2" count="1" selected="0">
            <x v="11"/>
          </reference>
          <reference field="3" count="1" selected="0">
            <x v="56"/>
          </reference>
          <reference field="6" count="1" selected="0">
            <x v="1"/>
          </reference>
          <reference field="10" count="1" selected="0">
            <x v="23"/>
          </reference>
        </references>
      </pivotArea>
    </format>
    <format dxfId="1270">
      <pivotArea dataOnly="0" labelOnly="1" outline="0" fieldPosition="0">
        <references count="5">
          <reference field="0" count="1">
            <x v="102"/>
          </reference>
          <reference field="2" count="1" selected="0">
            <x v="11"/>
          </reference>
          <reference field="3" count="1" selected="0">
            <x v="67"/>
          </reference>
          <reference field="6" count="1" selected="0">
            <x v="1"/>
          </reference>
          <reference field="10" count="1" selected="0">
            <x v="23"/>
          </reference>
        </references>
      </pivotArea>
    </format>
    <format dxfId="1269">
      <pivotArea dataOnly="0" labelOnly="1" outline="0" fieldPosition="0">
        <references count="5">
          <reference field="0" count="5">
            <x v="82"/>
            <x v="83"/>
            <x v="96"/>
            <x v="147"/>
            <x v="148"/>
          </reference>
          <reference field="2" count="1" selected="0">
            <x v="11"/>
          </reference>
          <reference field="3" count="1" selected="0">
            <x v="70"/>
          </reference>
          <reference field="6" count="1" selected="0">
            <x v="1"/>
          </reference>
          <reference field="10" count="1" selected="0">
            <x v="23"/>
          </reference>
        </references>
      </pivotArea>
    </format>
    <format dxfId="1268">
      <pivotArea dataOnly="0" labelOnly="1" outline="0" fieldPosition="0">
        <references count="5">
          <reference field="0" count="3">
            <x v="42"/>
            <x v="81"/>
            <x v="144"/>
          </reference>
          <reference field="2" count="1" selected="0">
            <x v="11"/>
          </reference>
          <reference field="3" count="1" selected="0">
            <x v="73"/>
          </reference>
          <reference field="6" count="1" selected="0">
            <x v="1"/>
          </reference>
          <reference field="10" count="1" selected="0">
            <x v="23"/>
          </reference>
        </references>
      </pivotArea>
    </format>
    <format dxfId="1267">
      <pivotArea dataOnly="0" labelOnly="1" outline="0" fieldPosition="0">
        <references count="5">
          <reference field="0" count="1">
            <x v="84"/>
          </reference>
          <reference field="2" count="1" selected="0">
            <x v="11"/>
          </reference>
          <reference field="3" count="1" selected="0">
            <x v="78"/>
          </reference>
          <reference field="6" count="1" selected="0">
            <x v="1"/>
          </reference>
          <reference field="10" count="1" selected="0">
            <x v="23"/>
          </reference>
        </references>
      </pivotArea>
    </format>
    <format dxfId="1266">
      <pivotArea dataOnly="0" labelOnly="1" outline="0" fieldPosition="0">
        <references count="5">
          <reference field="0" count="1">
            <x v="101"/>
          </reference>
          <reference field="2" count="1" selected="0">
            <x v="11"/>
          </reference>
          <reference field="3" count="1" selected="0">
            <x v="69"/>
          </reference>
          <reference field="6" count="1" selected="0">
            <x v="1"/>
          </reference>
          <reference field="10" count="1" selected="0">
            <x v="25"/>
          </reference>
        </references>
      </pivotArea>
    </format>
    <format dxfId="1265">
      <pivotArea dataOnly="0" labelOnly="1" outline="0" fieldPosition="0">
        <references count="5">
          <reference field="0" count="3">
            <x v="57"/>
            <x v="58"/>
            <x v="60"/>
          </reference>
          <reference field="2" count="1" selected="0">
            <x v="11"/>
          </reference>
          <reference field="3" count="1" selected="0">
            <x v="73"/>
          </reference>
          <reference field="6" count="1" selected="0">
            <x v="1"/>
          </reference>
          <reference field="10" count="1" selected="0">
            <x v="25"/>
          </reference>
        </references>
      </pivotArea>
    </format>
    <format dxfId="1264">
      <pivotArea dataOnly="0" labelOnly="1" outline="0" fieldPosition="0">
        <references count="5">
          <reference field="0" count="1">
            <x v="65"/>
          </reference>
          <reference field="2" count="1" selected="0">
            <x v="11"/>
          </reference>
          <reference field="3" count="1" selected="0">
            <x v="73"/>
          </reference>
          <reference field="6" count="1" selected="0">
            <x v="1"/>
          </reference>
          <reference field="10" count="1" selected="0">
            <x v="26"/>
          </reference>
        </references>
      </pivotArea>
    </format>
    <format dxfId="1263">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27"/>
          </reference>
        </references>
      </pivotArea>
    </format>
    <format dxfId="1262">
      <pivotArea dataOnly="0" labelOnly="1" outline="0" fieldPosition="0">
        <references count="5">
          <reference field="0" count="2">
            <x v="10"/>
            <x v="50"/>
          </reference>
          <reference field="2" count="1" selected="0">
            <x v="11"/>
          </reference>
          <reference field="3" count="1" selected="0">
            <x v="45"/>
          </reference>
          <reference field="6" count="1" selected="0">
            <x v="1"/>
          </reference>
          <reference field="10" count="1" selected="0">
            <x v="28"/>
          </reference>
        </references>
      </pivotArea>
    </format>
    <format dxfId="1261">
      <pivotArea dataOnly="0" labelOnly="1" outline="0" fieldPosition="0">
        <references count="5">
          <reference field="0" count="1">
            <x v="50"/>
          </reference>
          <reference field="2" count="1" selected="0">
            <x v="11"/>
          </reference>
          <reference field="3" count="1" selected="0">
            <x v="46"/>
          </reference>
          <reference field="6" count="1" selected="0">
            <x v="1"/>
          </reference>
          <reference field="10" count="1" selected="0">
            <x v="28"/>
          </reference>
        </references>
      </pivotArea>
    </format>
    <format dxfId="1260">
      <pivotArea dataOnly="0" labelOnly="1" outline="0" fieldPosition="0">
        <references count="5">
          <reference field="0" count="2">
            <x v="94"/>
            <x v="98"/>
          </reference>
          <reference field="2" count="1" selected="0">
            <x v="11"/>
          </reference>
          <reference field="3" count="1" selected="0">
            <x v="56"/>
          </reference>
          <reference field="6" count="1" selected="0">
            <x v="1"/>
          </reference>
          <reference field="10" count="1" selected="0">
            <x v="28"/>
          </reference>
        </references>
      </pivotArea>
    </format>
    <format dxfId="1259">
      <pivotArea dataOnly="0" labelOnly="1" outline="0" fieldPosition="0">
        <references count="5">
          <reference field="0" count="1">
            <x v="20"/>
          </reference>
          <reference field="2" count="1" selected="0">
            <x v="11"/>
          </reference>
          <reference field="3" count="1" selected="0">
            <x v="58"/>
          </reference>
          <reference field="6" count="1" selected="0">
            <x v="1"/>
          </reference>
          <reference field="10" count="1" selected="0">
            <x v="28"/>
          </reference>
        </references>
      </pivotArea>
    </format>
    <format dxfId="1258">
      <pivotArea dataOnly="0" labelOnly="1" outline="0" fieldPosition="0">
        <references count="5">
          <reference field="0" count="1">
            <x v="11"/>
          </reference>
          <reference field="2" count="1" selected="0">
            <x v="11"/>
          </reference>
          <reference field="3" count="1" selected="0">
            <x v="60"/>
          </reference>
          <reference field="6" count="1" selected="0">
            <x v="1"/>
          </reference>
          <reference field="10" count="1" selected="0">
            <x v="28"/>
          </reference>
        </references>
      </pivotArea>
    </format>
    <format dxfId="1257">
      <pivotArea dataOnly="0" labelOnly="1" outline="0" fieldPosition="0">
        <references count="5">
          <reference field="0" count="1">
            <x v="50"/>
          </reference>
          <reference field="2" count="1" selected="0">
            <x v="11"/>
          </reference>
          <reference field="3" count="1" selected="0">
            <x v="70"/>
          </reference>
          <reference field="6" count="1" selected="0">
            <x v="1"/>
          </reference>
          <reference field="10" count="1" selected="0">
            <x v="28"/>
          </reference>
        </references>
      </pivotArea>
    </format>
    <format dxfId="1256">
      <pivotArea dataOnly="0" labelOnly="1" outline="0" fieldPosition="0">
        <references count="5">
          <reference field="0" count="1">
            <x v="117"/>
          </reference>
          <reference field="2" count="1" selected="0">
            <x v="11"/>
          </reference>
          <reference field="3" count="1" selected="0">
            <x v="49"/>
          </reference>
          <reference field="6" count="1" selected="0">
            <x v="1"/>
          </reference>
          <reference field="10" count="1" selected="0">
            <x v="29"/>
          </reference>
        </references>
      </pivotArea>
    </format>
    <format dxfId="1255">
      <pivotArea dataOnly="0" labelOnly="1" outline="0" fieldPosition="0">
        <references count="5">
          <reference field="0" count="1">
            <x v="117"/>
          </reference>
          <reference field="2" count="1" selected="0">
            <x v="11"/>
          </reference>
          <reference field="3" count="1" selected="0">
            <x v="50"/>
          </reference>
          <reference field="6" count="1" selected="0">
            <x v="1"/>
          </reference>
          <reference field="10" count="1" selected="0">
            <x v="29"/>
          </reference>
        </references>
      </pivotArea>
    </format>
    <format dxfId="1254">
      <pivotArea dataOnly="0" labelOnly="1" outline="0" fieldPosition="0">
        <references count="5">
          <reference field="0" count="1">
            <x v="117"/>
          </reference>
          <reference field="2" count="1" selected="0">
            <x v="11"/>
          </reference>
          <reference field="3" count="1" selected="0">
            <x v="51"/>
          </reference>
          <reference field="6" count="1" selected="0">
            <x v="1"/>
          </reference>
          <reference field="10" count="1" selected="0">
            <x v="29"/>
          </reference>
        </references>
      </pivotArea>
    </format>
    <format dxfId="1253">
      <pivotArea dataOnly="0" labelOnly="1" outline="0" fieldPosition="0">
        <references count="5">
          <reference field="0" count="1">
            <x v="117"/>
          </reference>
          <reference field="2" count="1" selected="0">
            <x v="11"/>
          </reference>
          <reference field="3" count="1" selected="0">
            <x v="62"/>
          </reference>
          <reference field="6" count="1" selected="0">
            <x v="1"/>
          </reference>
          <reference field="10" count="1" selected="0">
            <x v="29"/>
          </reference>
        </references>
      </pivotArea>
    </format>
    <format dxfId="1252">
      <pivotArea dataOnly="0" labelOnly="1" outline="0" fieldPosition="0">
        <references count="5">
          <reference field="0" count="2">
            <x v="43"/>
            <x v="125"/>
          </reference>
          <reference field="2" count="1" selected="0">
            <x v="11"/>
          </reference>
          <reference field="3" count="1" selected="0">
            <x v="73"/>
          </reference>
          <reference field="6" count="1" selected="0">
            <x v="1"/>
          </reference>
          <reference field="10" count="1" selected="0">
            <x v="29"/>
          </reference>
        </references>
      </pivotArea>
    </format>
    <format dxfId="1251">
      <pivotArea dataOnly="0" labelOnly="1" outline="0" fieldPosition="0">
        <references count="5">
          <reference field="0" count="1">
            <x v="53"/>
          </reference>
          <reference field="2" count="1" selected="0">
            <x v="11"/>
          </reference>
          <reference field="3" count="1" selected="0">
            <x v="73"/>
          </reference>
          <reference field="6" count="1" selected="0">
            <x v="1"/>
          </reference>
          <reference field="10" count="1" selected="0">
            <x v="30"/>
          </reference>
        </references>
      </pivotArea>
    </format>
    <format dxfId="1250">
      <pivotArea dataOnly="0" labelOnly="1" outline="0" fieldPosition="0">
        <references count="5">
          <reference field="0" count="2">
            <x v="2"/>
            <x v="3"/>
          </reference>
          <reference field="2" count="1" selected="0">
            <x v="12"/>
          </reference>
          <reference field="3" count="1" selected="0">
            <x v="79"/>
          </reference>
          <reference field="6" count="1" selected="0">
            <x v="1"/>
          </reference>
          <reference field="10" count="1" selected="0">
            <x v="24"/>
          </reference>
        </references>
      </pivotArea>
    </format>
    <format dxfId="1249">
      <pivotArea dataOnly="0" labelOnly="1" outline="0" fieldPosition="0">
        <references count="5">
          <reference field="0" count="1">
            <x v="12"/>
          </reference>
          <reference field="2" count="1" selected="0">
            <x v="1"/>
          </reference>
          <reference field="3" count="1" selected="0">
            <x v="1"/>
          </reference>
          <reference field="6" count="1" selected="0">
            <x v="2"/>
          </reference>
          <reference field="10" count="1" selected="0">
            <x v="1"/>
          </reference>
        </references>
      </pivotArea>
    </format>
    <format dxfId="1248">
      <pivotArea dataOnly="0" labelOnly="1" outline="0" fieldPosition="0">
        <references count="5">
          <reference field="0" count="2">
            <x v="9"/>
            <x v="115"/>
          </reference>
          <reference field="2" count="1" selected="0">
            <x v="1"/>
          </reference>
          <reference field="3" count="1" selected="0">
            <x v="2"/>
          </reference>
          <reference field="6" count="1" selected="0">
            <x v="2"/>
          </reference>
          <reference field="10" count="1" selected="0">
            <x v="1"/>
          </reference>
        </references>
      </pivotArea>
    </format>
    <format dxfId="1247">
      <pivotArea dataOnly="0" labelOnly="1" outline="0" fieldPosition="0">
        <references count="5">
          <reference field="0" count="1">
            <x v="35"/>
          </reference>
          <reference field="2" count="1" selected="0">
            <x v="1"/>
          </reference>
          <reference field="3" count="1" selected="0">
            <x v="2"/>
          </reference>
          <reference field="6" count="1" selected="0">
            <x v="2"/>
          </reference>
          <reference field="10" count="1" selected="0">
            <x v="6"/>
          </reference>
        </references>
      </pivotArea>
    </format>
    <format dxfId="1246">
      <pivotArea dataOnly="0" labelOnly="1" outline="0" fieldPosition="0">
        <references count="5">
          <reference field="0" count="1">
            <x v="118"/>
          </reference>
          <reference field="2" count="1" selected="0">
            <x v="1"/>
          </reference>
          <reference field="3" count="1" selected="0">
            <x v="2"/>
          </reference>
          <reference field="6" count="1" selected="0">
            <x v="2"/>
          </reference>
          <reference field="10" count="1" selected="0">
            <x v="29"/>
          </reference>
        </references>
      </pivotArea>
    </format>
    <format dxfId="1245">
      <pivotArea dataOnly="0" labelOnly="1" outline="0" fieldPosition="0">
        <references count="5">
          <reference field="0" count="1">
            <x v="25"/>
          </reference>
          <reference field="2" count="1" selected="0">
            <x v="9"/>
          </reference>
          <reference field="3" count="1" selected="0">
            <x v="23"/>
          </reference>
          <reference field="6" count="1" selected="0">
            <x v="2"/>
          </reference>
          <reference field="10" count="1" selected="0">
            <x v="1"/>
          </reference>
        </references>
      </pivotArea>
    </format>
    <format dxfId="1244">
      <pivotArea dataOnly="0" labelOnly="1" outline="0" fieldPosition="0">
        <references count="5">
          <reference field="0" count="1">
            <x v="40"/>
          </reference>
          <reference field="2" count="1" selected="0">
            <x v="13"/>
          </reference>
          <reference field="3" count="1" selected="0">
            <x v="80"/>
          </reference>
          <reference field="6" count="1" selected="0">
            <x v="2"/>
          </reference>
          <reference field="10" count="1" selected="0">
            <x v="8"/>
          </reference>
        </references>
      </pivotArea>
    </format>
    <format dxfId="1243">
      <pivotArea dataOnly="0" labelOnly="1" outline="0" fieldPosition="0">
        <references count="5">
          <reference field="0" count="1">
            <x v="72"/>
          </reference>
          <reference field="2" count="1" selected="0">
            <x v="3"/>
          </reference>
          <reference field="3" count="1" selected="0">
            <x v="4"/>
          </reference>
          <reference field="6" count="1" selected="0">
            <x v="3"/>
          </reference>
          <reference field="10" count="1" selected="0">
            <x v="8"/>
          </reference>
        </references>
      </pivotArea>
    </format>
    <format dxfId="1242">
      <pivotArea dataOnly="0" labelOnly="1" outline="0" fieldPosition="0">
        <references count="5">
          <reference field="0" count="1">
            <x v="79"/>
          </reference>
          <reference field="2" count="1" selected="0">
            <x v="0"/>
          </reference>
          <reference field="3" count="1" selected="0">
            <x v="0"/>
          </reference>
          <reference field="6" count="1" selected="0">
            <x v="4"/>
          </reference>
          <reference field="10" count="1" selected="0">
            <x v="8"/>
          </reference>
        </references>
      </pivotArea>
    </format>
    <format dxfId="1241">
      <pivotArea dataOnly="0" labelOnly="1" outline="0" fieldPosition="0">
        <references count="5">
          <reference field="0" count="1">
            <x v="47"/>
          </reference>
          <reference field="2" count="1" selected="0">
            <x v="2"/>
          </reference>
          <reference field="3" count="1" selected="0">
            <x v="3"/>
          </reference>
          <reference field="6" count="1" selected="0">
            <x v="5"/>
          </reference>
          <reference field="10" count="1" selected="0">
            <x v="8"/>
          </reference>
        </references>
      </pivotArea>
    </format>
    <format dxfId="1240">
      <pivotArea dataOnly="0" labelOnly="1" outline="0" fieldPosition="0">
        <references count="1">
          <reference field="16" count="0"/>
        </references>
      </pivotArea>
    </format>
    <format dxfId="1239">
      <pivotArea dataOnly="0" labelOnly="1" grandCol="1" outline="0" fieldPosition="0"/>
    </format>
    <format dxfId="1238">
      <pivotArea dataOnly="0" labelOnly="1" outline="0" fieldPosition="0">
        <references count="1">
          <reference field="0" count="0"/>
        </references>
      </pivotArea>
    </format>
    <format dxfId="1237">
      <pivotArea type="all" dataOnly="0" outline="0" fieldPosition="0"/>
    </format>
    <format dxfId="1236">
      <pivotArea type="all" dataOnly="0" outline="0" fieldPosition="0"/>
    </format>
    <format dxfId="1235">
      <pivotArea type="all" dataOnly="0" outline="0" fieldPosition="0"/>
    </format>
    <format dxfId="1234">
      <pivotArea dataOnly="0" labelOnly="1" outline="0" fieldPosition="0">
        <references count="1">
          <reference field="6" count="0"/>
        </references>
      </pivotArea>
    </format>
    <format dxfId="1233">
      <pivotArea dataOnly="0" labelOnly="1" outline="0" fieldPosition="0">
        <references count="1">
          <reference field="2" count="0"/>
        </references>
      </pivotArea>
    </format>
    <format dxfId="1232">
      <pivotArea dataOnly="0" labelOnly="1" outline="0" fieldPosition="0">
        <references count="1">
          <reference field="10" count="0"/>
        </references>
      </pivotArea>
    </format>
    <format dxfId="1231">
      <pivotArea type="all" dataOnly="0" outline="0" fieldPosition="0"/>
    </format>
    <format dxfId="1230">
      <pivotArea outline="0" collapsedLevelsAreSubtotals="1" fieldPosition="0"/>
    </format>
    <format dxfId="1229">
      <pivotArea type="origin" dataOnly="0" labelOnly="1" outline="0" fieldPosition="0"/>
    </format>
    <format dxfId="1228">
      <pivotArea field="16" type="button" dataOnly="0" labelOnly="1" outline="0" axis="axisCol" fieldPosition="0"/>
    </format>
    <format dxfId="1227">
      <pivotArea type="topRight" dataOnly="0" labelOnly="1" outline="0" fieldPosition="0"/>
    </format>
    <format dxfId="1226">
      <pivotArea field="6" type="button" dataOnly="0" labelOnly="1" outline="0" axis="axisRow" fieldPosition="0"/>
    </format>
    <format dxfId="1225">
      <pivotArea field="2" type="button" dataOnly="0" labelOnly="1" outline="0" axis="axisRow" fieldPosition="1"/>
    </format>
    <format dxfId="1224">
      <pivotArea field="10" type="button" dataOnly="0" labelOnly="1" outline="0" axis="axisRow" fieldPosition="2"/>
    </format>
    <format dxfId="1223">
      <pivotArea field="3" type="button" dataOnly="0" labelOnly="1" outline="0" axis="axisRow" fieldPosition="3"/>
    </format>
    <format dxfId="1222">
      <pivotArea field="0" type="button" dataOnly="0" labelOnly="1" outline="0" axis="axisRow" fieldPosition="4"/>
    </format>
    <format dxfId="1221">
      <pivotArea dataOnly="0" labelOnly="1" outline="0" fieldPosition="0">
        <references count="1">
          <reference field="6" count="0"/>
        </references>
      </pivotArea>
    </format>
    <format dxfId="1220">
      <pivotArea dataOnly="0" labelOnly="1" outline="0" fieldPosition="0">
        <references count="1">
          <reference field="6" count="0" defaultSubtotal="1"/>
        </references>
      </pivotArea>
    </format>
    <format dxfId="1219">
      <pivotArea dataOnly="0" labelOnly="1" outline="0" fieldPosition="0">
        <references count="2">
          <reference field="2" count="4">
            <x v="4"/>
            <x v="5"/>
            <x v="6"/>
            <x v="7"/>
          </reference>
          <reference field="6" count="1" selected="0">
            <x v="0"/>
          </reference>
        </references>
      </pivotArea>
    </format>
    <format dxfId="1218">
      <pivotArea dataOnly="0" labelOnly="1" outline="0" fieldPosition="0">
        <references count="2">
          <reference field="2" count="4" defaultSubtotal="1">
            <x v="4"/>
            <x v="5"/>
            <x v="6"/>
            <x v="7"/>
          </reference>
          <reference field="6" count="1" selected="0">
            <x v="0"/>
          </reference>
        </references>
      </pivotArea>
    </format>
    <format dxfId="1217">
      <pivotArea dataOnly="0" labelOnly="1" outline="0" fieldPosition="0">
        <references count="2">
          <reference field="2" count="5">
            <x v="8"/>
            <x v="9"/>
            <x v="10"/>
            <x v="11"/>
            <x v="12"/>
          </reference>
          <reference field="6" count="1" selected="0">
            <x v="1"/>
          </reference>
        </references>
      </pivotArea>
    </format>
    <format dxfId="1216">
      <pivotArea dataOnly="0" labelOnly="1" outline="0" fieldPosition="0">
        <references count="2">
          <reference field="2" count="5" defaultSubtotal="1">
            <x v="8"/>
            <x v="9"/>
            <x v="10"/>
            <x v="11"/>
            <x v="12"/>
          </reference>
          <reference field="6" count="1" selected="0">
            <x v="1"/>
          </reference>
        </references>
      </pivotArea>
    </format>
    <format dxfId="1215">
      <pivotArea dataOnly="0" labelOnly="1" outline="0" fieldPosition="0">
        <references count="2">
          <reference field="2" count="3">
            <x v="1"/>
            <x v="9"/>
            <x v="13"/>
          </reference>
          <reference field="6" count="1" selected="0">
            <x v="2"/>
          </reference>
        </references>
      </pivotArea>
    </format>
    <format dxfId="1214">
      <pivotArea dataOnly="0" labelOnly="1" outline="0" fieldPosition="0">
        <references count="2">
          <reference field="2" count="3" defaultSubtotal="1">
            <x v="1"/>
            <x v="9"/>
            <x v="13"/>
          </reference>
          <reference field="6" count="1" selected="0">
            <x v="2"/>
          </reference>
        </references>
      </pivotArea>
    </format>
    <format dxfId="1213">
      <pivotArea dataOnly="0" labelOnly="1" outline="0" fieldPosition="0">
        <references count="2">
          <reference field="2" count="1">
            <x v="3"/>
          </reference>
          <reference field="6" count="1" selected="0">
            <x v="3"/>
          </reference>
        </references>
      </pivotArea>
    </format>
    <format dxfId="1212">
      <pivotArea dataOnly="0" labelOnly="1" outline="0" fieldPosition="0">
        <references count="2">
          <reference field="2" count="1" defaultSubtotal="1">
            <x v="3"/>
          </reference>
          <reference field="6" count="1" selected="0">
            <x v="3"/>
          </reference>
        </references>
      </pivotArea>
    </format>
    <format dxfId="1211">
      <pivotArea dataOnly="0" labelOnly="1" outline="0" fieldPosition="0">
        <references count="2">
          <reference field="2" count="1">
            <x v="0"/>
          </reference>
          <reference field="6" count="1" selected="0">
            <x v="4"/>
          </reference>
        </references>
      </pivotArea>
    </format>
    <format dxfId="1210">
      <pivotArea dataOnly="0" labelOnly="1" outline="0" fieldPosition="0">
        <references count="2">
          <reference field="2" count="1" defaultSubtotal="1">
            <x v="0"/>
          </reference>
          <reference field="6" count="1" selected="0">
            <x v="4"/>
          </reference>
        </references>
      </pivotArea>
    </format>
    <format dxfId="1209">
      <pivotArea dataOnly="0" labelOnly="1" outline="0" fieldPosition="0">
        <references count="2">
          <reference field="2" count="1">
            <x v="2"/>
          </reference>
          <reference field="6" count="1" selected="0">
            <x v="5"/>
          </reference>
        </references>
      </pivotArea>
    </format>
    <format dxfId="1208">
      <pivotArea dataOnly="0" labelOnly="1" outline="0" fieldPosition="0">
        <references count="2">
          <reference field="2" count="1" defaultSubtotal="1">
            <x v="2"/>
          </reference>
          <reference field="6" count="1" selected="0">
            <x v="5"/>
          </reference>
        </references>
      </pivotArea>
    </format>
    <format dxfId="1207">
      <pivotArea dataOnly="0" labelOnly="1" outline="0" fieldPosition="0">
        <references count="3">
          <reference field="2" count="1" selected="0">
            <x v="4"/>
          </reference>
          <reference field="6" count="1" selected="0">
            <x v="0"/>
          </reference>
          <reference field="10" count="1">
            <x v="8"/>
          </reference>
        </references>
      </pivotArea>
    </format>
    <format dxfId="1206">
      <pivotArea dataOnly="0" labelOnly="1" outline="0" fieldPosition="0">
        <references count="3">
          <reference field="2" count="1" selected="0">
            <x v="5"/>
          </reference>
          <reference field="6" count="1" selected="0">
            <x v="0"/>
          </reference>
          <reference field="10" count="8">
            <x v="5"/>
            <x v="10"/>
            <x v="13"/>
            <x v="15"/>
            <x v="17"/>
            <x v="19"/>
            <x v="20"/>
            <x v="23"/>
          </reference>
        </references>
      </pivotArea>
    </format>
    <format dxfId="1205">
      <pivotArea dataOnly="0" labelOnly="1" outline="0" fieldPosition="0">
        <references count="3">
          <reference field="2" count="1" selected="0">
            <x v="6"/>
          </reference>
          <reference field="6" count="1" selected="0">
            <x v="0"/>
          </reference>
          <reference field="10" count="19">
            <x v="1"/>
            <x v="2"/>
            <x v="5"/>
            <x v="8"/>
            <x v="9"/>
            <x v="10"/>
            <x v="11"/>
            <x v="12"/>
            <x v="13"/>
            <x v="14"/>
            <x v="16"/>
            <x v="20"/>
            <x v="21"/>
            <x v="23"/>
            <x v="25"/>
            <x v="26"/>
            <x v="27"/>
            <x v="29"/>
            <x v="30"/>
          </reference>
        </references>
      </pivotArea>
    </format>
    <format dxfId="1204">
      <pivotArea dataOnly="0" labelOnly="1" outline="0" fieldPosition="0">
        <references count="3">
          <reference field="2" count="1" selected="0">
            <x v="7"/>
          </reference>
          <reference field="6" count="1" selected="0">
            <x v="0"/>
          </reference>
          <reference field="10" count="1">
            <x v="8"/>
          </reference>
        </references>
      </pivotArea>
    </format>
    <format dxfId="1203">
      <pivotArea dataOnly="0" labelOnly="1" outline="0" fieldPosition="0">
        <references count="3">
          <reference field="2" count="1" selected="0">
            <x v="8"/>
          </reference>
          <reference field="6" count="1" selected="0">
            <x v="1"/>
          </reference>
          <reference field="10" count="3">
            <x v="11"/>
            <x v="23"/>
            <x v="29"/>
          </reference>
        </references>
      </pivotArea>
    </format>
    <format dxfId="1202">
      <pivotArea dataOnly="0" labelOnly="1" outline="0" fieldPosition="0">
        <references count="3">
          <reference field="2" count="1" selected="0">
            <x v="9"/>
          </reference>
          <reference field="6" count="1" selected="0">
            <x v="1"/>
          </reference>
          <reference field="10" count="4">
            <x v="4"/>
            <x v="14"/>
            <x v="16"/>
            <x v="23"/>
          </reference>
        </references>
      </pivotArea>
    </format>
    <format dxfId="1201">
      <pivotArea dataOnly="0" labelOnly="1" outline="0" fieldPosition="0">
        <references count="3">
          <reference field="2" count="1" selected="0">
            <x v="10"/>
          </reference>
          <reference field="6" count="1" selected="0">
            <x v="1"/>
          </reference>
          <reference field="10" count="15">
            <x v="2"/>
            <x v="5"/>
            <x v="10"/>
            <x v="11"/>
            <x v="12"/>
            <x v="13"/>
            <x v="14"/>
            <x v="15"/>
            <x v="16"/>
            <x v="19"/>
            <x v="20"/>
            <x v="23"/>
            <x v="27"/>
            <x v="28"/>
            <x v="31"/>
          </reference>
        </references>
      </pivotArea>
    </format>
    <format dxfId="1200">
      <pivotArea dataOnly="0" labelOnly="1" outline="0" fieldPosition="0">
        <references count="3">
          <reference field="2" count="1" selected="0">
            <x v="11"/>
          </reference>
          <reference field="6" count="1" selected="0">
            <x v="1"/>
          </reference>
          <reference field="10" count="27">
            <x v="0"/>
            <x v="1"/>
            <x v="2"/>
            <x v="3"/>
            <x v="6"/>
            <x v="7"/>
            <x v="9"/>
            <x v="10"/>
            <x v="11"/>
            <x v="12"/>
            <x v="13"/>
            <x v="14"/>
            <x v="15"/>
            <x v="16"/>
            <x v="17"/>
            <x v="18"/>
            <x v="19"/>
            <x v="20"/>
            <x v="21"/>
            <x v="22"/>
            <x v="23"/>
            <x v="25"/>
            <x v="26"/>
            <x v="27"/>
            <x v="28"/>
            <x v="29"/>
            <x v="30"/>
          </reference>
        </references>
      </pivotArea>
    </format>
    <format dxfId="1199">
      <pivotArea dataOnly="0" labelOnly="1" outline="0" fieldPosition="0">
        <references count="3">
          <reference field="2" count="1" selected="0">
            <x v="12"/>
          </reference>
          <reference field="6" count="1" selected="0">
            <x v="1"/>
          </reference>
          <reference field="10" count="1">
            <x v="24"/>
          </reference>
        </references>
      </pivotArea>
    </format>
    <format dxfId="1198">
      <pivotArea dataOnly="0" labelOnly="1" outline="0" fieldPosition="0">
        <references count="3">
          <reference field="2" count="1" selected="0">
            <x v="1"/>
          </reference>
          <reference field="6" count="1" selected="0">
            <x v="2"/>
          </reference>
          <reference field="10" count="3">
            <x v="1"/>
            <x v="6"/>
            <x v="29"/>
          </reference>
        </references>
      </pivotArea>
    </format>
    <format dxfId="1197">
      <pivotArea dataOnly="0" labelOnly="1" outline="0" fieldPosition="0">
        <references count="3">
          <reference field="2" count="1" selected="0">
            <x v="9"/>
          </reference>
          <reference field="6" count="1" selected="0">
            <x v="2"/>
          </reference>
          <reference field="10" count="1">
            <x v="1"/>
          </reference>
        </references>
      </pivotArea>
    </format>
    <format dxfId="1196">
      <pivotArea dataOnly="0" labelOnly="1" outline="0" fieldPosition="0">
        <references count="3">
          <reference field="2" count="1" selected="0">
            <x v="13"/>
          </reference>
          <reference field="6" count="1" selected="0">
            <x v="2"/>
          </reference>
          <reference field="10" count="1">
            <x v="8"/>
          </reference>
        </references>
      </pivotArea>
    </format>
    <format dxfId="1195">
      <pivotArea dataOnly="0" labelOnly="1" outline="0" fieldPosition="0">
        <references count="3">
          <reference field="2" count="1" selected="0">
            <x v="3"/>
          </reference>
          <reference field="6" count="1" selected="0">
            <x v="3"/>
          </reference>
          <reference field="10" count="1">
            <x v="8"/>
          </reference>
        </references>
      </pivotArea>
    </format>
    <format dxfId="1194">
      <pivotArea dataOnly="0" labelOnly="1" outline="0" fieldPosition="0">
        <references count="3">
          <reference field="2" count="1" selected="0">
            <x v="0"/>
          </reference>
          <reference field="6" count="1" selected="0">
            <x v="4"/>
          </reference>
          <reference field="10" count="1">
            <x v="8"/>
          </reference>
        </references>
      </pivotArea>
    </format>
    <format dxfId="1193">
      <pivotArea dataOnly="0" labelOnly="1" outline="0" fieldPosition="0">
        <references count="3">
          <reference field="2" count="1" selected="0">
            <x v="2"/>
          </reference>
          <reference field="6" count="1" selected="0">
            <x v="5"/>
          </reference>
          <reference field="10" count="1">
            <x v="8"/>
          </reference>
        </references>
      </pivotArea>
    </format>
    <format dxfId="1192">
      <pivotArea dataOnly="0" labelOnly="1" outline="0" fieldPosition="0">
        <references count="4">
          <reference field="2" count="1" selected="0">
            <x v="4"/>
          </reference>
          <reference field="3" count="1">
            <x v="5"/>
          </reference>
          <reference field="6" count="1" selected="0">
            <x v="0"/>
          </reference>
          <reference field="10" count="1" selected="0">
            <x v="8"/>
          </reference>
        </references>
      </pivotArea>
    </format>
    <format dxfId="1191">
      <pivotArea dataOnly="0" labelOnly="1" outline="0" fieldPosition="0">
        <references count="4">
          <reference field="2" count="1" selected="0">
            <x v="5"/>
          </reference>
          <reference field="3" count="1">
            <x v="9"/>
          </reference>
          <reference field="6" count="1" selected="0">
            <x v="0"/>
          </reference>
          <reference field="10" count="1" selected="0">
            <x v="5"/>
          </reference>
        </references>
      </pivotArea>
    </format>
    <format dxfId="1190">
      <pivotArea dataOnly="0" labelOnly="1" outline="0" fieldPosition="0">
        <references count="4">
          <reference field="2" count="1" selected="0">
            <x v="5"/>
          </reference>
          <reference field="3" count="1">
            <x v="8"/>
          </reference>
          <reference field="6" count="1" selected="0">
            <x v="0"/>
          </reference>
          <reference field="10" count="1" selected="0">
            <x v="10"/>
          </reference>
        </references>
      </pivotArea>
    </format>
    <format dxfId="1189">
      <pivotArea dataOnly="0" labelOnly="1" outline="0" fieldPosition="0">
        <references count="4">
          <reference field="2" count="1" selected="0">
            <x v="5"/>
          </reference>
          <reference field="3" count="1">
            <x v="6"/>
          </reference>
          <reference field="6" count="1" selected="0">
            <x v="0"/>
          </reference>
          <reference field="10" count="1" selected="0">
            <x v="13"/>
          </reference>
        </references>
      </pivotArea>
    </format>
    <format dxfId="1188">
      <pivotArea dataOnly="0" labelOnly="1" outline="0" fieldPosition="0">
        <references count="4">
          <reference field="2" count="1" selected="0">
            <x v="5"/>
          </reference>
          <reference field="3" count="1">
            <x v="7"/>
          </reference>
          <reference field="6" count="1" selected="0">
            <x v="0"/>
          </reference>
          <reference field="10" count="1" selected="0">
            <x v="23"/>
          </reference>
        </references>
      </pivotArea>
    </format>
    <format dxfId="1187">
      <pivotArea dataOnly="0" labelOnly="1" outline="0" fieldPosition="0">
        <references count="4">
          <reference field="2" count="1" selected="0">
            <x v="6"/>
          </reference>
          <reference field="3" count="2">
            <x v="10"/>
            <x v="16"/>
          </reference>
          <reference field="6" count="1" selected="0">
            <x v="0"/>
          </reference>
          <reference field="10" count="1" selected="0">
            <x v="1"/>
          </reference>
        </references>
      </pivotArea>
    </format>
    <format dxfId="1186">
      <pivotArea dataOnly="0" labelOnly="1" outline="0" fieldPosition="0">
        <references count="4">
          <reference field="2" count="1" selected="0">
            <x v="6"/>
          </reference>
          <reference field="3" count="2">
            <x v="10"/>
            <x v="16"/>
          </reference>
          <reference field="6" count="1" selected="0">
            <x v="0"/>
          </reference>
          <reference field="10" count="1" selected="0">
            <x v="2"/>
          </reference>
        </references>
      </pivotArea>
    </format>
    <format dxfId="1185">
      <pivotArea dataOnly="0" labelOnly="1" outline="0" fieldPosition="0">
        <references count="4">
          <reference field="2" count="1" selected="0">
            <x v="6"/>
          </reference>
          <reference field="3" count="1">
            <x v="15"/>
          </reference>
          <reference field="6" count="1" selected="0">
            <x v="0"/>
          </reference>
          <reference field="10" count="1" selected="0">
            <x v="8"/>
          </reference>
        </references>
      </pivotArea>
    </format>
    <format dxfId="1184">
      <pivotArea dataOnly="0" labelOnly="1" outline="0" fieldPosition="0">
        <references count="4">
          <reference field="2" count="1" selected="0">
            <x v="6"/>
          </reference>
          <reference field="3" count="2">
            <x v="11"/>
            <x v="14"/>
          </reference>
          <reference field="6" count="1" selected="0">
            <x v="0"/>
          </reference>
          <reference field="10" count="1" selected="0">
            <x v="9"/>
          </reference>
        </references>
      </pivotArea>
    </format>
    <format dxfId="1183">
      <pivotArea dataOnly="0" labelOnly="1" outline="0" fieldPosition="0">
        <references count="4">
          <reference field="2" count="1" selected="0">
            <x v="6"/>
          </reference>
          <reference field="3" count="2">
            <x v="11"/>
            <x v="12"/>
          </reference>
          <reference field="6" count="1" selected="0">
            <x v="0"/>
          </reference>
          <reference field="10" count="1" selected="0">
            <x v="10"/>
          </reference>
        </references>
      </pivotArea>
    </format>
    <format dxfId="1182">
      <pivotArea dataOnly="0" labelOnly="1" outline="0" fieldPosition="0">
        <references count="4">
          <reference field="2" count="1" selected="0">
            <x v="6"/>
          </reference>
          <reference field="3" count="2">
            <x v="10"/>
            <x v="16"/>
          </reference>
          <reference field="6" count="1" selected="0">
            <x v="0"/>
          </reference>
          <reference field="10" count="1" selected="0">
            <x v="11"/>
          </reference>
        </references>
      </pivotArea>
    </format>
    <format dxfId="1181">
      <pivotArea dataOnly="0" labelOnly="1" outline="0" fieldPosition="0">
        <references count="4">
          <reference field="2" count="1" selected="0">
            <x v="6"/>
          </reference>
          <reference field="3" count="1">
            <x v="10"/>
          </reference>
          <reference field="6" count="1" selected="0">
            <x v="0"/>
          </reference>
          <reference field="10" count="1" selected="0">
            <x v="12"/>
          </reference>
        </references>
      </pivotArea>
    </format>
    <format dxfId="1180">
      <pivotArea dataOnly="0" labelOnly="1" outline="0" fieldPosition="0">
        <references count="4">
          <reference field="2" count="1" selected="0">
            <x v="6"/>
          </reference>
          <reference field="3" count="1">
            <x v="11"/>
          </reference>
          <reference field="6" count="1" selected="0">
            <x v="0"/>
          </reference>
          <reference field="10" count="1" selected="0">
            <x v="13"/>
          </reference>
        </references>
      </pivotArea>
    </format>
    <format dxfId="1179">
      <pivotArea dataOnly="0" labelOnly="1" outline="0" fieldPosition="0">
        <references count="4">
          <reference field="2" count="1" selected="0">
            <x v="6"/>
          </reference>
          <reference field="3" count="2">
            <x v="10"/>
            <x v="11"/>
          </reference>
          <reference field="6" count="1" selected="0">
            <x v="0"/>
          </reference>
          <reference field="10" count="1" selected="0">
            <x v="14"/>
          </reference>
        </references>
      </pivotArea>
    </format>
    <format dxfId="1178">
      <pivotArea dataOnly="0" labelOnly="1" outline="0" fieldPosition="0">
        <references count="4">
          <reference field="2" count="1" selected="0">
            <x v="6"/>
          </reference>
          <reference field="3" count="2">
            <x v="10"/>
            <x v="13"/>
          </reference>
          <reference field="6" count="1" selected="0">
            <x v="0"/>
          </reference>
          <reference field="10" count="1" selected="0">
            <x v="16"/>
          </reference>
        </references>
      </pivotArea>
    </format>
    <format dxfId="1177">
      <pivotArea dataOnly="0" labelOnly="1" outline="0" fieldPosition="0">
        <references count="4">
          <reference field="2" count="1" selected="0">
            <x v="6"/>
          </reference>
          <reference field="3" count="1">
            <x v="10"/>
          </reference>
          <reference field="6" count="1" selected="0">
            <x v="0"/>
          </reference>
          <reference field="10" count="1" selected="0">
            <x v="20"/>
          </reference>
        </references>
      </pivotArea>
    </format>
    <format dxfId="1176">
      <pivotArea dataOnly="0" labelOnly="1" outline="0" fieldPosition="0">
        <references count="4">
          <reference field="2" count="1" selected="0">
            <x v="6"/>
          </reference>
          <reference field="3" count="1">
            <x v="11"/>
          </reference>
          <reference field="6" count="1" selected="0">
            <x v="0"/>
          </reference>
          <reference field="10" count="1" selected="0">
            <x v="23"/>
          </reference>
        </references>
      </pivotArea>
    </format>
    <format dxfId="1175">
      <pivotArea dataOnly="0" labelOnly="1" outline="0" fieldPosition="0">
        <references count="4">
          <reference field="2" count="1" selected="0">
            <x v="6"/>
          </reference>
          <reference field="3" count="2">
            <x v="10"/>
            <x v="11"/>
          </reference>
          <reference field="6" count="1" selected="0">
            <x v="0"/>
          </reference>
          <reference field="10" count="1" selected="0">
            <x v="25"/>
          </reference>
        </references>
      </pivotArea>
    </format>
    <format dxfId="1174">
      <pivotArea dataOnly="0" labelOnly="1" outline="0" fieldPosition="0">
        <references count="4">
          <reference field="2" count="1" selected="0">
            <x v="6"/>
          </reference>
          <reference field="3" count="1">
            <x v="10"/>
          </reference>
          <reference field="6" count="1" selected="0">
            <x v="0"/>
          </reference>
          <reference field="10" count="1" selected="0">
            <x v="27"/>
          </reference>
        </references>
      </pivotArea>
    </format>
    <format dxfId="1173">
      <pivotArea dataOnly="0" labelOnly="1" outline="0" fieldPosition="0">
        <references count="4">
          <reference field="2" count="1" selected="0">
            <x v="6"/>
          </reference>
          <reference field="3" count="1">
            <x v="11"/>
          </reference>
          <reference field="6" count="1" selected="0">
            <x v="0"/>
          </reference>
          <reference field="10" count="1" selected="0">
            <x v="29"/>
          </reference>
        </references>
      </pivotArea>
    </format>
    <format dxfId="1172">
      <pivotArea dataOnly="0" labelOnly="1" outline="0" fieldPosition="0">
        <references count="4">
          <reference field="2" count="1" selected="0">
            <x v="7"/>
          </reference>
          <reference field="3" count="1">
            <x v="17"/>
          </reference>
          <reference field="6" count="1" selected="0">
            <x v="0"/>
          </reference>
          <reference field="10" count="1" selected="0">
            <x v="8"/>
          </reference>
        </references>
      </pivotArea>
    </format>
    <format dxfId="1171">
      <pivotArea dataOnly="0" labelOnly="1" outline="0" fieldPosition="0">
        <references count="4">
          <reference field="2" count="1" selected="0">
            <x v="8"/>
          </reference>
          <reference field="3" count="3">
            <x v="18"/>
            <x v="19"/>
            <x v="20"/>
          </reference>
          <reference field="6" count="1" selected="0">
            <x v="1"/>
          </reference>
          <reference field="10" count="1" selected="0">
            <x v="11"/>
          </reference>
        </references>
      </pivotArea>
    </format>
    <format dxfId="1170">
      <pivotArea dataOnly="0" labelOnly="1" outline="0" fieldPosition="0">
        <references count="4">
          <reference field="2" count="1" selected="0">
            <x v="8"/>
          </reference>
          <reference field="3" count="1">
            <x v="21"/>
          </reference>
          <reference field="6" count="1" selected="0">
            <x v="1"/>
          </reference>
          <reference field="10" count="1" selected="0">
            <x v="23"/>
          </reference>
        </references>
      </pivotArea>
    </format>
    <format dxfId="1169">
      <pivotArea dataOnly="0" labelOnly="1" outline="0" fieldPosition="0">
        <references count="4">
          <reference field="2" count="1" selected="0">
            <x v="9"/>
          </reference>
          <reference field="3" count="1">
            <x v="25"/>
          </reference>
          <reference field="6" count="1" selected="0">
            <x v="1"/>
          </reference>
          <reference field="10" count="1" selected="0">
            <x v="4"/>
          </reference>
        </references>
      </pivotArea>
    </format>
    <format dxfId="1168">
      <pivotArea dataOnly="0" labelOnly="1" outline="0" fieldPosition="0">
        <references count="4">
          <reference field="2" count="1" selected="0">
            <x v="9"/>
          </reference>
          <reference field="3" count="1">
            <x v="24"/>
          </reference>
          <reference field="6" count="1" selected="0">
            <x v="1"/>
          </reference>
          <reference field="10" count="1" selected="0">
            <x v="14"/>
          </reference>
        </references>
      </pivotArea>
    </format>
    <format dxfId="1167">
      <pivotArea dataOnly="0" labelOnly="1" outline="0" fieldPosition="0">
        <references count="4">
          <reference field="2" count="1" selected="0">
            <x v="9"/>
          </reference>
          <reference field="3" count="1">
            <x v="22"/>
          </reference>
          <reference field="6" count="1" selected="0">
            <x v="1"/>
          </reference>
          <reference field="10" count="1" selected="0">
            <x v="23"/>
          </reference>
        </references>
      </pivotArea>
    </format>
    <format dxfId="1166">
      <pivotArea dataOnly="0" labelOnly="1" outline="0" fieldPosition="0">
        <references count="4">
          <reference field="2" count="1" selected="0">
            <x v="10"/>
          </reference>
          <reference field="3" count="3">
            <x v="29"/>
            <x v="33"/>
            <x v="36"/>
          </reference>
          <reference field="6" count="1" selected="0">
            <x v="1"/>
          </reference>
          <reference field="10" count="1" selected="0">
            <x v="2"/>
          </reference>
        </references>
      </pivotArea>
    </format>
    <format dxfId="1165">
      <pivotArea dataOnly="0" labelOnly="1" outline="0" fieldPosition="0">
        <references count="4">
          <reference field="2" count="1" selected="0">
            <x v="10"/>
          </reference>
          <reference field="3" count="3">
            <x v="26"/>
            <x v="33"/>
            <x v="36"/>
          </reference>
          <reference field="6" count="1" selected="0">
            <x v="1"/>
          </reference>
          <reference field="10" count="1" selected="0">
            <x v="5"/>
          </reference>
        </references>
      </pivotArea>
    </format>
    <format dxfId="1164">
      <pivotArea dataOnly="0" labelOnly="1" outline="0" fieldPosition="0">
        <references count="4">
          <reference field="2" count="1" selected="0">
            <x v="10"/>
          </reference>
          <reference field="3" count="3">
            <x v="28"/>
            <x v="33"/>
            <x v="36"/>
          </reference>
          <reference field="6" count="1" selected="0">
            <x v="1"/>
          </reference>
          <reference field="10" count="1" selected="0">
            <x v="10"/>
          </reference>
        </references>
      </pivotArea>
    </format>
    <format dxfId="1163">
      <pivotArea dataOnly="0" labelOnly="1" outline="0" fieldPosition="0">
        <references count="4">
          <reference field="2" count="1" selected="0">
            <x v="10"/>
          </reference>
          <reference field="3" count="4">
            <x v="26"/>
            <x v="29"/>
            <x v="33"/>
            <x v="36"/>
          </reference>
          <reference field="6" count="1" selected="0">
            <x v="1"/>
          </reference>
          <reference field="10" count="1" selected="0">
            <x v="11"/>
          </reference>
        </references>
      </pivotArea>
    </format>
    <format dxfId="1162">
      <pivotArea dataOnly="0" labelOnly="1" outline="0" fieldPosition="0">
        <references count="4">
          <reference field="2" count="1" selected="0">
            <x v="10"/>
          </reference>
          <reference field="3" count="3">
            <x v="28"/>
            <x v="33"/>
            <x v="36"/>
          </reference>
          <reference field="6" count="1" selected="0">
            <x v="1"/>
          </reference>
          <reference field="10" count="1" selected="0">
            <x v="12"/>
          </reference>
        </references>
      </pivotArea>
    </format>
    <format dxfId="1161">
      <pivotArea dataOnly="0" labelOnly="1" outline="0" fieldPosition="0">
        <references count="4">
          <reference field="2" count="1" selected="0">
            <x v="10"/>
          </reference>
          <reference field="3" count="3">
            <x v="27"/>
            <x v="33"/>
            <x v="36"/>
          </reference>
          <reference field="6" count="1" selected="0">
            <x v="1"/>
          </reference>
          <reference field="10" count="1" selected="0">
            <x v="13"/>
          </reference>
        </references>
      </pivotArea>
    </format>
    <format dxfId="1160">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14"/>
          </reference>
        </references>
      </pivotArea>
    </format>
    <format dxfId="1159">
      <pivotArea dataOnly="0" labelOnly="1" outline="0" fieldPosition="0">
        <references count="4">
          <reference field="2" count="1" selected="0">
            <x v="10"/>
          </reference>
          <reference field="3" count="3">
            <x v="27"/>
            <x v="34"/>
            <x v="37"/>
          </reference>
          <reference field="6" count="1" selected="0">
            <x v="1"/>
          </reference>
          <reference field="10" count="1" selected="0">
            <x v="15"/>
          </reference>
        </references>
      </pivotArea>
    </format>
    <format dxfId="1158">
      <pivotArea dataOnly="0" labelOnly="1" outline="0" fieldPosition="0">
        <references count="4">
          <reference field="2" count="1" selected="0">
            <x v="10"/>
          </reference>
          <reference field="3" count="3">
            <x v="27"/>
            <x v="34"/>
            <x v="37"/>
          </reference>
          <reference field="6" count="1" selected="0">
            <x v="1"/>
          </reference>
          <reference field="10" count="1" selected="0">
            <x v="16"/>
          </reference>
        </references>
      </pivotArea>
    </format>
    <format dxfId="1157">
      <pivotArea dataOnly="0" labelOnly="1" outline="0" fieldPosition="0">
        <references count="4">
          <reference field="2" count="1" selected="0">
            <x v="10"/>
          </reference>
          <reference field="3" count="6">
            <x v="28"/>
            <x v="30"/>
            <x v="31"/>
            <x v="32"/>
            <x v="35"/>
            <x v="38"/>
          </reference>
          <reference field="6" count="1" selected="0">
            <x v="1"/>
          </reference>
          <reference field="10" count="1" selected="0">
            <x v="19"/>
          </reference>
        </references>
      </pivotArea>
    </format>
    <format dxfId="1156">
      <pivotArea dataOnly="0" labelOnly="1" outline="0" fieldPosition="0">
        <references count="4">
          <reference field="2" count="1" selected="0">
            <x v="10"/>
          </reference>
          <reference field="3" count="1">
            <x v="28"/>
          </reference>
          <reference field="6" count="1" selected="0">
            <x v="1"/>
          </reference>
          <reference field="10" count="1" selected="0">
            <x v="20"/>
          </reference>
        </references>
      </pivotArea>
    </format>
    <format dxfId="1155">
      <pivotArea dataOnly="0" labelOnly="1" outline="0" fieldPosition="0">
        <references count="4">
          <reference field="2" count="1" selected="0">
            <x v="10"/>
          </reference>
          <reference field="3" count="2">
            <x v="35"/>
            <x v="38"/>
          </reference>
          <reference field="6" count="1" selected="0">
            <x v="1"/>
          </reference>
          <reference field="10" count="1" selected="0">
            <x v="23"/>
          </reference>
        </references>
      </pivotArea>
    </format>
    <format dxfId="1154">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27"/>
          </reference>
        </references>
      </pivotArea>
    </format>
    <format dxfId="1153">
      <pivotArea dataOnly="0" labelOnly="1" outline="0" fieldPosition="0">
        <references count="4">
          <reference field="2" count="1" selected="0">
            <x v="10"/>
          </reference>
          <reference field="3" count="3">
            <x v="28"/>
            <x v="35"/>
            <x v="38"/>
          </reference>
          <reference field="6" count="1" selected="0">
            <x v="1"/>
          </reference>
          <reference field="10" count="1" selected="0">
            <x v="28"/>
          </reference>
        </references>
      </pivotArea>
    </format>
    <format dxfId="1152">
      <pivotArea dataOnly="0" labelOnly="1" outline="0" fieldPosition="0">
        <references count="4">
          <reference field="2" count="1" selected="0">
            <x v="10"/>
          </reference>
          <reference field="3" count="3">
            <x v="27"/>
            <x v="34"/>
            <x v="37"/>
          </reference>
          <reference field="6" count="1" selected="0">
            <x v="1"/>
          </reference>
          <reference field="10" count="1" selected="0">
            <x v="31"/>
          </reference>
        </references>
      </pivotArea>
    </format>
    <format dxfId="1151">
      <pivotArea dataOnly="0" labelOnly="1" outline="0" fieldPosition="0">
        <references count="4">
          <reference field="2" count="1" selected="0">
            <x v="11"/>
          </reference>
          <reference field="3" count="1">
            <x v="55"/>
          </reference>
          <reference field="6" count="1" selected="0">
            <x v="1"/>
          </reference>
          <reference field="10" count="1" selected="0">
            <x v="0"/>
          </reference>
        </references>
      </pivotArea>
    </format>
    <format dxfId="1150">
      <pivotArea dataOnly="0" labelOnly="1" outline="0" fieldPosition="0">
        <references count="4">
          <reference field="2" count="1" selected="0">
            <x v="11"/>
          </reference>
          <reference field="3" count="2">
            <x v="48"/>
            <x v="65"/>
          </reference>
          <reference field="6" count="1" selected="0">
            <x v="1"/>
          </reference>
          <reference field="10" count="1" selected="0">
            <x v="1"/>
          </reference>
        </references>
      </pivotArea>
    </format>
    <format dxfId="1149">
      <pivotArea dataOnly="0" labelOnly="1" outline="0" fieldPosition="0">
        <references count="4">
          <reference field="2" count="1" selected="0">
            <x v="11"/>
          </reference>
          <reference field="3" count="5">
            <x v="54"/>
            <x v="68"/>
            <x v="72"/>
            <x v="74"/>
            <x v="75"/>
          </reference>
          <reference field="6" count="1" selected="0">
            <x v="1"/>
          </reference>
          <reference field="10" count="1" selected="0">
            <x v="2"/>
          </reference>
        </references>
      </pivotArea>
    </format>
    <format dxfId="1148">
      <pivotArea dataOnly="0" labelOnly="1" outline="0" fieldPosition="0">
        <references count="4">
          <reference field="2" count="1" selected="0">
            <x v="11"/>
          </reference>
          <reference field="3" count="1">
            <x v="56"/>
          </reference>
          <reference field="6" count="1" selected="0">
            <x v="1"/>
          </reference>
          <reference field="10" count="1" selected="0">
            <x v="3"/>
          </reference>
        </references>
      </pivotArea>
    </format>
    <format dxfId="1147">
      <pivotArea dataOnly="0" labelOnly="1" outline="0" fieldPosition="0">
        <references count="4">
          <reference field="2" count="1" selected="0">
            <x v="11"/>
          </reference>
          <reference field="3" count="1">
            <x v="47"/>
          </reference>
          <reference field="6" count="1" selected="0">
            <x v="1"/>
          </reference>
          <reference field="10" count="1" selected="0">
            <x v="6"/>
          </reference>
        </references>
      </pivotArea>
    </format>
    <format dxfId="1146">
      <pivotArea dataOnly="0" labelOnly="1" outline="0" fieldPosition="0">
        <references count="4">
          <reference field="2" count="1" selected="0">
            <x v="11"/>
          </reference>
          <reference field="3" count="7">
            <x v="40"/>
            <x v="43"/>
            <x v="44"/>
            <x v="52"/>
            <x v="59"/>
            <x v="64"/>
            <x v="78"/>
          </reference>
          <reference field="6" count="1" selected="0">
            <x v="1"/>
          </reference>
          <reference field="10" count="1" selected="0">
            <x v="7"/>
          </reference>
        </references>
      </pivotArea>
    </format>
    <format dxfId="1145">
      <pivotArea dataOnly="0" labelOnly="1" outline="0" fieldPosition="0">
        <references count="4">
          <reference field="2" count="1" selected="0">
            <x v="11"/>
          </reference>
          <reference field="3" count="1">
            <x v="73"/>
          </reference>
          <reference field="6" count="1" selected="0">
            <x v="1"/>
          </reference>
          <reference field="10" count="1" selected="0">
            <x v="9"/>
          </reference>
        </references>
      </pivotArea>
    </format>
    <format dxfId="1144">
      <pivotArea dataOnly="0" labelOnly="1" outline="0" fieldPosition="0">
        <references count="4">
          <reference field="2" count="1" selected="0">
            <x v="11"/>
          </reference>
          <reference field="3" count="5">
            <x v="39"/>
            <x v="53"/>
            <x v="63"/>
            <x v="76"/>
            <x v="77"/>
          </reference>
          <reference field="6" count="1" selected="0">
            <x v="1"/>
          </reference>
          <reference field="10" count="1" selected="0">
            <x v="11"/>
          </reference>
        </references>
      </pivotArea>
    </format>
    <format dxfId="1143">
      <pivotArea dataOnly="0" labelOnly="1" outline="0" fieldPosition="0">
        <references count="4">
          <reference field="2" count="1" selected="0">
            <x v="11"/>
          </reference>
          <reference field="3" count="2">
            <x v="56"/>
            <x v="73"/>
          </reference>
          <reference field="6" count="1" selected="0">
            <x v="1"/>
          </reference>
          <reference field="10" count="1" selected="0">
            <x v="12"/>
          </reference>
        </references>
      </pivotArea>
    </format>
    <format dxfId="1142">
      <pivotArea dataOnly="0" labelOnly="1" outline="0" fieldPosition="0">
        <references count="4">
          <reference field="2" count="1" selected="0">
            <x v="11"/>
          </reference>
          <reference field="3" count="2">
            <x v="70"/>
            <x v="73"/>
          </reference>
          <reference field="6" count="1" selected="0">
            <x v="1"/>
          </reference>
          <reference field="10" count="1" selected="0">
            <x v="13"/>
          </reference>
        </references>
      </pivotArea>
    </format>
    <format dxfId="1141">
      <pivotArea dataOnly="0" labelOnly="1" outline="0" fieldPosition="0">
        <references count="4">
          <reference field="2" count="1" selected="0">
            <x v="11"/>
          </reference>
          <reference field="3" count="4">
            <x v="56"/>
            <x v="69"/>
            <x v="71"/>
            <x v="73"/>
          </reference>
          <reference field="6" count="1" selected="0">
            <x v="1"/>
          </reference>
          <reference field="10" count="1" selected="0">
            <x v="14"/>
          </reference>
        </references>
      </pivotArea>
    </format>
    <format dxfId="1140">
      <pivotArea dataOnly="0" labelOnly="1" outline="0" fieldPosition="0">
        <references count="4">
          <reference field="2" count="1" selected="0">
            <x v="11"/>
          </reference>
          <reference field="3" count="2">
            <x v="56"/>
            <x v="73"/>
          </reference>
          <reference field="6" count="1" selected="0">
            <x v="1"/>
          </reference>
          <reference field="10" count="1" selected="0">
            <x v="15"/>
          </reference>
        </references>
      </pivotArea>
    </format>
    <format dxfId="1139">
      <pivotArea dataOnly="0" labelOnly="1" outline="0" fieldPosition="0">
        <references count="4">
          <reference field="2" count="1" selected="0">
            <x v="11"/>
          </reference>
          <reference field="3" count="2">
            <x v="56"/>
            <x v="73"/>
          </reference>
          <reference field="6" count="1" selected="0">
            <x v="1"/>
          </reference>
          <reference field="10" count="1" selected="0">
            <x v="16"/>
          </reference>
        </references>
      </pivotArea>
    </format>
    <format dxfId="1138">
      <pivotArea dataOnly="0" labelOnly="1" outline="0" fieldPosition="0">
        <references count="4">
          <reference field="2" count="1" selected="0">
            <x v="11"/>
          </reference>
          <reference field="3" count="6">
            <x v="60"/>
            <x v="61"/>
            <x v="62"/>
            <x v="65"/>
            <x v="66"/>
            <x v="69"/>
          </reference>
          <reference field="6" count="1" selected="0">
            <x v="1"/>
          </reference>
          <reference field="10" count="1" selected="0">
            <x v="17"/>
          </reference>
        </references>
      </pivotArea>
    </format>
    <format dxfId="1137">
      <pivotArea dataOnly="0" labelOnly="1" outline="0" fieldPosition="0">
        <references count="4">
          <reference field="2" count="1" selected="0">
            <x v="11"/>
          </reference>
          <reference field="3" count="1">
            <x v="56"/>
          </reference>
          <reference field="6" count="1" selected="0">
            <x v="1"/>
          </reference>
          <reference field="10" count="1" selected="0">
            <x v="18"/>
          </reference>
        </references>
      </pivotArea>
    </format>
    <format dxfId="1136">
      <pivotArea dataOnly="0" labelOnly="1" outline="0" fieldPosition="0">
        <references count="4">
          <reference field="2" count="1" selected="0">
            <x v="11"/>
          </reference>
          <reference field="3" count="2">
            <x v="42"/>
            <x v="69"/>
          </reference>
          <reference field="6" count="1" selected="0">
            <x v="1"/>
          </reference>
          <reference field="10" count="1" selected="0">
            <x v="19"/>
          </reference>
        </references>
      </pivotArea>
    </format>
    <format dxfId="1135">
      <pivotArea dataOnly="0" labelOnly="1" outline="0" fieldPosition="0">
        <references count="4">
          <reference field="2" count="1" selected="0">
            <x v="11"/>
          </reference>
          <reference field="3" count="3">
            <x v="41"/>
            <x v="57"/>
            <x v="69"/>
          </reference>
          <reference field="6" count="1" selected="0">
            <x v="1"/>
          </reference>
          <reference field="10" count="1" selected="0">
            <x v="20"/>
          </reference>
        </references>
      </pivotArea>
    </format>
    <format dxfId="1134">
      <pivotArea dataOnly="0" labelOnly="1" outline="0" fieldPosition="0">
        <references count="4">
          <reference field="2" count="1" selected="0">
            <x v="11"/>
          </reference>
          <reference field="3" count="2">
            <x v="56"/>
            <x v="69"/>
          </reference>
          <reference field="6" count="1" selected="0">
            <x v="1"/>
          </reference>
          <reference field="10" count="1" selected="0">
            <x v="21"/>
          </reference>
        </references>
      </pivotArea>
    </format>
    <format dxfId="1133">
      <pivotArea dataOnly="0" labelOnly="1" outline="0" fieldPosition="0">
        <references count="4">
          <reference field="2" count="1" selected="0">
            <x v="11"/>
          </reference>
          <reference field="3" count="1">
            <x v="49"/>
          </reference>
          <reference field="6" count="1" selected="0">
            <x v="1"/>
          </reference>
          <reference field="10" count="1" selected="0">
            <x v="22"/>
          </reference>
        </references>
      </pivotArea>
    </format>
    <format dxfId="1132">
      <pivotArea dataOnly="0" labelOnly="1" outline="0" fieldPosition="0">
        <references count="4">
          <reference field="2" count="1" selected="0">
            <x v="11"/>
          </reference>
          <reference field="3" count="5">
            <x v="56"/>
            <x v="67"/>
            <x v="70"/>
            <x v="73"/>
            <x v="78"/>
          </reference>
          <reference field="6" count="1" selected="0">
            <x v="1"/>
          </reference>
          <reference field="10" count="1" selected="0">
            <x v="23"/>
          </reference>
        </references>
      </pivotArea>
    </format>
    <format dxfId="1131">
      <pivotArea dataOnly="0" labelOnly="1" outline="0" fieldPosition="0">
        <references count="4">
          <reference field="2" count="1" selected="0">
            <x v="11"/>
          </reference>
          <reference field="3" count="2">
            <x v="69"/>
            <x v="73"/>
          </reference>
          <reference field="6" count="1" selected="0">
            <x v="1"/>
          </reference>
          <reference field="10" count="1" selected="0">
            <x v="25"/>
          </reference>
        </references>
      </pivotArea>
    </format>
    <format dxfId="1130">
      <pivotArea dataOnly="0" labelOnly="1" outline="0" fieldPosition="0">
        <references count="4">
          <reference field="2" count="1" selected="0">
            <x v="11"/>
          </reference>
          <reference field="3" count="1">
            <x v="56"/>
          </reference>
          <reference field="6" count="1" selected="0">
            <x v="1"/>
          </reference>
          <reference field="10" count="1" selected="0">
            <x v="27"/>
          </reference>
        </references>
      </pivotArea>
    </format>
    <format dxfId="1129">
      <pivotArea dataOnly="0" labelOnly="1" outline="0" fieldPosition="0">
        <references count="4">
          <reference field="2" count="1" selected="0">
            <x v="11"/>
          </reference>
          <reference field="3" count="6">
            <x v="45"/>
            <x v="46"/>
            <x v="56"/>
            <x v="58"/>
            <x v="60"/>
            <x v="70"/>
          </reference>
          <reference field="6" count="1" selected="0">
            <x v="1"/>
          </reference>
          <reference field="10" count="1" selected="0">
            <x v="28"/>
          </reference>
        </references>
      </pivotArea>
    </format>
    <format dxfId="1128">
      <pivotArea dataOnly="0" labelOnly="1" outline="0" fieldPosition="0">
        <references count="4">
          <reference field="2" count="1" selected="0">
            <x v="11"/>
          </reference>
          <reference field="3" count="5">
            <x v="49"/>
            <x v="50"/>
            <x v="51"/>
            <x v="62"/>
            <x v="73"/>
          </reference>
          <reference field="6" count="1" selected="0">
            <x v="1"/>
          </reference>
          <reference field="10" count="1" selected="0">
            <x v="29"/>
          </reference>
        </references>
      </pivotArea>
    </format>
    <format dxfId="1127">
      <pivotArea dataOnly="0" labelOnly="1" outline="0" fieldPosition="0">
        <references count="4">
          <reference field="2" count="1" selected="0">
            <x v="12"/>
          </reference>
          <reference field="3" count="1">
            <x v="79"/>
          </reference>
          <reference field="6" count="1" selected="0">
            <x v="1"/>
          </reference>
          <reference field="10" count="1" selected="0">
            <x v="24"/>
          </reference>
        </references>
      </pivotArea>
    </format>
    <format dxfId="1126">
      <pivotArea dataOnly="0" labelOnly="1" outline="0" fieldPosition="0">
        <references count="4">
          <reference field="2" count="1" selected="0">
            <x v="1"/>
          </reference>
          <reference field="3" count="2">
            <x v="1"/>
            <x v="2"/>
          </reference>
          <reference field="6" count="1" selected="0">
            <x v="2"/>
          </reference>
          <reference field="10" count="1" selected="0">
            <x v="1"/>
          </reference>
        </references>
      </pivotArea>
    </format>
    <format dxfId="1125">
      <pivotArea dataOnly="0" labelOnly="1" outline="0" fieldPosition="0">
        <references count="4">
          <reference field="2" count="1" selected="0">
            <x v="9"/>
          </reference>
          <reference field="3" count="1">
            <x v="23"/>
          </reference>
          <reference field="6" count="1" selected="0">
            <x v="2"/>
          </reference>
          <reference field="10" count="1" selected="0">
            <x v="1"/>
          </reference>
        </references>
      </pivotArea>
    </format>
    <format dxfId="1124">
      <pivotArea dataOnly="0" labelOnly="1" outline="0" fieldPosition="0">
        <references count="4">
          <reference field="2" count="1" selected="0">
            <x v="13"/>
          </reference>
          <reference field="3" count="1">
            <x v="80"/>
          </reference>
          <reference field="6" count="1" selected="0">
            <x v="2"/>
          </reference>
          <reference field="10" count="1" selected="0">
            <x v="8"/>
          </reference>
        </references>
      </pivotArea>
    </format>
    <format dxfId="1123">
      <pivotArea dataOnly="0" labelOnly="1" outline="0" fieldPosition="0">
        <references count="4">
          <reference field="2" count="1" selected="0">
            <x v="3"/>
          </reference>
          <reference field="3" count="1">
            <x v="4"/>
          </reference>
          <reference field="6" count="1" selected="0">
            <x v="3"/>
          </reference>
          <reference field="10" count="1" selected="0">
            <x v="8"/>
          </reference>
        </references>
      </pivotArea>
    </format>
    <format dxfId="1122">
      <pivotArea dataOnly="0" labelOnly="1" outline="0" fieldPosition="0">
        <references count="4">
          <reference field="2" count="1" selected="0">
            <x v="0"/>
          </reference>
          <reference field="3" count="1">
            <x v="0"/>
          </reference>
          <reference field="6" count="1" selected="0">
            <x v="4"/>
          </reference>
          <reference field="10" count="1" selected="0">
            <x v="8"/>
          </reference>
        </references>
      </pivotArea>
    </format>
    <format dxfId="1121">
      <pivotArea dataOnly="0" labelOnly="1" outline="0" fieldPosition="0">
        <references count="4">
          <reference field="2" count="1" selected="0">
            <x v="2"/>
          </reference>
          <reference field="3" count="1">
            <x v="3"/>
          </reference>
          <reference field="6" count="1" selected="0">
            <x v="5"/>
          </reference>
          <reference field="10" count="1" selected="0">
            <x v="8"/>
          </reference>
        </references>
      </pivotArea>
    </format>
    <format dxfId="1120">
      <pivotArea dataOnly="0" labelOnly="1" outline="0" fieldPosition="0">
        <references count="5">
          <reference field="0" count="1">
            <x v="34"/>
          </reference>
          <reference field="2" count="1" selected="0">
            <x v="4"/>
          </reference>
          <reference field="3" count="1" selected="0">
            <x v="5"/>
          </reference>
          <reference field="6" count="1" selected="0">
            <x v="0"/>
          </reference>
          <reference field="10" count="1" selected="0">
            <x v="8"/>
          </reference>
        </references>
      </pivotArea>
    </format>
    <format dxfId="1119">
      <pivotArea dataOnly="0" labelOnly="1" outline="0" fieldPosition="0">
        <references count="5">
          <reference field="0" count="1">
            <x v="71"/>
          </reference>
          <reference field="2" count="1" selected="0">
            <x v="5"/>
          </reference>
          <reference field="3" count="1" selected="0">
            <x v="9"/>
          </reference>
          <reference field="6" count="1" selected="0">
            <x v="0"/>
          </reference>
          <reference field="10" count="1" selected="0">
            <x v="5"/>
          </reference>
        </references>
      </pivotArea>
    </format>
    <format dxfId="1118">
      <pivotArea dataOnly="0" labelOnly="1" outline="0" fieldPosition="0">
        <references count="5">
          <reference field="0" count="2">
            <x v="145"/>
            <x v="146"/>
          </reference>
          <reference field="2" count="1" selected="0">
            <x v="5"/>
          </reference>
          <reference field="3" count="1" selected="0">
            <x v="8"/>
          </reference>
          <reference field="6" count="1" selected="0">
            <x v="0"/>
          </reference>
          <reference field="10" count="1" selected="0">
            <x v="10"/>
          </reference>
        </references>
      </pivotArea>
    </format>
    <format dxfId="1117">
      <pivotArea dataOnly="0" labelOnly="1" outline="0" fieldPosition="0">
        <references count="5">
          <reference field="0" count="1">
            <x v="39"/>
          </reference>
          <reference field="2" count="1" selected="0">
            <x v="5"/>
          </reference>
          <reference field="3" count="1" selected="0">
            <x v="6"/>
          </reference>
          <reference field="6" count="1" selected="0">
            <x v="0"/>
          </reference>
          <reference field="10" count="1" selected="0">
            <x v="13"/>
          </reference>
        </references>
      </pivotArea>
    </format>
    <format dxfId="1116">
      <pivotArea dataOnly="0" labelOnly="1" outline="0" fieldPosition="0">
        <references count="5">
          <reference field="0" count="1">
            <x v="33"/>
          </reference>
          <reference field="2" count="1" selected="0">
            <x v="5"/>
          </reference>
          <reference field="3" count="1" selected="0">
            <x v="6"/>
          </reference>
          <reference field="6" count="1" selected="0">
            <x v="0"/>
          </reference>
          <reference field="10" count="1" selected="0">
            <x v="15"/>
          </reference>
        </references>
      </pivotArea>
    </format>
    <format dxfId="1115">
      <pivotArea dataOnly="0" labelOnly="1" outline="0" fieldPosition="0">
        <references count="5">
          <reference field="0" count="1">
            <x v="87"/>
          </reference>
          <reference field="2" count="1" selected="0">
            <x v="5"/>
          </reference>
          <reference field="3" count="1" selected="0">
            <x v="6"/>
          </reference>
          <reference field="6" count="1" selected="0">
            <x v="0"/>
          </reference>
          <reference field="10" count="1" selected="0">
            <x v="17"/>
          </reference>
        </references>
      </pivotArea>
    </format>
    <format dxfId="1114">
      <pivotArea dataOnly="0" labelOnly="1" outline="0" fieldPosition="0">
        <references count="5">
          <reference field="0" count="1">
            <x v="95"/>
          </reference>
          <reference field="2" count="1" selected="0">
            <x v="5"/>
          </reference>
          <reference field="3" count="1" selected="0">
            <x v="6"/>
          </reference>
          <reference field="6" count="1" selected="0">
            <x v="0"/>
          </reference>
          <reference field="10" count="1" selected="0">
            <x v="19"/>
          </reference>
        </references>
      </pivotArea>
    </format>
    <format dxfId="1113">
      <pivotArea dataOnly="0" labelOnly="1" outline="0" fieldPosition="0">
        <references count="5">
          <reference field="0" count="1">
            <x v="88"/>
          </reference>
          <reference field="2" count="1" selected="0">
            <x v="5"/>
          </reference>
          <reference field="3" count="1" selected="0">
            <x v="6"/>
          </reference>
          <reference field="6" count="1" selected="0">
            <x v="0"/>
          </reference>
          <reference field="10" count="1" selected="0">
            <x v="20"/>
          </reference>
        </references>
      </pivotArea>
    </format>
    <format dxfId="1112">
      <pivotArea dataOnly="0" labelOnly="1" outline="0" fieldPosition="0">
        <references count="5">
          <reference field="0" count="5">
            <x v="82"/>
            <x v="83"/>
            <x v="84"/>
            <x v="147"/>
            <x v="148"/>
          </reference>
          <reference field="2" count="1" selected="0">
            <x v="5"/>
          </reference>
          <reference field="3" count="1" selected="0">
            <x v="7"/>
          </reference>
          <reference field="6" count="1" selected="0">
            <x v="0"/>
          </reference>
          <reference field="10" count="1" selected="0">
            <x v="23"/>
          </reference>
        </references>
      </pivotArea>
    </format>
    <format dxfId="1111">
      <pivotArea dataOnly="0" labelOnly="1" outline="0" fieldPosition="0">
        <references count="5">
          <reference field="0" count="1">
            <x v="152"/>
          </reference>
          <reference field="2" count="1" selected="0">
            <x v="6"/>
          </reference>
          <reference field="3" count="1" selected="0">
            <x v="10"/>
          </reference>
          <reference field="6" count="1" selected="0">
            <x v="0"/>
          </reference>
          <reference field="10" count="1" selected="0">
            <x v="1"/>
          </reference>
        </references>
      </pivotArea>
    </format>
    <format dxfId="1110">
      <pivotArea dataOnly="0" labelOnly="1" outline="0" fieldPosition="0">
        <references count="5">
          <reference field="0" count="1">
            <x v="132"/>
          </reference>
          <reference field="2" count="1" selected="0">
            <x v="6"/>
          </reference>
          <reference field="3" count="1" selected="0">
            <x v="16"/>
          </reference>
          <reference field="6" count="1" selected="0">
            <x v="0"/>
          </reference>
          <reference field="10" count="1" selected="0">
            <x v="1"/>
          </reference>
        </references>
      </pivotArea>
    </format>
    <format dxfId="1109">
      <pivotArea dataOnly="0" labelOnly="1" outline="0" fieldPosition="0">
        <references count="5">
          <reference field="0" count="2">
            <x v="37"/>
            <x v="127"/>
          </reference>
          <reference field="2" count="1" selected="0">
            <x v="6"/>
          </reference>
          <reference field="3" count="1" selected="0">
            <x v="10"/>
          </reference>
          <reference field="6" count="1" selected="0">
            <x v="0"/>
          </reference>
          <reference field="10" count="1" selected="0">
            <x v="2"/>
          </reference>
        </references>
      </pivotArea>
    </format>
    <format dxfId="1108">
      <pivotArea dataOnly="0" labelOnly="1" outline="0" fieldPosition="0">
        <references count="5">
          <reference field="0" count="1">
            <x v="131"/>
          </reference>
          <reference field="2" count="1" selected="0">
            <x v="6"/>
          </reference>
          <reference field="3" count="1" selected="0">
            <x v="16"/>
          </reference>
          <reference field="6" count="1" selected="0">
            <x v="0"/>
          </reference>
          <reference field="10" count="1" selected="0">
            <x v="2"/>
          </reference>
        </references>
      </pivotArea>
    </format>
    <format dxfId="1107">
      <pivotArea dataOnly="0" labelOnly="1" outline="0" fieldPosition="0">
        <references count="5">
          <reference field="0" count="1">
            <x v="135"/>
          </reference>
          <reference field="2" count="1" selected="0">
            <x v="6"/>
          </reference>
          <reference field="3" count="1" selected="0">
            <x v="16"/>
          </reference>
          <reference field="6" count="1" selected="0">
            <x v="0"/>
          </reference>
          <reference field="10" count="1" selected="0">
            <x v="5"/>
          </reference>
        </references>
      </pivotArea>
    </format>
    <format dxfId="1106">
      <pivotArea dataOnly="0" labelOnly="1" outline="0" fieldPosition="0">
        <references count="5">
          <reference field="0" count="1">
            <x v="119"/>
          </reference>
          <reference field="2" count="1" selected="0">
            <x v="6"/>
          </reference>
          <reference field="3" count="1" selected="0">
            <x v="15"/>
          </reference>
          <reference field="6" count="1" selected="0">
            <x v="0"/>
          </reference>
          <reference field="10" count="1" selected="0">
            <x v="8"/>
          </reference>
        </references>
      </pivotArea>
    </format>
    <format dxfId="1105">
      <pivotArea dataOnly="0" labelOnly="1" outline="0" fieldPosition="0">
        <references count="5">
          <reference field="0" count="1">
            <x v="51"/>
          </reference>
          <reference field="2" count="1" selected="0">
            <x v="6"/>
          </reference>
          <reference field="3" count="1" selected="0">
            <x v="11"/>
          </reference>
          <reference field="6" count="1" selected="0">
            <x v="0"/>
          </reference>
          <reference field="10" count="1" selected="0">
            <x v="9"/>
          </reference>
        </references>
      </pivotArea>
    </format>
    <format dxfId="1104">
      <pivotArea dataOnly="0" labelOnly="1" outline="0" fieldPosition="0">
        <references count="5">
          <reference field="0" count="1">
            <x v="32"/>
          </reference>
          <reference field="2" count="1" selected="0">
            <x v="6"/>
          </reference>
          <reference field="3" count="1" selected="0">
            <x v="14"/>
          </reference>
          <reference field="6" count="1" selected="0">
            <x v="0"/>
          </reference>
          <reference field="10" count="1" selected="0">
            <x v="9"/>
          </reference>
        </references>
      </pivotArea>
    </format>
    <format dxfId="1103">
      <pivotArea dataOnly="0" labelOnly="1" outline="0" fieldPosition="0">
        <references count="5">
          <reference field="0" count="1">
            <x v="138"/>
          </reference>
          <reference field="2" count="1" selected="0">
            <x v="6"/>
          </reference>
          <reference field="3" count="1" selected="0">
            <x v="11"/>
          </reference>
          <reference field="6" count="1" selected="0">
            <x v="0"/>
          </reference>
          <reference field="10" count="1" selected="0">
            <x v="10"/>
          </reference>
        </references>
      </pivotArea>
    </format>
    <format dxfId="1102">
      <pivotArea dataOnly="0" labelOnly="1" outline="0" fieldPosition="0">
        <references count="5">
          <reference field="0" count="2">
            <x v="26"/>
            <x v="27"/>
          </reference>
          <reference field="2" count="1" selected="0">
            <x v="6"/>
          </reference>
          <reference field="3" count="1" selected="0">
            <x v="12"/>
          </reference>
          <reference field="6" count="1" selected="0">
            <x v="0"/>
          </reference>
          <reference field="10" count="1" selected="0">
            <x v="10"/>
          </reference>
        </references>
      </pivotArea>
    </format>
    <format dxfId="1101">
      <pivotArea dataOnly="0" labelOnly="1" outline="0" fieldPosition="0">
        <references count="5">
          <reference field="0" count="2">
            <x v="31"/>
            <x v="153"/>
          </reference>
          <reference field="2" count="1" selected="0">
            <x v="6"/>
          </reference>
          <reference field="3" count="1" selected="0">
            <x v="10"/>
          </reference>
          <reference field="6" count="1" selected="0">
            <x v="0"/>
          </reference>
          <reference field="10" count="1" selected="0">
            <x v="11"/>
          </reference>
        </references>
      </pivotArea>
    </format>
    <format dxfId="1100">
      <pivotArea dataOnly="0" labelOnly="1" outline="0" fieldPosition="0">
        <references count="5">
          <reference field="0" count="3">
            <x v="130"/>
            <x v="131"/>
            <x v="132"/>
          </reference>
          <reference field="2" count="1" selected="0">
            <x v="6"/>
          </reference>
          <reference field="3" count="1" selected="0">
            <x v="16"/>
          </reference>
          <reference field="6" count="1" selected="0">
            <x v="0"/>
          </reference>
          <reference field="10" count="1" selected="0">
            <x v="11"/>
          </reference>
        </references>
      </pivotArea>
    </format>
    <format dxfId="1099">
      <pivotArea dataOnly="0" labelOnly="1" outline="0" fieldPosition="0">
        <references count="5">
          <reference field="0" count="2">
            <x v="124"/>
            <x v="142"/>
          </reference>
          <reference field="2" count="1" selected="0">
            <x v="6"/>
          </reference>
          <reference field="3" count="1" selected="0">
            <x v="10"/>
          </reference>
          <reference field="6" count="1" selected="0">
            <x v="0"/>
          </reference>
          <reference field="10" count="1" selected="0">
            <x v="12"/>
          </reference>
        </references>
      </pivotArea>
    </format>
    <format dxfId="1098">
      <pivotArea dataOnly="0" labelOnly="1" outline="0" fieldPosition="0">
        <references count="5">
          <reference field="0" count="1">
            <x v="77"/>
          </reference>
          <reference field="2" count="1" selected="0">
            <x v="6"/>
          </reference>
          <reference field="3" count="1" selected="0">
            <x v="10"/>
          </reference>
          <reference field="6" count="1" selected="0">
            <x v="0"/>
          </reference>
          <reference field="10" count="1" selected="0">
            <x v="13"/>
          </reference>
        </references>
      </pivotArea>
    </format>
    <format dxfId="1097">
      <pivotArea dataOnly="0" labelOnly="1" outline="0" fieldPosition="0">
        <references count="5">
          <reference field="0" count="1">
            <x v="143"/>
          </reference>
          <reference field="2" count="1" selected="0">
            <x v="6"/>
          </reference>
          <reference field="3" count="1" selected="0">
            <x v="11"/>
          </reference>
          <reference field="6" count="1" selected="0">
            <x v="0"/>
          </reference>
          <reference field="10" count="1" selected="0">
            <x v="13"/>
          </reference>
        </references>
      </pivotArea>
    </format>
    <format dxfId="1096">
      <pivotArea dataOnly="0" labelOnly="1" outline="0" fieldPosition="0">
        <references count="5">
          <reference field="0" count="2">
            <x v="76"/>
            <x v="109"/>
          </reference>
          <reference field="2" count="1" selected="0">
            <x v="6"/>
          </reference>
          <reference field="3" count="1" selected="0">
            <x v="10"/>
          </reference>
          <reference field="6" count="1" selected="0">
            <x v="0"/>
          </reference>
          <reference field="10" count="1" selected="0">
            <x v="14"/>
          </reference>
        </references>
      </pivotArea>
    </format>
    <format dxfId="1095">
      <pivotArea dataOnly="0" labelOnly="1" outline="0" fieldPosition="0">
        <references count="5">
          <reference field="0" count="4">
            <x v="61"/>
            <x v="62"/>
            <x v="63"/>
            <x v="64"/>
          </reference>
          <reference field="2" count="1" selected="0">
            <x v="6"/>
          </reference>
          <reference field="3" count="1" selected="0">
            <x v="11"/>
          </reference>
          <reference field="6" count="1" selected="0">
            <x v="0"/>
          </reference>
          <reference field="10" count="1" selected="0">
            <x v="14"/>
          </reference>
        </references>
      </pivotArea>
    </format>
    <format dxfId="1094">
      <pivotArea dataOnly="0" labelOnly="1" outline="0" fieldPosition="0">
        <references count="5">
          <reference field="0" count="1">
            <x v="110"/>
          </reference>
          <reference field="2" count="1" selected="0">
            <x v="6"/>
          </reference>
          <reference field="3" count="1" selected="0">
            <x v="10"/>
          </reference>
          <reference field="6" count="1" selected="0">
            <x v="0"/>
          </reference>
          <reference field="10" count="1" selected="0">
            <x v="16"/>
          </reference>
        </references>
      </pivotArea>
    </format>
    <format dxfId="1093">
      <pivotArea dataOnly="0" labelOnly="1" outline="0" fieldPosition="0">
        <references count="5">
          <reference field="0" count="1">
            <x v="108"/>
          </reference>
          <reference field="2" count="1" selected="0">
            <x v="6"/>
          </reference>
          <reference field="3" count="1" selected="0">
            <x v="13"/>
          </reference>
          <reference field="6" count="1" selected="0">
            <x v="0"/>
          </reference>
          <reference field="10" count="1" selected="0">
            <x v="16"/>
          </reference>
        </references>
      </pivotArea>
    </format>
    <format dxfId="1092">
      <pivotArea dataOnly="0" labelOnly="1" outline="0" fieldPosition="0">
        <references count="5">
          <reference field="0" count="1">
            <x v="122"/>
          </reference>
          <reference field="2" count="1" selected="0">
            <x v="6"/>
          </reference>
          <reference field="3" count="1" selected="0">
            <x v="10"/>
          </reference>
          <reference field="6" count="1" selected="0">
            <x v="0"/>
          </reference>
          <reference field="10" count="1" selected="0">
            <x v="20"/>
          </reference>
        </references>
      </pivotArea>
    </format>
    <format dxfId="1091">
      <pivotArea dataOnly="0" labelOnly="1" outline="0" fieldPosition="0">
        <references count="5">
          <reference field="0" count="1">
            <x v="123"/>
          </reference>
          <reference field="2" count="1" selected="0">
            <x v="6"/>
          </reference>
          <reference field="3" count="1" selected="0">
            <x v="10"/>
          </reference>
          <reference field="6" count="1" selected="0">
            <x v="0"/>
          </reference>
          <reference field="10" count="1" selected="0">
            <x v="21"/>
          </reference>
        </references>
      </pivotArea>
    </format>
    <format dxfId="1090">
      <pivotArea dataOnly="0" labelOnly="1" outline="0" fieldPosition="0">
        <references count="5">
          <reference field="0" count="2">
            <x v="96"/>
            <x v="106"/>
          </reference>
          <reference field="2" count="1" selected="0">
            <x v="6"/>
          </reference>
          <reference field="3" count="1" selected="0">
            <x v="10"/>
          </reference>
          <reference field="6" count="1" selected="0">
            <x v="0"/>
          </reference>
          <reference field="10" count="1" selected="0">
            <x v="23"/>
          </reference>
        </references>
      </pivotArea>
    </format>
    <format dxfId="1089">
      <pivotArea dataOnly="0" labelOnly="1" outline="0" fieldPosition="0">
        <references count="5">
          <reference field="0" count="4">
            <x v="7"/>
            <x v="42"/>
            <x v="81"/>
            <x v="144"/>
          </reference>
          <reference field="2" count="1" selected="0">
            <x v="6"/>
          </reference>
          <reference field="3" count="1" selected="0">
            <x v="11"/>
          </reference>
          <reference field="6" count="1" selected="0">
            <x v="0"/>
          </reference>
          <reference field="10" count="1" selected="0">
            <x v="23"/>
          </reference>
        </references>
      </pivotArea>
    </format>
    <format dxfId="1088">
      <pivotArea dataOnly="0" labelOnly="1" outline="0" fieldPosition="0">
        <references count="5">
          <reference field="0" count="1">
            <x v="100"/>
          </reference>
          <reference field="2" count="1" selected="0">
            <x v="6"/>
          </reference>
          <reference field="3" count="1" selected="0">
            <x v="10"/>
          </reference>
          <reference field="6" count="1" selected="0">
            <x v="0"/>
          </reference>
          <reference field="10" count="1" selected="0">
            <x v="25"/>
          </reference>
        </references>
      </pivotArea>
    </format>
    <format dxfId="1087">
      <pivotArea dataOnly="0" labelOnly="1" outline="0" fieldPosition="0">
        <references count="5">
          <reference field="0" count="3">
            <x v="55"/>
            <x v="56"/>
            <x v="59"/>
          </reference>
          <reference field="2" count="1" selected="0">
            <x v="6"/>
          </reference>
          <reference field="3" count="1" selected="0">
            <x v="11"/>
          </reference>
          <reference field="6" count="1" selected="0">
            <x v="0"/>
          </reference>
          <reference field="10" count="1" selected="0">
            <x v="25"/>
          </reference>
        </references>
      </pivotArea>
    </format>
    <format dxfId="1086">
      <pivotArea dataOnly="0" labelOnly="1" outline="0" fieldPosition="0">
        <references count="5">
          <reference field="0" count="2">
            <x v="66"/>
            <x v="67"/>
          </reference>
          <reference field="2" count="1" selected="0">
            <x v="6"/>
          </reference>
          <reference field="3" count="1" selected="0">
            <x v="11"/>
          </reference>
          <reference field="6" count="1" selected="0">
            <x v="0"/>
          </reference>
          <reference field="10" count="1" selected="0">
            <x v="26"/>
          </reference>
        </references>
      </pivotArea>
    </format>
    <format dxfId="1085">
      <pivotArea dataOnly="0" labelOnly="1" outline="0" fieldPosition="0">
        <references count="5">
          <reference field="0" count="1">
            <x v="75"/>
          </reference>
          <reference field="2" count="1" selected="0">
            <x v="6"/>
          </reference>
          <reference field="3" count="1" selected="0">
            <x v="10"/>
          </reference>
          <reference field="6" count="1" selected="0">
            <x v="0"/>
          </reference>
          <reference field="10" count="1" selected="0">
            <x v="27"/>
          </reference>
        </references>
      </pivotArea>
    </format>
    <format dxfId="1084">
      <pivotArea dataOnly="0" labelOnly="1" outline="0" fieldPosition="0">
        <references count="5">
          <reference field="0" count="1">
            <x v="125"/>
          </reference>
          <reference field="2" count="1" selected="0">
            <x v="6"/>
          </reference>
          <reference field="3" count="1" selected="0">
            <x v="11"/>
          </reference>
          <reference field="6" count="1" selected="0">
            <x v="0"/>
          </reference>
          <reference field="10" count="1" selected="0">
            <x v="29"/>
          </reference>
        </references>
      </pivotArea>
    </format>
    <format dxfId="1083">
      <pivotArea dataOnly="0" labelOnly="1" outline="0" fieldPosition="0">
        <references count="5">
          <reference field="0" count="1">
            <x v="52"/>
          </reference>
          <reference field="2" count="1" selected="0">
            <x v="6"/>
          </reference>
          <reference field="3" count="1" selected="0">
            <x v="11"/>
          </reference>
          <reference field="6" count="1" selected="0">
            <x v="0"/>
          </reference>
          <reference field="10" count="1" selected="0">
            <x v="30"/>
          </reference>
        </references>
      </pivotArea>
    </format>
    <format dxfId="1082">
      <pivotArea dataOnly="0" labelOnly="1" outline="0" fieldPosition="0">
        <references count="5">
          <reference field="0" count="1">
            <x v="44"/>
          </reference>
          <reference field="2" count="1" selected="0">
            <x v="7"/>
          </reference>
          <reference field="3" count="1" selected="0">
            <x v="17"/>
          </reference>
          <reference field="6" count="1" selected="0">
            <x v="0"/>
          </reference>
          <reference field="10" count="1" selected="0">
            <x v="8"/>
          </reference>
        </references>
      </pivotArea>
    </format>
    <format dxfId="1081">
      <pivotArea dataOnly="0" labelOnly="1" outline="0" fieldPosition="0">
        <references count="5">
          <reference field="0" count="1">
            <x v="29"/>
          </reference>
          <reference field="2" count="1" selected="0">
            <x v="8"/>
          </reference>
          <reference field="3" count="1" selected="0">
            <x v="18"/>
          </reference>
          <reference field="6" count="1" selected="0">
            <x v="1"/>
          </reference>
          <reference field="10" count="1" selected="0">
            <x v="11"/>
          </reference>
        </references>
      </pivotArea>
    </format>
    <format dxfId="1080">
      <pivotArea dataOnly="0" labelOnly="1" outline="0" fieldPosition="0">
        <references count="5">
          <reference field="0" count="2">
            <x v="6"/>
            <x v="131"/>
          </reference>
          <reference field="2" count="1" selected="0">
            <x v="8"/>
          </reference>
          <reference field="3" count="1" selected="0">
            <x v="19"/>
          </reference>
          <reference field="6" count="1" selected="0">
            <x v="1"/>
          </reference>
          <reference field="10" count="1" selected="0">
            <x v="11"/>
          </reference>
        </references>
      </pivotArea>
    </format>
    <format dxfId="1079">
      <pivotArea dataOnly="0" labelOnly="1" outline="0" fieldPosition="0">
        <references count="5">
          <reference field="0" count="3">
            <x v="4"/>
            <x v="128"/>
            <x v="153"/>
          </reference>
          <reference field="2" count="1" selected="0">
            <x v="8"/>
          </reference>
          <reference field="3" count="1" selected="0">
            <x v="20"/>
          </reference>
          <reference field="6" count="1" selected="0">
            <x v="1"/>
          </reference>
          <reference field="10" count="1" selected="0">
            <x v="11"/>
          </reference>
        </references>
      </pivotArea>
    </format>
    <format dxfId="1078">
      <pivotArea dataOnly="0" labelOnly="1" outline="0" fieldPosition="0">
        <references count="5">
          <reference field="0" count="1">
            <x v="7"/>
          </reference>
          <reference field="2" count="1" selected="0">
            <x v="8"/>
          </reference>
          <reference field="3" count="1" selected="0">
            <x v="21"/>
          </reference>
          <reference field="6" count="1" selected="0">
            <x v="1"/>
          </reference>
          <reference field="10" count="1" selected="0">
            <x v="23"/>
          </reference>
        </references>
      </pivotArea>
    </format>
    <format dxfId="1077">
      <pivotArea dataOnly="0" labelOnly="1" outline="0" fieldPosition="0">
        <references count="5">
          <reference field="0" count="1">
            <x v="43"/>
          </reference>
          <reference field="2" count="1" selected="0">
            <x v="8"/>
          </reference>
          <reference field="3" count="1" selected="0">
            <x v="21"/>
          </reference>
          <reference field="6" count="1" selected="0">
            <x v="1"/>
          </reference>
          <reference field="10" count="1" selected="0">
            <x v="29"/>
          </reference>
        </references>
      </pivotArea>
    </format>
    <format dxfId="1076">
      <pivotArea dataOnly="0" labelOnly="1" outline="0" fieldPosition="0">
        <references count="5">
          <reference field="0" count="2">
            <x v="2"/>
            <x v="3"/>
          </reference>
          <reference field="2" count="1" selected="0">
            <x v="9"/>
          </reference>
          <reference field="3" count="1" selected="0">
            <x v="25"/>
          </reference>
          <reference field="6" count="1" selected="0">
            <x v="1"/>
          </reference>
          <reference field="10" count="1" selected="0">
            <x v="4"/>
          </reference>
        </references>
      </pivotArea>
    </format>
    <format dxfId="1075">
      <pivotArea dataOnly="0" labelOnly="1" outline="0" fieldPosition="0">
        <references count="5">
          <reference field="0" count="1">
            <x v="78"/>
          </reference>
          <reference field="2" count="1" selected="0">
            <x v="9"/>
          </reference>
          <reference field="3" count="1" selected="0">
            <x v="24"/>
          </reference>
          <reference field="6" count="1" selected="0">
            <x v="1"/>
          </reference>
          <reference field="10" count="1" selected="0">
            <x v="14"/>
          </reference>
        </references>
      </pivotArea>
    </format>
    <format dxfId="1074">
      <pivotArea dataOnly="0" labelOnly="1" outline="0" fieldPosition="0">
        <references count="5">
          <reference field="0" count="1">
            <x v="48"/>
          </reference>
          <reference field="2" count="1" selected="0">
            <x v="9"/>
          </reference>
          <reference field="3" count="1" selected="0">
            <x v="24"/>
          </reference>
          <reference field="6" count="1" selected="0">
            <x v="1"/>
          </reference>
          <reference field="10" count="1" selected="0">
            <x v="16"/>
          </reference>
        </references>
      </pivotArea>
    </format>
    <format dxfId="1073">
      <pivotArea dataOnly="0" labelOnly="1" outline="0" fieldPosition="0">
        <references count="5">
          <reference field="0" count="1">
            <x v="103"/>
          </reference>
          <reference field="2" count="1" selected="0">
            <x v="9"/>
          </reference>
          <reference field="3" count="1" selected="0">
            <x v="22"/>
          </reference>
          <reference field="6" count="1" selected="0">
            <x v="1"/>
          </reference>
          <reference field="10" count="1" selected="0">
            <x v="23"/>
          </reference>
        </references>
      </pivotArea>
    </format>
    <format dxfId="1072">
      <pivotArea dataOnly="0" labelOnly="1" outline="0" fieldPosition="0">
        <references count="5">
          <reference field="0" count="1">
            <x v="141"/>
          </reference>
          <reference field="2" count="1" selected="0">
            <x v="10"/>
          </reference>
          <reference field="3" count="1" selected="0">
            <x v="29"/>
          </reference>
          <reference field="6" count="1" selected="0">
            <x v="1"/>
          </reference>
          <reference field="10" count="1" selected="0">
            <x v="2"/>
          </reference>
        </references>
      </pivotArea>
    </format>
    <format dxfId="1071">
      <pivotArea dataOnly="0" labelOnly="1" outline="0" fieldPosition="0">
        <references count="5">
          <reference field="0" count="1">
            <x v="112"/>
          </reference>
          <reference field="2" count="1" selected="0">
            <x v="10"/>
          </reference>
          <reference field="3" count="1" selected="0">
            <x v="33"/>
          </reference>
          <reference field="6" count="1" selected="0">
            <x v="1"/>
          </reference>
          <reference field="10" count="1" selected="0">
            <x v="2"/>
          </reference>
        </references>
      </pivotArea>
    </format>
    <format dxfId="1070">
      <pivotArea dataOnly="0" labelOnly="1" outline="0" fieldPosition="0">
        <references count="5">
          <reference field="0" count="1">
            <x v="140"/>
          </reference>
          <reference field="2" count="1" selected="0">
            <x v="10"/>
          </reference>
          <reference field="3" count="1" selected="0">
            <x v="36"/>
          </reference>
          <reference field="6" count="1" selected="0">
            <x v="1"/>
          </reference>
          <reference field="10" count="1" selected="0">
            <x v="2"/>
          </reference>
        </references>
      </pivotArea>
    </format>
    <format dxfId="1069">
      <pivotArea dataOnly="0" labelOnly="1" outline="0" fieldPosition="0">
        <references count="5">
          <reference field="0" count="2">
            <x v="91"/>
            <x v="134"/>
          </reference>
          <reference field="2" count="1" selected="0">
            <x v="10"/>
          </reference>
          <reference field="3" count="1" selected="0">
            <x v="26"/>
          </reference>
          <reference field="6" count="1" selected="0">
            <x v="1"/>
          </reference>
          <reference field="10" count="1" selected="0">
            <x v="5"/>
          </reference>
        </references>
      </pivotArea>
    </format>
    <format dxfId="1068">
      <pivotArea dataOnly="0" labelOnly="1" outline="0" fieldPosition="0">
        <references count="5">
          <reference field="0" count="2">
            <x v="92"/>
            <x v="134"/>
          </reference>
          <reference field="2" count="1" selected="0">
            <x v="10"/>
          </reference>
          <reference field="3" count="1" selected="0">
            <x v="33"/>
          </reference>
          <reference field="6" count="1" selected="0">
            <x v="1"/>
          </reference>
          <reference field="10" count="1" selected="0">
            <x v="5"/>
          </reference>
        </references>
      </pivotArea>
    </format>
    <format dxfId="1067">
      <pivotArea dataOnly="0" labelOnly="1" outline="0" fieldPosition="0">
        <references count="5">
          <reference field="0" count="2">
            <x v="93"/>
            <x v="134"/>
          </reference>
          <reference field="2" count="1" selected="0">
            <x v="10"/>
          </reference>
          <reference field="3" count="1" selected="0">
            <x v="36"/>
          </reference>
          <reference field="6" count="1" selected="0">
            <x v="1"/>
          </reference>
          <reference field="10" count="1" selected="0">
            <x v="5"/>
          </reference>
        </references>
      </pivotArea>
    </format>
    <format dxfId="1066">
      <pivotArea dataOnly="0" labelOnly="1" outline="0" fieldPosition="0">
        <references count="5">
          <reference field="0" count="1">
            <x v="138"/>
          </reference>
          <reference field="2" count="1" selected="0">
            <x v="10"/>
          </reference>
          <reference field="3" count="1" selected="0">
            <x v="28"/>
          </reference>
          <reference field="6" count="1" selected="0">
            <x v="1"/>
          </reference>
          <reference field="10" count="1" selected="0">
            <x v="10"/>
          </reference>
        </references>
      </pivotArea>
    </format>
    <format dxfId="1065">
      <pivotArea dataOnly="0" labelOnly="1" outline="0" fieldPosition="0">
        <references count="5">
          <reference field="0" count="1">
            <x v="138"/>
          </reference>
          <reference field="2" count="1" selected="0">
            <x v="10"/>
          </reference>
          <reference field="3" count="1" selected="0">
            <x v="33"/>
          </reference>
          <reference field="6" count="1" selected="0">
            <x v="1"/>
          </reference>
          <reference field="10" count="1" selected="0">
            <x v="10"/>
          </reference>
        </references>
      </pivotArea>
    </format>
    <format dxfId="1064">
      <pivotArea dataOnly="0" labelOnly="1" outline="0" fieldPosition="0">
        <references count="5">
          <reference field="0" count="1">
            <x v="138"/>
          </reference>
          <reference field="2" count="1" selected="0">
            <x v="10"/>
          </reference>
          <reference field="3" count="1" selected="0">
            <x v="36"/>
          </reference>
          <reference field="6" count="1" selected="0">
            <x v="1"/>
          </reference>
          <reference field="10" count="1" selected="0">
            <x v="10"/>
          </reference>
        </references>
      </pivotArea>
    </format>
    <format dxfId="1063">
      <pivotArea dataOnly="0" labelOnly="1" outline="0" fieldPosition="0">
        <references count="5">
          <reference field="0" count="1">
            <x v="30"/>
          </reference>
          <reference field="2" count="1" selected="0">
            <x v="10"/>
          </reference>
          <reference field="3" count="1" selected="0">
            <x v="26"/>
          </reference>
          <reference field="6" count="1" selected="0">
            <x v="1"/>
          </reference>
          <reference field="10" count="1" selected="0">
            <x v="11"/>
          </reference>
        </references>
      </pivotArea>
    </format>
    <format dxfId="1062">
      <pivotArea dataOnly="0" labelOnly="1" outline="0" fieldPosition="0">
        <references count="5">
          <reference field="0" count="1">
            <x v="29"/>
          </reference>
          <reference field="2" count="1" selected="0">
            <x v="10"/>
          </reference>
          <reference field="3" count="1" selected="0">
            <x v="29"/>
          </reference>
          <reference field="6" count="1" selected="0">
            <x v="1"/>
          </reference>
          <reference field="10" count="1" selected="0">
            <x v="11"/>
          </reference>
        </references>
      </pivotArea>
    </format>
    <format dxfId="1061">
      <pivotArea dataOnly="0" labelOnly="1" outline="0" fieldPosition="0">
        <references count="5">
          <reference field="0" count="1">
            <x v="29"/>
          </reference>
          <reference field="2" count="1" selected="0">
            <x v="10"/>
          </reference>
          <reference field="3" count="1" selected="0">
            <x v="33"/>
          </reference>
          <reference field="6" count="1" selected="0">
            <x v="1"/>
          </reference>
          <reference field="10" count="1" selected="0">
            <x v="11"/>
          </reference>
        </references>
      </pivotArea>
    </format>
    <format dxfId="1060">
      <pivotArea dataOnly="0" labelOnly="1" outline="0" fieldPosition="0">
        <references count="5">
          <reference field="0" count="1">
            <x v="29"/>
          </reference>
          <reference field="2" count="1" selected="0">
            <x v="10"/>
          </reference>
          <reference field="3" count="1" selected="0">
            <x v="36"/>
          </reference>
          <reference field="6" count="1" selected="0">
            <x v="1"/>
          </reference>
          <reference field="10" count="1" selected="0">
            <x v="11"/>
          </reference>
        </references>
      </pivotArea>
    </format>
    <format dxfId="1059">
      <pivotArea dataOnly="0" labelOnly="1" outline="0" fieldPosition="0">
        <references count="5">
          <reference field="0" count="1">
            <x v="142"/>
          </reference>
          <reference field="2" count="1" selected="0">
            <x v="10"/>
          </reference>
          <reference field="3" count="1" selected="0">
            <x v="28"/>
          </reference>
          <reference field="6" count="1" selected="0">
            <x v="1"/>
          </reference>
          <reference field="10" count="1" selected="0">
            <x v="12"/>
          </reference>
        </references>
      </pivotArea>
    </format>
    <format dxfId="1058">
      <pivotArea dataOnly="0" labelOnly="1" outline="0" fieldPosition="0">
        <references count="5">
          <reference field="0" count="1">
            <x v="142"/>
          </reference>
          <reference field="2" count="1" selected="0">
            <x v="10"/>
          </reference>
          <reference field="3" count="1" selected="0">
            <x v="33"/>
          </reference>
          <reference field="6" count="1" selected="0">
            <x v="1"/>
          </reference>
          <reference field="10" count="1" selected="0">
            <x v="12"/>
          </reference>
        </references>
      </pivotArea>
    </format>
    <format dxfId="1057">
      <pivotArea dataOnly="0" labelOnly="1" outline="0" fieldPosition="0">
        <references count="5">
          <reference field="0" count="1">
            <x v="142"/>
          </reference>
          <reference field="2" count="1" selected="0">
            <x v="10"/>
          </reference>
          <reference field="3" count="1" selected="0">
            <x v="36"/>
          </reference>
          <reference field="6" count="1" selected="0">
            <x v="1"/>
          </reference>
          <reference field="10" count="1" selected="0">
            <x v="12"/>
          </reference>
        </references>
      </pivotArea>
    </format>
    <format dxfId="1056">
      <pivotArea dataOnly="0" labelOnly="1" outline="0" fieldPosition="0">
        <references count="5">
          <reference field="0" count="1">
            <x v="149"/>
          </reference>
          <reference field="2" count="1" selected="0">
            <x v="10"/>
          </reference>
          <reference field="3" count="1" selected="0">
            <x v="27"/>
          </reference>
          <reference field="6" count="1" selected="0">
            <x v="1"/>
          </reference>
          <reference field="10" count="1" selected="0">
            <x v="13"/>
          </reference>
        </references>
      </pivotArea>
    </format>
    <format dxfId="1055">
      <pivotArea dataOnly="0" labelOnly="1" outline="0" fieldPosition="0">
        <references count="5">
          <reference field="0" count="1">
            <x v="113"/>
          </reference>
          <reference field="2" count="1" selected="0">
            <x v="10"/>
          </reference>
          <reference field="3" count="1" selected="0">
            <x v="33"/>
          </reference>
          <reference field="6" count="1" selected="0">
            <x v="1"/>
          </reference>
          <reference field="10" count="1" selected="0">
            <x v="13"/>
          </reference>
        </references>
      </pivotArea>
    </format>
    <format dxfId="1054">
      <pivotArea dataOnly="0" labelOnly="1" outline="0" fieldPosition="0">
        <references count="5">
          <reference field="0" count="1">
            <x v="139"/>
          </reference>
          <reference field="2" count="1" selected="0">
            <x v="10"/>
          </reference>
          <reference field="3" count="1" selected="0">
            <x v="36"/>
          </reference>
          <reference field="6" count="1" selected="0">
            <x v="1"/>
          </reference>
          <reference field="10" count="1" selected="0">
            <x v="13"/>
          </reference>
        </references>
      </pivotArea>
    </format>
    <format dxfId="1053">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4"/>
          </reference>
        </references>
      </pivotArea>
    </format>
    <format dxfId="1052">
      <pivotArea dataOnly="0" labelOnly="1" outline="0" fieldPosition="0">
        <references count="5">
          <reference field="0" count="1">
            <x v="76"/>
          </reference>
          <reference field="2" count="1" selected="0">
            <x v="10"/>
          </reference>
          <reference field="3" count="1" selected="0">
            <x v="28"/>
          </reference>
          <reference field="6" count="1" selected="0">
            <x v="1"/>
          </reference>
          <reference field="10" count="1" selected="0">
            <x v="14"/>
          </reference>
        </references>
      </pivotArea>
    </format>
    <format dxfId="1051">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4"/>
          </reference>
        </references>
      </pivotArea>
    </format>
    <format dxfId="1050">
      <pivotArea dataOnly="0" labelOnly="1" outline="0" fieldPosition="0">
        <references count="5">
          <reference field="0" count="1">
            <x v="76"/>
          </reference>
          <reference field="2" count="1" selected="0">
            <x v="10"/>
          </reference>
          <reference field="3" count="1" selected="0">
            <x v="35"/>
          </reference>
          <reference field="6" count="1" selected="0">
            <x v="1"/>
          </reference>
          <reference field="10" count="1" selected="0">
            <x v="14"/>
          </reference>
        </references>
      </pivotArea>
    </format>
    <format dxfId="1049">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4"/>
          </reference>
        </references>
      </pivotArea>
    </format>
    <format dxfId="1048">
      <pivotArea dataOnly="0" labelOnly="1" outline="0" fieldPosition="0">
        <references count="5">
          <reference field="0" count="1">
            <x v="76"/>
          </reference>
          <reference field="2" count="1" selected="0">
            <x v="10"/>
          </reference>
          <reference field="3" count="1" selected="0">
            <x v="38"/>
          </reference>
          <reference field="6" count="1" selected="0">
            <x v="1"/>
          </reference>
          <reference field="10" count="1" selected="0">
            <x v="14"/>
          </reference>
        </references>
      </pivotArea>
    </format>
    <format dxfId="1047">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5"/>
          </reference>
        </references>
      </pivotArea>
    </format>
    <format dxfId="1046">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5"/>
          </reference>
        </references>
      </pivotArea>
    </format>
    <format dxfId="1045">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5"/>
          </reference>
        </references>
      </pivotArea>
    </format>
    <format dxfId="1044">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6"/>
          </reference>
        </references>
      </pivotArea>
    </format>
    <format dxfId="1043">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6"/>
          </reference>
        </references>
      </pivotArea>
    </format>
    <format dxfId="1042">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6"/>
          </reference>
        </references>
      </pivotArea>
    </format>
    <format dxfId="1041">
      <pivotArea dataOnly="0" labelOnly="1" outline="0" fieldPosition="0">
        <references count="5">
          <reference field="0" count="1">
            <x v="95"/>
          </reference>
          <reference field="2" count="1" selected="0">
            <x v="10"/>
          </reference>
          <reference field="3" count="1" selected="0">
            <x v="28"/>
          </reference>
          <reference field="6" count="1" selected="0">
            <x v="1"/>
          </reference>
          <reference field="10" count="1" selected="0">
            <x v="19"/>
          </reference>
        </references>
      </pivotArea>
    </format>
    <format dxfId="1040">
      <pivotArea dataOnly="0" labelOnly="1" outline="0" fieldPosition="0">
        <references count="5">
          <reference field="0" count="1">
            <x v="73"/>
          </reference>
          <reference field="2" count="1" selected="0">
            <x v="10"/>
          </reference>
          <reference field="3" count="1" selected="0">
            <x v="30"/>
          </reference>
          <reference field="6" count="1" selected="0">
            <x v="1"/>
          </reference>
          <reference field="10" count="1" selected="0">
            <x v="19"/>
          </reference>
        </references>
      </pivotArea>
    </format>
    <format dxfId="1039">
      <pivotArea dataOnly="0" labelOnly="1" outline="0" fieldPosition="0">
        <references count="5">
          <reference field="0" count="1">
            <x v="73"/>
          </reference>
          <reference field="2" count="1" selected="0">
            <x v="10"/>
          </reference>
          <reference field="3" count="1" selected="0">
            <x v="31"/>
          </reference>
          <reference field="6" count="1" selected="0">
            <x v="1"/>
          </reference>
          <reference field="10" count="1" selected="0">
            <x v="19"/>
          </reference>
        </references>
      </pivotArea>
    </format>
    <format dxfId="1038">
      <pivotArea dataOnly="0" labelOnly="1" outline="0" fieldPosition="0">
        <references count="5">
          <reference field="0" count="1">
            <x v="73"/>
          </reference>
          <reference field="2" count="1" selected="0">
            <x v="10"/>
          </reference>
          <reference field="3" count="1" selected="0">
            <x v="32"/>
          </reference>
          <reference field="6" count="1" selected="0">
            <x v="1"/>
          </reference>
          <reference field="10" count="1" selected="0">
            <x v="19"/>
          </reference>
        </references>
      </pivotArea>
    </format>
    <format dxfId="1037">
      <pivotArea dataOnly="0" labelOnly="1" outline="0" fieldPosition="0">
        <references count="5">
          <reference field="0" count="1">
            <x v="95"/>
          </reference>
          <reference field="2" count="1" selected="0">
            <x v="10"/>
          </reference>
          <reference field="3" count="1" selected="0">
            <x v="35"/>
          </reference>
          <reference field="6" count="1" selected="0">
            <x v="1"/>
          </reference>
          <reference field="10" count="1" selected="0">
            <x v="19"/>
          </reference>
        </references>
      </pivotArea>
    </format>
    <format dxfId="1036">
      <pivotArea dataOnly="0" labelOnly="1" outline="0" fieldPosition="0">
        <references count="5">
          <reference field="0" count="1">
            <x v="95"/>
          </reference>
          <reference field="2" count="1" selected="0">
            <x v="10"/>
          </reference>
          <reference field="3" count="1" selected="0">
            <x v="38"/>
          </reference>
          <reference field="6" count="1" selected="0">
            <x v="1"/>
          </reference>
          <reference field="10" count="1" selected="0">
            <x v="19"/>
          </reference>
        </references>
      </pivotArea>
    </format>
    <format dxfId="1035">
      <pivotArea dataOnly="0" labelOnly="1" outline="0" fieldPosition="0">
        <references count="5">
          <reference field="0" count="1">
            <x v="137"/>
          </reference>
          <reference field="2" count="1" selected="0">
            <x v="10"/>
          </reference>
          <reference field="3" count="1" selected="0">
            <x v="28"/>
          </reference>
          <reference field="6" count="1" selected="0">
            <x v="1"/>
          </reference>
          <reference field="10" count="1" selected="0">
            <x v="20"/>
          </reference>
        </references>
      </pivotArea>
    </format>
    <format dxfId="1034">
      <pivotArea dataOnly="0" labelOnly="1" outline="0" fieldPosition="0">
        <references count="5">
          <reference field="0" count="1">
            <x v="105"/>
          </reference>
          <reference field="2" count="1" selected="0">
            <x v="10"/>
          </reference>
          <reference field="3" count="1" selected="0">
            <x v="28"/>
          </reference>
          <reference field="6" count="1" selected="0">
            <x v="1"/>
          </reference>
          <reference field="10" count="1" selected="0">
            <x v="23"/>
          </reference>
        </references>
      </pivotArea>
    </format>
    <format dxfId="1033">
      <pivotArea dataOnly="0" labelOnly="1" outline="0" fieldPosition="0">
        <references count="5">
          <reference field="0" count="1">
            <x v="105"/>
          </reference>
          <reference field="2" count="1" selected="0">
            <x v="10"/>
          </reference>
          <reference field="3" count="1" selected="0">
            <x v="35"/>
          </reference>
          <reference field="6" count="1" selected="0">
            <x v="1"/>
          </reference>
          <reference field="10" count="1" selected="0">
            <x v="23"/>
          </reference>
        </references>
      </pivotArea>
    </format>
    <format dxfId="1032">
      <pivotArea dataOnly="0" labelOnly="1" outline="0" fieldPosition="0">
        <references count="5">
          <reference field="0" count="1">
            <x v="104"/>
          </reference>
          <reference field="2" count="1" selected="0">
            <x v="10"/>
          </reference>
          <reference field="3" count="1" selected="0">
            <x v="38"/>
          </reference>
          <reference field="6" count="1" selected="0">
            <x v="1"/>
          </reference>
          <reference field="10" count="1" selected="0">
            <x v="23"/>
          </reference>
        </references>
      </pivotArea>
    </format>
    <format dxfId="1031">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27"/>
          </reference>
        </references>
      </pivotArea>
    </format>
    <format dxfId="1030">
      <pivotArea dataOnly="0" labelOnly="1" outline="0" fieldPosition="0">
        <references count="5">
          <reference field="0" count="1">
            <x v="74"/>
          </reference>
          <reference field="2" count="1" selected="0">
            <x v="10"/>
          </reference>
          <reference field="3" count="1" selected="0">
            <x v="28"/>
          </reference>
          <reference field="6" count="1" selected="0">
            <x v="1"/>
          </reference>
          <reference field="10" count="1" selected="0">
            <x v="27"/>
          </reference>
        </references>
      </pivotArea>
    </format>
    <format dxfId="1029">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27"/>
          </reference>
        </references>
      </pivotArea>
    </format>
    <format dxfId="1028">
      <pivotArea dataOnly="0" labelOnly="1" outline="0" fieldPosition="0">
        <references count="5">
          <reference field="0" count="1">
            <x v="74"/>
          </reference>
          <reference field="2" count="1" selected="0">
            <x v="10"/>
          </reference>
          <reference field="3" count="1" selected="0">
            <x v="35"/>
          </reference>
          <reference field="6" count="1" selected="0">
            <x v="1"/>
          </reference>
          <reference field="10" count="1" selected="0">
            <x v="27"/>
          </reference>
        </references>
      </pivotArea>
    </format>
    <format dxfId="1027">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27"/>
          </reference>
        </references>
      </pivotArea>
    </format>
    <format dxfId="1026">
      <pivotArea dataOnly="0" labelOnly="1" outline="0" fieldPosition="0">
        <references count="5">
          <reference field="0" count="1">
            <x v="74"/>
          </reference>
          <reference field="2" count="1" selected="0">
            <x v="10"/>
          </reference>
          <reference field="3" count="1" selected="0">
            <x v="38"/>
          </reference>
          <reference field="6" count="1" selected="0">
            <x v="1"/>
          </reference>
          <reference field="10" count="1" selected="0">
            <x v="27"/>
          </reference>
        </references>
      </pivotArea>
    </format>
    <format dxfId="1025">
      <pivotArea dataOnly="0" labelOnly="1" outline="0" fieldPosition="0">
        <references count="5">
          <reference field="0" count="1">
            <x v="49"/>
          </reference>
          <reference field="2" count="1" selected="0">
            <x v="10"/>
          </reference>
          <reference field="3" count="1" selected="0">
            <x v="28"/>
          </reference>
          <reference field="6" count="1" selected="0">
            <x v="1"/>
          </reference>
          <reference field="10" count="1" selected="0">
            <x v="28"/>
          </reference>
        </references>
      </pivotArea>
    </format>
    <format dxfId="1024">
      <pivotArea dataOnly="0" labelOnly="1" outline="0" fieldPosition="0">
        <references count="5">
          <reference field="0" count="1">
            <x v="50"/>
          </reference>
          <reference field="2" count="1" selected="0">
            <x v="10"/>
          </reference>
          <reference field="3" count="1" selected="0">
            <x v="35"/>
          </reference>
          <reference field="6" count="1" selected="0">
            <x v="1"/>
          </reference>
          <reference field="10" count="1" selected="0">
            <x v="28"/>
          </reference>
        </references>
      </pivotArea>
    </format>
    <format dxfId="1023">
      <pivotArea dataOnly="0" labelOnly="1" outline="0" fieldPosition="0">
        <references count="5">
          <reference field="0" count="1">
            <x v="50"/>
          </reference>
          <reference field="2" count="1" selected="0">
            <x v="10"/>
          </reference>
          <reference field="3" count="1" selected="0">
            <x v="38"/>
          </reference>
          <reference field="6" count="1" selected="0">
            <x v="1"/>
          </reference>
          <reference field="10" count="1" selected="0">
            <x v="28"/>
          </reference>
        </references>
      </pivotArea>
    </format>
    <format dxfId="1022">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31"/>
          </reference>
        </references>
      </pivotArea>
    </format>
    <format dxfId="1021">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31"/>
          </reference>
        </references>
      </pivotArea>
    </format>
    <format dxfId="1020">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31"/>
          </reference>
        </references>
      </pivotArea>
    </format>
    <format dxfId="1019">
      <pivotArea dataOnly="0" labelOnly="1" outline="0" fieldPosition="0">
        <references count="5">
          <reference field="0" count="1">
            <x v="22"/>
          </reference>
          <reference field="2" count="1" selected="0">
            <x v="11"/>
          </reference>
          <reference field="3" count="1" selected="0">
            <x v="55"/>
          </reference>
          <reference field="6" count="1" selected="0">
            <x v="1"/>
          </reference>
          <reference field="10" count="1" selected="0">
            <x v="0"/>
          </reference>
        </references>
      </pivotArea>
    </format>
    <format dxfId="1018">
      <pivotArea dataOnly="0" labelOnly="1" outline="0" fieldPosition="0">
        <references count="5">
          <reference field="0" count="8">
            <x v="1"/>
            <x v="24"/>
            <x v="36"/>
            <x v="45"/>
            <x v="46"/>
            <x v="80"/>
            <x v="85"/>
            <x v="97"/>
          </reference>
          <reference field="2" count="1" selected="0">
            <x v="11"/>
          </reference>
          <reference field="3" count="1" selected="0">
            <x v="48"/>
          </reference>
          <reference field="6" count="1" selected="0">
            <x v="1"/>
          </reference>
          <reference field="10" count="1" selected="0">
            <x v="1"/>
          </reference>
        </references>
      </pivotArea>
    </format>
    <format dxfId="1017">
      <pivotArea dataOnly="0" labelOnly="1" outline="0" fieldPosition="0">
        <references count="5">
          <reference field="0" count="1">
            <x v="152"/>
          </reference>
          <reference field="2" count="1" selected="0">
            <x v="11"/>
          </reference>
          <reference field="3" count="1" selected="0">
            <x v="65"/>
          </reference>
          <reference field="6" count="1" selected="0">
            <x v="1"/>
          </reference>
          <reference field="10" count="1" selected="0">
            <x v="1"/>
          </reference>
        </references>
      </pivotArea>
    </format>
    <format dxfId="1016">
      <pivotArea dataOnly="0" labelOnly="1" outline="0" fieldPosition="0">
        <references count="5">
          <reference field="0" count="1">
            <x v="22"/>
          </reference>
          <reference field="2" count="1" selected="0">
            <x v="11"/>
          </reference>
          <reference field="3" count="1" selected="0">
            <x v="54"/>
          </reference>
          <reference field="6" count="1" selected="0">
            <x v="1"/>
          </reference>
          <reference field="10" count="1" selected="0">
            <x v="2"/>
          </reference>
        </references>
      </pivotArea>
    </format>
    <format dxfId="1015">
      <pivotArea dataOnly="0" labelOnly="1" outline="0" fieldPosition="0">
        <references count="5">
          <reference field="0" count="3">
            <x v="0"/>
            <x v="22"/>
            <x v="70"/>
          </reference>
          <reference field="2" count="1" selected="0">
            <x v="11"/>
          </reference>
          <reference field="3" count="1" selected="0">
            <x v="68"/>
          </reference>
          <reference field="6" count="1" selected="0">
            <x v="1"/>
          </reference>
          <reference field="10" count="1" selected="0">
            <x v="2"/>
          </reference>
        </references>
      </pivotArea>
    </format>
    <format dxfId="1014">
      <pivotArea dataOnly="0" labelOnly="1" outline="0" fieldPosition="0">
        <references count="5">
          <reference field="0" count="3">
            <x v="22"/>
            <x v="116"/>
            <x v="131"/>
          </reference>
          <reference field="2" count="1" selected="0">
            <x v="11"/>
          </reference>
          <reference field="3" count="1" selected="0">
            <x v="72"/>
          </reference>
          <reference field="6" count="1" selected="0">
            <x v="1"/>
          </reference>
          <reference field="10" count="1" selected="0">
            <x v="2"/>
          </reference>
        </references>
      </pivotArea>
    </format>
    <format dxfId="1013">
      <pivotArea dataOnly="0" labelOnly="1" outline="0" fieldPosition="0">
        <references count="5">
          <reference field="0" count="2">
            <x v="22"/>
            <x v="23"/>
          </reference>
          <reference field="2" count="1" selected="0">
            <x v="11"/>
          </reference>
          <reference field="3" count="1" selected="0">
            <x v="74"/>
          </reference>
          <reference field="6" count="1" selected="0">
            <x v="1"/>
          </reference>
          <reference field="10" count="1" selected="0">
            <x v="2"/>
          </reference>
        </references>
      </pivotArea>
    </format>
    <format dxfId="1012">
      <pivotArea dataOnly="0" labelOnly="1" outline="0" fieldPosition="0">
        <references count="5">
          <reference field="0" count="1">
            <x v="22"/>
          </reference>
          <reference field="2" count="1" selected="0">
            <x v="11"/>
          </reference>
          <reference field="3" count="1" selected="0">
            <x v="75"/>
          </reference>
          <reference field="6" count="1" selected="0">
            <x v="1"/>
          </reference>
          <reference field="10" count="1" selected="0">
            <x v="2"/>
          </reference>
        </references>
      </pivotArea>
    </format>
    <format dxfId="1011">
      <pivotArea dataOnly="0" labelOnly="1" outline="0" fieldPosition="0">
        <references count="5">
          <reference field="0" count="1">
            <x v="16"/>
          </reference>
          <reference field="2" count="1" selected="0">
            <x v="11"/>
          </reference>
          <reference field="3" count="1" selected="0">
            <x v="56"/>
          </reference>
          <reference field="6" count="1" selected="0">
            <x v="1"/>
          </reference>
          <reference field="10" count="1" selected="0">
            <x v="3"/>
          </reference>
        </references>
      </pivotArea>
    </format>
    <format dxfId="1010">
      <pivotArea dataOnly="0" labelOnly="1" outline="0" fieldPosition="0">
        <references count="5">
          <reference field="0" count="1">
            <x v="24"/>
          </reference>
          <reference field="2" count="1" selected="0">
            <x v="11"/>
          </reference>
          <reference field="3" count="1" selected="0">
            <x v="47"/>
          </reference>
          <reference field="6" count="1" selected="0">
            <x v="1"/>
          </reference>
          <reference field="10" count="1" selected="0">
            <x v="6"/>
          </reference>
        </references>
      </pivotArea>
    </format>
    <format dxfId="1009">
      <pivotArea dataOnly="0" labelOnly="1" outline="0" fieldPosition="0">
        <references count="5">
          <reference field="0" count="1">
            <x v="22"/>
          </reference>
          <reference field="2" count="1" selected="0">
            <x v="11"/>
          </reference>
          <reference field="3" count="1" selected="0">
            <x v="40"/>
          </reference>
          <reference field="6" count="1" selected="0">
            <x v="1"/>
          </reference>
          <reference field="10" count="1" selected="0">
            <x v="7"/>
          </reference>
        </references>
      </pivotArea>
    </format>
    <format dxfId="1008">
      <pivotArea dataOnly="0" labelOnly="1" outline="0" fieldPosition="0">
        <references count="5">
          <reference field="0" count="1">
            <x v="22"/>
          </reference>
          <reference field="2" count="1" selected="0">
            <x v="11"/>
          </reference>
          <reference field="3" count="1" selected="0">
            <x v="43"/>
          </reference>
          <reference field="6" count="1" selected="0">
            <x v="1"/>
          </reference>
          <reference field="10" count="1" selected="0">
            <x v="7"/>
          </reference>
        </references>
      </pivotArea>
    </format>
    <format dxfId="1007">
      <pivotArea dataOnly="0" labelOnly="1" outline="0" fieldPosition="0">
        <references count="5">
          <reference field="0" count="1">
            <x v="22"/>
          </reference>
          <reference field="2" count="1" selected="0">
            <x v="11"/>
          </reference>
          <reference field="3" count="1" selected="0">
            <x v="44"/>
          </reference>
          <reference field="6" count="1" selected="0">
            <x v="1"/>
          </reference>
          <reference field="10" count="1" selected="0">
            <x v="7"/>
          </reference>
        </references>
      </pivotArea>
    </format>
    <format dxfId="1006">
      <pivotArea dataOnly="0" labelOnly="1" outline="0" fieldPosition="0">
        <references count="5">
          <reference field="0" count="1">
            <x v="22"/>
          </reference>
          <reference field="2" count="1" selected="0">
            <x v="11"/>
          </reference>
          <reference field="3" count="1" selected="0">
            <x v="52"/>
          </reference>
          <reference field="6" count="1" selected="0">
            <x v="1"/>
          </reference>
          <reference field="10" count="1" selected="0">
            <x v="7"/>
          </reference>
        </references>
      </pivotArea>
    </format>
    <format dxfId="1005">
      <pivotArea dataOnly="0" labelOnly="1" outline="0" fieldPosition="0">
        <references count="5">
          <reference field="0" count="1">
            <x v="22"/>
          </reference>
          <reference field="2" count="1" selected="0">
            <x v="11"/>
          </reference>
          <reference field="3" count="1" selected="0">
            <x v="59"/>
          </reference>
          <reference field="6" count="1" selected="0">
            <x v="1"/>
          </reference>
          <reference field="10" count="1" selected="0">
            <x v="7"/>
          </reference>
        </references>
      </pivotArea>
    </format>
    <format dxfId="1004">
      <pivotArea dataOnly="0" labelOnly="1" outline="0" fieldPosition="0">
        <references count="5">
          <reference field="0" count="1">
            <x v="22"/>
          </reference>
          <reference field="2" count="1" selected="0">
            <x v="11"/>
          </reference>
          <reference field="3" count="1" selected="0">
            <x v="64"/>
          </reference>
          <reference field="6" count="1" selected="0">
            <x v="1"/>
          </reference>
          <reference field="10" count="1" selected="0">
            <x v="7"/>
          </reference>
        </references>
      </pivotArea>
    </format>
    <format dxfId="1003">
      <pivotArea dataOnly="0" labelOnly="1" outline="0" fieldPosition="0">
        <references count="5">
          <reference field="0" count="1">
            <x v="22"/>
          </reference>
          <reference field="2" count="1" selected="0">
            <x v="11"/>
          </reference>
          <reference field="3" count="1" selected="0">
            <x v="78"/>
          </reference>
          <reference field="6" count="1" selected="0">
            <x v="1"/>
          </reference>
          <reference field="10" count="1" selected="0">
            <x v="7"/>
          </reference>
        </references>
      </pivotArea>
    </format>
    <format dxfId="1002">
      <pivotArea dataOnly="0" labelOnly="1" outline="0" fieldPosition="0">
        <references count="5">
          <reference field="0" count="2">
            <x v="32"/>
            <x v="51"/>
          </reference>
          <reference field="2" count="1" selected="0">
            <x v="11"/>
          </reference>
          <reference field="3" count="1" selected="0">
            <x v="73"/>
          </reference>
          <reference field="6" count="1" selected="0">
            <x v="1"/>
          </reference>
          <reference field="10" count="1" selected="0">
            <x v="9"/>
          </reference>
        </references>
      </pivotArea>
    </format>
    <format dxfId="1001">
      <pivotArea dataOnly="0" labelOnly="1" outline="0" fieldPosition="0">
        <references count="5">
          <reference field="0" count="4">
            <x v="26"/>
            <x v="27"/>
            <x v="145"/>
            <x v="146"/>
          </reference>
          <reference field="2" count="1" selected="0">
            <x v="11"/>
          </reference>
          <reference field="3" count="1" selected="0">
            <x v="73"/>
          </reference>
          <reference field="6" count="1" selected="0">
            <x v="1"/>
          </reference>
          <reference field="10" count="1" selected="0">
            <x v="10"/>
          </reference>
        </references>
      </pivotArea>
    </format>
    <format dxfId="1000">
      <pivotArea dataOnly="0" labelOnly="1" outline="0" fieldPosition="0">
        <references count="5">
          <reference field="0" count="1">
            <x v="8"/>
          </reference>
          <reference field="2" count="1" selected="0">
            <x v="11"/>
          </reference>
          <reference field="3" count="1" selected="0">
            <x v="39"/>
          </reference>
          <reference field="6" count="1" selected="0">
            <x v="1"/>
          </reference>
          <reference field="10" count="1" selected="0">
            <x v="11"/>
          </reference>
        </references>
      </pivotArea>
    </format>
    <format dxfId="999">
      <pivotArea dataOnly="0" labelOnly="1" outline="0" fieldPosition="0">
        <references count="5">
          <reference field="0" count="1">
            <x v="22"/>
          </reference>
          <reference field="2" count="1" selected="0">
            <x v="11"/>
          </reference>
          <reference field="3" count="1" selected="0">
            <x v="53"/>
          </reference>
          <reference field="6" count="1" selected="0">
            <x v="1"/>
          </reference>
          <reference field="10" count="1" selected="0">
            <x v="11"/>
          </reference>
        </references>
      </pivotArea>
    </format>
    <format dxfId="998">
      <pivotArea dataOnly="0" labelOnly="1" outline="0" fieldPosition="0">
        <references count="5">
          <reference field="0" count="1">
            <x v="22"/>
          </reference>
          <reference field="2" count="1" selected="0">
            <x v="11"/>
          </reference>
          <reference field="3" count="1" selected="0">
            <x v="63"/>
          </reference>
          <reference field="6" count="1" selected="0">
            <x v="1"/>
          </reference>
          <reference field="10" count="1" selected="0">
            <x v="11"/>
          </reference>
        </references>
      </pivotArea>
    </format>
    <format dxfId="997">
      <pivotArea dataOnly="0" labelOnly="1" outline="0" fieldPosition="0">
        <references count="5">
          <reference field="0" count="6">
            <x v="5"/>
            <x v="22"/>
            <x v="114"/>
            <x v="129"/>
            <x v="132"/>
            <x v="153"/>
          </reference>
          <reference field="2" count="1" selected="0">
            <x v="11"/>
          </reference>
          <reference field="3" count="1" selected="0">
            <x v="76"/>
          </reference>
          <reference field="6" count="1" selected="0">
            <x v="1"/>
          </reference>
          <reference field="10" count="1" selected="0">
            <x v="11"/>
          </reference>
        </references>
      </pivotArea>
    </format>
    <format dxfId="996">
      <pivotArea dataOnly="0" labelOnly="1" outline="0" fieldPosition="0">
        <references count="5">
          <reference field="0" count="1">
            <x v="22"/>
          </reference>
          <reference field="2" count="1" selected="0">
            <x v="11"/>
          </reference>
          <reference field="3" count="1" selected="0">
            <x v="77"/>
          </reference>
          <reference field="6" count="1" selected="0">
            <x v="1"/>
          </reference>
          <reference field="10" count="1" selected="0">
            <x v="11"/>
          </reference>
        </references>
      </pivotArea>
    </format>
    <format dxfId="995">
      <pivotArea dataOnly="0" labelOnly="1" outline="0" fieldPosition="0">
        <references count="5">
          <reference field="0" count="1">
            <x v="18"/>
          </reference>
          <reference field="2" count="1" selected="0">
            <x v="11"/>
          </reference>
          <reference field="3" count="1" selected="0">
            <x v="56"/>
          </reference>
          <reference field="6" count="1" selected="0">
            <x v="1"/>
          </reference>
          <reference field="10" count="1" selected="0">
            <x v="12"/>
          </reference>
        </references>
      </pivotArea>
    </format>
    <format dxfId="994">
      <pivotArea dataOnly="0" labelOnly="1" outline="0" fieldPosition="0">
        <references count="5">
          <reference field="0" count="1">
            <x v="124"/>
          </reference>
          <reference field="2" count="1" selected="0">
            <x v="11"/>
          </reference>
          <reference field="3" count="1" selected="0">
            <x v="73"/>
          </reference>
          <reference field="6" count="1" selected="0">
            <x v="1"/>
          </reference>
          <reference field="10" count="1" selected="0">
            <x v="12"/>
          </reference>
        </references>
      </pivotArea>
    </format>
    <format dxfId="993">
      <pivotArea dataOnly="0" labelOnly="1" outline="0" fieldPosition="0">
        <references count="5">
          <reference field="0" count="1">
            <x v="38"/>
          </reference>
          <reference field="2" count="1" selected="0">
            <x v="11"/>
          </reference>
          <reference field="3" count="1" selected="0">
            <x v="70"/>
          </reference>
          <reference field="6" count="1" selected="0">
            <x v="1"/>
          </reference>
          <reference field="10" count="1" selected="0">
            <x v="13"/>
          </reference>
        </references>
      </pivotArea>
    </format>
    <format dxfId="992">
      <pivotArea dataOnly="0" labelOnly="1" outline="0" fieldPosition="0">
        <references count="5">
          <reference field="0" count="1">
            <x v="54"/>
          </reference>
          <reference field="2" count="1" selected="0">
            <x v="11"/>
          </reference>
          <reference field="3" count="1" selected="0">
            <x v="73"/>
          </reference>
          <reference field="6" count="1" selected="0">
            <x v="1"/>
          </reference>
          <reference field="10" count="1" selected="0">
            <x v="13"/>
          </reference>
        </references>
      </pivotArea>
    </format>
    <format dxfId="991">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4"/>
          </reference>
        </references>
      </pivotArea>
    </format>
    <format dxfId="990">
      <pivotArea dataOnly="0" labelOnly="1" outline="0" fieldPosition="0">
        <references count="5">
          <reference field="0" count="1">
            <x v="109"/>
          </reference>
          <reference field="2" count="1" selected="0">
            <x v="11"/>
          </reference>
          <reference field="3" count="1" selected="0">
            <x v="69"/>
          </reference>
          <reference field="6" count="1" selected="0">
            <x v="1"/>
          </reference>
          <reference field="10" count="1" selected="0">
            <x v="14"/>
          </reference>
        </references>
      </pivotArea>
    </format>
    <format dxfId="989">
      <pivotArea dataOnly="0" labelOnly="1" outline="0" fieldPosition="0">
        <references count="5">
          <reference field="0" count="4">
            <x v="61"/>
            <x v="62"/>
            <x v="63"/>
            <x v="64"/>
          </reference>
          <reference field="2" count="1" selected="0">
            <x v="11"/>
          </reference>
          <reference field="3" count="1" selected="0">
            <x v="71"/>
          </reference>
          <reference field="6" count="1" selected="0">
            <x v="1"/>
          </reference>
          <reference field="10" count="1" selected="0">
            <x v="14"/>
          </reference>
        </references>
      </pivotArea>
    </format>
    <format dxfId="988">
      <pivotArea dataOnly="0" labelOnly="1" outline="0" fieldPosition="0">
        <references count="5">
          <reference field="0" count="1">
            <x v="78"/>
          </reference>
          <reference field="2" count="1" selected="0">
            <x v="11"/>
          </reference>
          <reference field="3" count="1" selected="0">
            <x v="73"/>
          </reference>
          <reference field="6" count="1" selected="0">
            <x v="1"/>
          </reference>
          <reference field="10" count="1" selected="0">
            <x v="14"/>
          </reference>
        </references>
      </pivotArea>
    </format>
    <format dxfId="987">
      <pivotArea dataOnly="0" labelOnly="1" outline="0" fieldPosition="0">
        <references count="5">
          <reference field="0" count="1">
            <x v="13"/>
          </reference>
          <reference field="2" count="1" selected="0">
            <x v="11"/>
          </reference>
          <reference field="3" count="1" selected="0">
            <x v="56"/>
          </reference>
          <reference field="6" count="1" selected="0">
            <x v="1"/>
          </reference>
          <reference field="10" count="1" selected="0">
            <x v="15"/>
          </reference>
        </references>
      </pivotArea>
    </format>
    <format dxfId="986">
      <pivotArea dataOnly="0" labelOnly="1" outline="0" fieldPosition="0">
        <references count="5">
          <reference field="0" count="1">
            <x v="33"/>
          </reference>
          <reference field="2" count="1" selected="0">
            <x v="11"/>
          </reference>
          <reference field="3" count="1" selected="0">
            <x v="73"/>
          </reference>
          <reference field="6" count="1" selected="0">
            <x v="1"/>
          </reference>
          <reference field="10" count="1" selected="0">
            <x v="15"/>
          </reference>
        </references>
      </pivotArea>
    </format>
    <format dxfId="985">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6"/>
          </reference>
        </references>
      </pivotArea>
    </format>
    <format dxfId="984">
      <pivotArea dataOnly="0" labelOnly="1" outline="0" fieldPosition="0">
        <references count="5">
          <reference field="0" count="3">
            <x v="48"/>
            <x v="108"/>
            <x v="111"/>
          </reference>
          <reference field="2" count="1" selected="0">
            <x v="11"/>
          </reference>
          <reference field="3" count="1" selected="0">
            <x v="73"/>
          </reference>
          <reference field="6" count="1" selected="0">
            <x v="1"/>
          </reference>
          <reference field="10" count="1" selected="0">
            <x v="16"/>
          </reference>
        </references>
      </pivotArea>
    </format>
    <format dxfId="983">
      <pivotArea dataOnly="0" labelOnly="1" outline="0" fieldPosition="0">
        <references count="5">
          <reference field="0" count="1">
            <x v="107"/>
          </reference>
          <reference field="2" count="1" selected="0">
            <x v="11"/>
          </reference>
          <reference field="3" count="1" selected="0">
            <x v="60"/>
          </reference>
          <reference field="6" count="1" selected="0">
            <x v="1"/>
          </reference>
          <reference field="10" count="1" selected="0">
            <x v="17"/>
          </reference>
        </references>
      </pivotArea>
    </format>
    <format dxfId="982">
      <pivotArea dataOnly="0" labelOnly="1" outline="0" fieldPosition="0">
        <references count="5">
          <reference field="0" count="1">
            <x v="41"/>
          </reference>
          <reference field="2" count="1" selected="0">
            <x v="11"/>
          </reference>
          <reference field="3" count="1" selected="0">
            <x v="61"/>
          </reference>
          <reference field="6" count="1" selected="0">
            <x v="1"/>
          </reference>
          <reference field="10" count="1" selected="0">
            <x v="17"/>
          </reference>
        </references>
      </pivotArea>
    </format>
    <format dxfId="981">
      <pivotArea dataOnly="0" labelOnly="1" outline="0" fieldPosition="0">
        <references count="5">
          <reference field="0" count="1">
            <x v="86"/>
          </reference>
          <reference field="2" count="1" selected="0">
            <x v="11"/>
          </reference>
          <reference field="3" count="1" selected="0">
            <x v="62"/>
          </reference>
          <reference field="6" count="1" selected="0">
            <x v="1"/>
          </reference>
          <reference field="10" count="1" selected="0">
            <x v="17"/>
          </reference>
        </references>
      </pivotArea>
    </format>
    <format dxfId="980">
      <pivotArea dataOnly="0" labelOnly="1" outline="0" fieldPosition="0">
        <references count="5">
          <reference field="0" count="1">
            <x v="99"/>
          </reference>
          <reference field="2" count="1" selected="0">
            <x v="11"/>
          </reference>
          <reference field="3" count="1" selected="0">
            <x v="65"/>
          </reference>
          <reference field="6" count="1" selected="0">
            <x v="1"/>
          </reference>
          <reference field="10" count="1" selected="0">
            <x v="17"/>
          </reference>
        </references>
      </pivotArea>
    </format>
    <format dxfId="979">
      <pivotArea dataOnly="0" labelOnly="1" outline="0" fieldPosition="0">
        <references count="5">
          <reference field="0" count="1">
            <x v="121"/>
          </reference>
          <reference field="2" count="1" selected="0">
            <x v="11"/>
          </reference>
          <reference field="3" count="1" selected="0">
            <x v="66"/>
          </reference>
          <reference field="6" count="1" selected="0">
            <x v="1"/>
          </reference>
          <reference field="10" count="1" selected="0">
            <x v="17"/>
          </reference>
        </references>
      </pivotArea>
    </format>
    <format dxfId="978">
      <pivotArea dataOnly="0" labelOnly="1" outline="0" fieldPosition="0">
        <references count="5">
          <reference field="0" count="1">
            <x v="69"/>
          </reference>
          <reference field="2" count="1" selected="0">
            <x v="11"/>
          </reference>
          <reference field="3" count="1" selected="0">
            <x v="69"/>
          </reference>
          <reference field="6" count="1" selected="0">
            <x v="1"/>
          </reference>
          <reference field="10" count="1" selected="0">
            <x v="17"/>
          </reference>
        </references>
      </pivotArea>
    </format>
    <format dxfId="977">
      <pivotArea dataOnly="0" labelOnly="1" outline="0" fieldPosition="0">
        <references count="5">
          <reference field="0" count="1">
            <x v="15"/>
          </reference>
          <reference field="2" count="1" selected="0">
            <x v="11"/>
          </reference>
          <reference field="3" count="1" selected="0">
            <x v="56"/>
          </reference>
          <reference field="6" count="1" selected="0">
            <x v="1"/>
          </reference>
          <reference field="10" count="1" selected="0">
            <x v="18"/>
          </reference>
        </references>
      </pivotArea>
    </format>
    <format dxfId="976">
      <pivotArea dataOnly="0" labelOnly="1" outline="0" fieldPosition="0">
        <references count="5">
          <reference field="0" count="1">
            <x v="73"/>
          </reference>
          <reference field="2" count="1" selected="0">
            <x v="11"/>
          </reference>
          <reference field="3" count="1" selected="0">
            <x v="42"/>
          </reference>
          <reference field="6" count="1" selected="0">
            <x v="1"/>
          </reference>
          <reference field="10" count="1" selected="0">
            <x v="19"/>
          </reference>
        </references>
      </pivotArea>
    </format>
    <format dxfId="975">
      <pivotArea dataOnly="0" labelOnly="1" outline="0" fieldPosition="0">
        <references count="5">
          <reference field="0" count="1">
            <x v="68"/>
          </reference>
          <reference field="2" count="1" selected="0">
            <x v="11"/>
          </reference>
          <reference field="3" count="1" selected="0">
            <x v="69"/>
          </reference>
          <reference field="6" count="1" selected="0">
            <x v="1"/>
          </reference>
          <reference field="10" count="1" selected="0">
            <x v="19"/>
          </reference>
        </references>
      </pivotArea>
    </format>
    <format dxfId="974">
      <pivotArea dataOnly="0" labelOnly="1" outline="0" fieldPosition="0">
        <references count="5">
          <reference field="0" count="1">
            <x v="89"/>
          </reference>
          <reference field="2" count="1" selected="0">
            <x v="11"/>
          </reference>
          <reference field="3" count="1" selected="0">
            <x v="41"/>
          </reference>
          <reference field="6" count="1" selected="0">
            <x v="1"/>
          </reference>
          <reference field="10" count="1" selected="0">
            <x v="20"/>
          </reference>
        </references>
      </pivotArea>
    </format>
    <format dxfId="973">
      <pivotArea dataOnly="0" labelOnly="1" outline="0" fieldPosition="0">
        <references count="5">
          <reference field="0" count="1">
            <x v="90"/>
          </reference>
          <reference field="2" count="1" selected="0">
            <x v="11"/>
          </reference>
          <reference field="3" count="1" selected="0">
            <x v="57"/>
          </reference>
          <reference field="6" count="1" selected="0">
            <x v="1"/>
          </reference>
          <reference field="10" count="1" selected="0">
            <x v="20"/>
          </reference>
        </references>
      </pivotArea>
    </format>
    <format dxfId="972">
      <pivotArea dataOnly="0" labelOnly="1" outline="0" fieldPosition="0">
        <references count="5">
          <reference field="0" count="1">
            <x v="122"/>
          </reference>
          <reference field="2" count="1" selected="0">
            <x v="11"/>
          </reference>
          <reference field="3" count="1" selected="0">
            <x v="69"/>
          </reference>
          <reference field="6" count="1" selected="0">
            <x v="1"/>
          </reference>
          <reference field="10" count="1" selected="0">
            <x v="20"/>
          </reference>
        </references>
      </pivotArea>
    </format>
    <format dxfId="971">
      <pivotArea dataOnly="0" labelOnly="1" outline="0" fieldPosition="0">
        <references count="5">
          <reference field="0" count="1">
            <x v="17"/>
          </reference>
          <reference field="2" count="1" selected="0">
            <x v="11"/>
          </reference>
          <reference field="3" count="1" selected="0">
            <x v="56"/>
          </reference>
          <reference field="6" count="1" selected="0">
            <x v="1"/>
          </reference>
          <reference field="10" count="1" selected="0">
            <x v="21"/>
          </reference>
        </references>
      </pivotArea>
    </format>
    <format dxfId="970">
      <pivotArea dataOnly="0" labelOnly="1" outline="0" fieldPosition="0">
        <references count="5">
          <reference field="0" count="1">
            <x v="123"/>
          </reference>
          <reference field="2" count="1" selected="0">
            <x v="11"/>
          </reference>
          <reference field="3" count="1" selected="0">
            <x v="69"/>
          </reference>
          <reference field="6" count="1" selected="0">
            <x v="1"/>
          </reference>
          <reference field="10" count="1" selected="0">
            <x v="21"/>
          </reference>
        </references>
      </pivotArea>
    </format>
    <format dxfId="969">
      <pivotArea dataOnly="0" labelOnly="1" outline="0" fieldPosition="0">
        <references count="5">
          <reference field="0" count="4">
            <x v="28"/>
            <x v="120"/>
            <x v="133"/>
            <x v="136"/>
          </reference>
          <reference field="2" count="1" selected="0">
            <x v="11"/>
          </reference>
          <reference field="3" count="1" selected="0">
            <x v="49"/>
          </reference>
          <reference field="6" count="1" selected="0">
            <x v="1"/>
          </reference>
          <reference field="10" count="1" selected="0">
            <x v="22"/>
          </reference>
        </references>
      </pivotArea>
    </format>
    <format dxfId="968">
      <pivotArea dataOnly="0" labelOnly="1" outline="0" fieldPosition="0">
        <references count="5">
          <reference field="0" count="2">
            <x v="14"/>
            <x v="21"/>
          </reference>
          <reference field="2" count="1" selected="0">
            <x v="11"/>
          </reference>
          <reference field="3" count="1" selected="0">
            <x v="56"/>
          </reference>
          <reference field="6" count="1" selected="0">
            <x v="1"/>
          </reference>
          <reference field="10" count="1" selected="0">
            <x v="23"/>
          </reference>
        </references>
      </pivotArea>
    </format>
    <format dxfId="967">
      <pivotArea dataOnly="0" labelOnly="1" outline="0" fieldPosition="0">
        <references count="5">
          <reference field="0" count="1">
            <x v="102"/>
          </reference>
          <reference field="2" count="1" selected="0">
            <x v="11"/>
          </reference>
          <reference field="3" count="1" selected="0">
            <x v="67"/>
          </reference>
          <reference field="6" count="1" selected="0">
            <x v="1"/>
          </reference>
          <reference field="10" count="1" selected="0">
            <x v="23"/>
          </reference>
        </references>
      </pivotArea>
    </format>
    <format dxfId="966">
      <pivotArea dataOnly="0" labelOnly="1" outline="0" fieldPosition="0">
        <references count="5">
          <reference field="0" count="5">
            <x v="82"/>
            <x v="83"/>
            <x v="96"/>
            <x v="147"/>
            <x v="148"/>
          </reference>
          <reference field="2" count="1" selected="0">
            <x v="11"/>
          </reference>
          <reference field="3" count="1" selected="0">
            <x v="70"/>
          </reference>
          <reference field="6" count="1" selected="0">
            <x v="1"/>
          </reference>
          <reference field="10" count="1" selected="0">
            <x v="23"/>
          </reference>
        </references>
      </pivotArea>
    </format>
    <format dxfId="965">
      <pivotArea dataOnly="0" labelOnly="1" outline="0" fieldPosition="0">
        <references count="5">
          <reference field="0" count="3">
            <x v="42"/>
            <x v="81"/>
            <x v="144"/>
          </reference>
          <reference field="2" count="1" selected="0">
            <x v="11"/>
          </reference>
          <reference field="3" count="1" selected="0">
            <x v="73"/>
          </reference>
          <reference field="6" count="1" selected="0">
            <x v="1"/>
          </reference>
          <reference field="10" count="1" selected="0">
            <x v="23"/>
          </reference>
        </references>
      </pivotArea>
    </format>
    <format dxfId="964">
      <pivotArea dataOnly="0" labelOnly="1" outline="0" fieldPosition="0">
        <references count="5">
          <reference field="0" count="1">
            <x v="84"/>
          </reference>
          <reference field="2" count="1" selected="0">
            <x v="11"/>
          </reference>
          <reference field="3" count="1" selected="0">
            <x v="78"/>
          </reference>
          <reference field="6" count="1" selected="0">
            <x v="1"/>
          </reference>
          <reference field="10" count="1" selected="0">
            <x v="23"/>
          </reference>
        </references>
      </pivotArea>
    </format>
    <format dxfId="963">
      <pivotArea dataOnly="0" labelOnly="1" outline="0" fieldPosition="0">
        <references count="5">
          <reference field="0" count="1">
            <x v="101"/>
          </reference>
          <reference field="2" count="1" selected="0">
            <x v="11"/>
          </reference>
          <reference field="3" count="1" selected="0">
            <x v="69"/>
          </reference>
          <reference field="6" count="1" selected="0">
            <x v="1"/>
          </reference>
          <reference field="10" count="1" selected="0">
            <x v="25"/>
          </reference>
        </references>
      </pivotArea>
    </format>
    <format dxfId="962">
      <pivotArea dataOnly="0" labelOnly="1" outline="0" fieldPosition="0">
        <references count="5">
          <reference field="0" count="3">
            <x v="57"/>
            <x v="58"/>
            <x v="60"/>
          </reference>
          <reference field="2" count="1" selected="0">
            <x v="11"/>
          </reference>
          <reference field="3" count="1" selected="0">
            <x v="73"/>
          </reference>
          <reference field="6" count="1" selected="0">
            <x v="1"/>
          </reference>
          <reference field="10" count="1" selected="0">
            <x v="25"/>
          </reference>
        </references>
      </pivotArea>
    </format>
    <format dxfId="961">
      <pivotArea dataOnly="0" labelOnly="1" outline="0" fieldPosition="0">
        <references count="5">
          <reference field="0" count="1">
            <x v="65"/>
          </reference>
          <reference field="2" count="1" selected="0">
            <x v="11"/>
          </reference>
          <reference field="3" count="1" selected="0">
            <x v="73"/>
          </reference>
          <reference field="6" count="1" selected="0">
            <x v="1"/>
          </reference>
          <reference field="10" count="1" selected="0">
            <x v="26"/>
          </reference>
        </references>
      </pivotArea>
    </format>
    <format dxfId="960">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27"/>
          </reference>
        </references>
      </pivotArea>
    </format>
    <format dxfId="959">
      <pivotArea dataOnly="0" labelOnly="1" outline="0" fieldPosition="0">
        <references count="5">
          <reference field="0" count="2">
            <x v="10"/>
            <x v="50"/>
          </reference>
          <reference field="2" count="1" selected="0">
            <x v="11"/>
          </reference>
          <reference field="3" count="1" selected="0">
            <x v="45"/>
          </reference>
          <reference field="6" count="1" selected="0">
            <x v="1"/>
          </reference>
          <reference field="10" count="1" selected="0">
            <x v="28"/>
          </reference>
        </references>
      </pivotArea>
    </format>
    <format dxfId="958">
      <pivotArea dataOnly="0" labelOnly="1" outline="0" fieldPosition="0">
        <references count="5">
          <reference field="0" count="1">
            <x v="50"/>
          </reference>
          <reference field="2" count="1" selected="0">
            <x v="11"/>
          </reference>
          <reference field="3" count="1" selected="0">
            <x v="46"/>
          </reference>
          <reference field="6" count="1" selected="0">
            <x v="1"/>
          </reference>
          <reference field="10" count="1" selected="0">
            <x v="28"/>
          </reference>
        </references>
      </pivotArea>
    </format>
    <format dxfId="957">
      <pivotArea dataOnly="0" labelOnly="1" outline="0" fieldPosition="0">
        <references count="5">
          <reference field="0" count="2">
            <x v="94"/>
            <x v="98"/>
          </reference>
          <reference field="2" count="1" selected="0">
            <x v="11"/>
          </reference>
          <reference field="3" count="1" selected="0">
            <x v="56"/>
          </reference>
          <reference field="6" count="1" selected="0">
            <x v="1"/>
          </reference>
          <reference field="10" count="1" selected="0">
            <x v="28"/>
          </reference>
        </references>
      </pivotArea>
    </format>
    <format dxfId="956">
      <pivotArea dataOnly="0" labelOnly="1" outline="0" fieldPosition="0">
        <references count="5">
          <reference field="0" count="1">
            <x v="20"/>
          </reference>
          <reference field="2" count="1" selected="0">
            <x v="11"/>
          </reference>
          <reference field="3" count="1" selected="0">
            <x v="58"/>
          </reference>
          <reference field="6" count="1" selected="0">
            <x v="1"/>
          </reference>
          <reference field="10" count="1" selected="0">
            <x v="28"/>
          </reference>
        </references>
      </pivotArea>
    </format>
    <format dxfId="955">
      <pivotArea dataOnly="0" labelOnly="1" outline="0" fieldPosition="0">
        <references count="5">
          <reference field="0" count="1">
            <x v="11"/>
          </reference>
          <reference field="2" count="1" selected="0">
            <x v="11"/>
          </reference>
          <reference field="3" count="1" selected="0">
            <x v="60"/>
          </reference>
          <reference field="6" count="1" selected="0">
            <x v="1"/>
          </reference>
          <reference field="10" count="1" selected="0">
            <x v="28"/>
          </reference>
        </references>
      </pivotArea>
    </format>
    <format dxfId="954">
      <pivotArea dataOnly="0" labelOnly="1" outline="0" fieldPosition="0">
        <references count="5">
          <reference field="0" count="1">
            <x v="50"/>
          </reference>
          <reference field="2" count="1" selected="0">
            <x v="11"/>
          </reference>
          <reference field="3" count="1" selected="0">
            <x v="70"/>
          </reference>
          <reference field="6" count="1" selected="0">
            <x v="1"/>
          </reference>
          <reference field="10" count="1" selected="0">
            <x v="28"/>
          </reference>
        </references>
      </pivotArea>
    </format>
    <format dxfId="953">
      <pivotArea dataOnly="0" labelOnly="1" outline="0" fieldPosition="0">
        <references count="5">
          <reference field="0" count="1">
            <x v="117"/>
          </reference>
          <reference field="2" count="1" selected="0">
            <x v="11"/>
          </reference>
          <reference field="3" count="1" selected="0">
            <x v="49"/>
          </reference>
          <reference field="6" count="1" selected="0">
            <x v="1"/>
          </reference>
          <reference field="10" count="1" selected="0">
            <x v="29"/>
          </reference>
        </references>
      </pivotArea>
    </format>
    <format dxfId="952">
      <pivotArea dataOnly="0" labelOnly="1" outline="0" fieldPosition="0">
        <references count="5">
          <reference field="0" count="1">
            <x v="117"/>
          </reference>
          <reference field="2" count="1" selected="0">
            <x v="11"/>
          </reference>
          <reference field="3" count="1" selected="0">
            <x v="50"/>
          </reference>
          <reference field="6" count="1" selected="0">
            <x v="1"/>
          </reference>
          <reference field="10" count="1" selected="0">
            <x v="29"/>
          </reference>
        </references>
      </pivotArea>
    </format>
    <format dxfId="951">
      <pivotArea dataOnly="0" labelOnly="1" outline="0" fieldPosition="0">
        <references count="5">
          <reference field="0" count="1">
            <x v="117"/>
          </reference>
          <reference field="2" count="1" selected="0">
            <x v="11"/>
          </reference>
          <reference field="3" count="1" selected="0">
            <x v="51"/>
          </reference>
          <reference field="6" count="1" selected="0">
            <x v="1"/>
          </reference>
          <reference field="10" count="1" selected="0">
            <x v="29"/>
          </reference>
        </references>
      </pivotArea>
    </format>
    <format dxfId="950">
      <pivotArea dataOnly="0" labelOnly="1" outline="0" fieldPosition="0">
        <references count="5">
          <reference field="0" count="1">
            <x v="117"/>
          </reference>
          <reference field="2" count="1" selected="0">
            <x v="11"/>
          </reference>
          <reference field="3" count="1" selected="0">
            <x v="62"/>
          </reference>
          <reference field="6" count="1" selected="0">
            <x v="1"/>
          </reference>
          <reference field="10" count="1" selected="0">
            <x v="29"/>
          </reference>
        </references>
      </pivotArea>
    </format>
    <format dxfId="949">
      <pivotArea dataOnly="0" labelOnly="1" outline="0" fieldPosition="0">
        <references count="5">
          <reference field="0" count="2">
            <x v="43"/>
            <x v="125"/>
          </reference>
          <reference field="2" count="1" selected="0">
            <x v="11"/>
          </reference>
          <reference field="3" count="1" selected="0">
            <x v="73"/>
          </reference>
          <reference field="6" count="1" selected="0">
            <x v="1"/>
          </reference>
          <reference field="10" count="1" selected="0">
            <x v="29"/>
          </reference>
        </references>
      </pivotArea>
    </format>
    <format dxfId="948">
      <pivotArea dataOnly="0" labelOnly="1" outline="0" fieldPosition="0">
        <references count="5">
          <reference field="0" count="1">
            <x v="53"/>
          </reference>
          <reference field="2" count="1" selected="0">
            <x v="11"/>
          </reference>
          <reference field="3" count="1" selected="0">
            <x v="73"/>
          </reference>
          <reference field="6" count="1" selected="0">
            <x v="1"/>
          </reference>
          <reference field="10" count="1" selected="0">
            <x v="30"/>
          </reference>
        </references>
      </pivotArea>
    </format>
    <format dxfId="947">
      <pivotArea dataOnly="0" labelOnly="1" outline="0" fieldPosition="0">
        <references count="5">
          <reference field="0" count="2">
            <x v="2"/>
            <x v="3"/>
          </reference>
          <reference field="2" count="1" selected="0">
            <x v="12"/>
          </reference>
          <reference field="3" count="1" selected="0">
            <x v="79"/>
          </reference>
          <reference field="6" count="1" selected="0">
            <x v="1"/>
          </reference>
          <reference field="10" count="1" selected="0">
            <x v="24"/>
          </reference>
        </references>
      </pivotArea>
    </format>
    <format dxfId="946">
      <pivotArea dataOnly="0" labelOnly="1" outline="0" fieldPosition="0">
        <references count="5">
          <reference field="0" count="1">
            <x v="12"/>
          </reference>
          <reference field="2" count="1" selected="0">
            <x v="1"/>
          </reference>
          <reference field="3" count="1" selected="0">
            <x v="1"/>
          </reference>
          <reference field="6" count="1" selected="0">
            <x v="2"/>
          </reference>
          <reference field="10" count="1" selected="0">
            <x v="1"/>
          </reference>
        </references>
      </pivotArea>
    </format>
    <format dxfId="945">
      <pivotArea dataOnly="0" labelOnly="1" outline="0" fieldPosition="0">
        <references count="5">
          <reference field="0" count="2">
            <x v="9"/>
            <x v="115"/>
          </reference>
          <reference field="2" count="1" selected="0">
            <x v="1"/>
          </reference>
          <reference field="3" count="1" selected="0">
            <x v="2"/>
          </reference>
          <reference field="6" count="1" selected="0">
            <x v="2"/>
          </reference>
          <reference field="10" count="1" selected="0">
            <x v="1"/>
          </reference>
        </references>
      </pivotArea>
    </format>
    <format dxfId="944">
      <pivotArea dataOnly="0" labelOnly="1" outline="0" fieldPosition="0">
        <references count="5">
          <reference field="0" count="1">
            <x v="35"/>
          </reference>
          <reference field="2" count="1" selected="0">
            <x v="1"/>
          </reference>
          <reference field="3" count="1" selected="0">
            <x v="2"/>
          </reference>
          <reference field="6" count="1" selected="0">
            <x v="2"/>
          </reference>
          <reference field="10" count="1" selected="0">
            <x v="6"/>
          </reference>
        </references>
      </pivotArea>
    </format>
    <format dxfId="943">
      <pivotArea dataOnly="0" labelOnly="1" outline="0" fieldPosition="0">
        <references count="5">
          <reference field="0" count="1">
            <x v="118"/>
          </reference>
          <reference field="2" count="1" selected="0">
            <x v="1"/>
          </reference>
          <reference field="3" count="1" selected="0">
            <x v="2"/>
          </reference>
          <reference field="6" count="1" selected="0">
            <x v="2"/>
          </reference>
          <reference field="10" count="1" selected="0">
            <x v="29"/>
          </reference>
        </references>
      </pivotArea>
    </format>
    <format dxfId="942">
      <pivotArea dataOnly="0" labelOnly="1" outline="0" fieldPosition="0">
        <references count="5">
          <reference field="0" count="1">
            <x v="25"/>
          </reference>
          <reference field="2" count="1" selected="0">
            <x v="9"/>
          </reference>
          <reference field="3" count="1" selected="0">
            <x v="23"/>
          </reference>
          <reference field="6" count="1" selected="0">
            <x v="2"/>
          </reference>
          <reference field="10" count="1" selected="0">
            <x v="1"/>
          </reference>
        </references>
      </pivotArea>
    </format>
    <format dxfId="941">
      <pivotArea dataOnly="0" labelOnly="1" outline="0" fieldPosition="0">
        <references count="5">
          <reference field="0" count="1">
            <x v="40"/>
          </reference>
          <reference field="2" count="1" selected="0">
            <x v="13"/>
          </reference>
          <reference field="3" count="1" selected="0">
            <x v="80"/>
          </reference>
          <reference field="6" count="1" selected="0">
            <x v="2"/>
          </reference>
          <reference field="10" count="1" selected="0">
            <x v="8"/>
          </reference>
        </references>
      </pivotArea>
    </format>
    <format dxfId="940">
      <pivotArea dataOnly="0" labelOnly="1" outline="0" fieldPosition="0">
        <references count="5">
          <reference field="0" count="1">
            <x v="151"/>
          </reference>
          <reference field="2" count="1" selected="0">
            <x v="3"/>
          </reference>
          <reference field="3" count="1" selected="0">
            <x v="4"/>
          </reference>
          <reference field="6" count="1" selected="0">
            <x v="3"/>
          </reference>
          <reference field="10" count="1" selected="0">
            <x v="8"/>
          </reference>
        </references>
      </pivotArea>
    </format>
    <format dxfId="939">
      <pivotArea dataOnly="0" labelOnly="1" outline="0" fieldPosition="0">
        <references count="5">
          <reference field="0" count="1">
            <x v="79"/>
          </reference>
          <reference field="2" count="1" selected="0">
            <x v="0"/>
          </reference>
          <reference field="3" count="1" selected="0">
            <x v="0"/>
          </reference>
          <reference field="6" count="1" selected="0">
            <x v="4"/>
          </reference>
          <reference field="10" count="1" selected="0">
            <x v="8"/>
          </reference>
        </references>
      </pivotArea>
    </format>
    <format dxfId="938">
      <pivotArea dataOnly="0" labelOnly="1" outline="0" fieldPosition="0">
        <references count="5">
          <reference field="0" count="1">
            <x v="150"/>
          </reference>
          <reference field="2" count="1" selected="0">
            <x v="2"/>
          </reference>
          <reference field="3" count="1" selected="0">
            <x v="3"/>
          </reference>
          <reference field="6" count="1" selected="0">
            <x v="5"/>
          </reference>
          <reference field="10" count="1" selected="0">
            <x v="8"/>
          </reference>
        </references>
      </pivotArea>
    </format>
    <format dxfId="937">
      <pivotArea dataOnly="0" labelOnly="1" outline="0" fieldPosition="0">
        <references count="1">
          <reference field="16" count="0"/>
        </references>
      </pivotArea>
    </format>
    <format dxfId="936">
      <pivotArea dataOnly="0" labelOnly="1" grandCol="1" outline="0" fieldPosition="0"/>
    </format>
    <format dxfId="935">
      <pivotArea type="all" dataOnly="0" outline="0" fieldPosition="0"/>
    </format>
    <format dxfId="934">
      <pivotArea outline="0" collapsedLevelsAreSubtotals="1" fieldPosition="0"/>
    </format>
    <format dxfId="933">
      <pivotArea type="origin" dataOnly="0" labelOnly="1" outline="0" fieldPosition="0"/>
    </format>
    <format dxfId="932">
      <pivotArea field="16" type="button" dataOnly="0" labelOnly="1" outline="0" axis="axisCol" fieldPosition="0"/>
    </format>
    <format dxfId="931">
      <pivotArea type="topRight" dataOnly="0" labelOnly="1" outline="0" fieldPosition="0"/>
    </format>
    <format dxfId="930">
      <pivotArea field="6" type="button" dataOnly="0" labelOnly="1" outline="0" axis="axisRow" fieldPosition="0"/>
    </format>
    <format dxfId="929">
      <pivotArea field="2" type="button" dataOnly="0" labelOnly="1" outline="0" axis="axisRow" fieldPosition="1"/>
    </format>
    <format dxfId="928">
      <pivotArea field="10" type="button" dataOnly="0" labelOnly="1" outline="0" axis="axisRow" fieldPosition="2"/>
    </format>
    <format dxfId="927">
      <pivotArea field="3" type="button" dataOnly="0" labelOnly="1" outline="0" axis="axisRow" fieldPosition="3"/>
    </format>
    <format dxfId="926">
      <pivotArea field="0" type="button" dataOnly="0" labelOnly="1" outline="0" axis="axisRow" fieldPosition="4"/>
    </format>
    <format dxfId="925">
      <pivotArea dataOnly="0" labelOnly="1" outline="0" fieldPosition="0">
        <references count="1">
          <reference field="6" count="0"/>
        </references>
      </pivotArea>
    </format>
    <format dxfId="924">
      <pivotArea dataOnly="0" labelOnly="1" outline="0" fieldPosition="0">
        <references count="1">
          <reference field="6" count="0" defaultSubtotal="1"/>
        </references>
      </pivotArea>
    </format>
    <format dxfId="923">
      <pivotArea dataOnly="0" labelOnly="1" outline="0" fieldPosition="0">
        <references count="2">
          <reference field="2" count="4">
            <x v="4"/>
            <x v="5"/>
            <x v="6"/>
            <x v="7"/>
          </reference>
          <reference field="6" count="1" selected="0">
            <x v="0"/>
          </reference>
        </references>
      </pivotArea>
    </format>
    <format dxfId="922">
      <pivotArea dataOnly="0" labelOnly="1" outline="0" fieldPosition="0">
        <references count="2">
          <reference field="2" count="4" defaultSubtotal="1">
            <x v="4"/>
            <x v="5"/>
            <x v="6"/>
            <x v="7"/>
          </reference>
          <reference field="6" count="1" selected="0">
            <x v="0"/>
          </reference>
        </references>
      </pivotArea>
    </format>
    <format dxfId="921">
      <pivotArea dataOnly="0" labelOnly="1" outline="0" fieldPosition="0">
        <references count="2">
          <reference field="2" count="5">
            <x v="8"/>
            <x v="9"/>
            <x v="10"/>
            <x v="11"/>
            <x v="12"/>
          </reference>
          <reference field="6" count="1" selected="0">
            <x v="1"/>
          </reference>
        </references>
      </pivotArea>
    </format>
    <format dxfId="920">
      <pivotArea dataOnly="0" labelOnly="1" outline="0" fieldPosition="0">
        <references count="2">
          <reference field="2" count="5" defaultSubtotal="1">
            <x v="8"/>
            <x v="9"/>
            <x v="10"/>
            <x v="11"/>
            <x v="12"/>
          </reference>
          <reference field="6" count="1" selected="0">
            <x v="1"/>
          </reference>
        </references>
      </pivotArea>
    </format>
    <format dxfId="919">
      <pivotArea dataOnly="0" labelOnly="1" outline="0" fieldPosition="0">
        <references count="2">
          <reference field="2" count="3">
            <x v="1"/>
            <x v="9"/>
            <x v="13"/>
          </reference>
          <reference field="6" count="1" selected="0">
            <x v="2"/>
          </reference>
        </references>
      </pivotArea>
    </format>
    <format dxfId="918">
      <pivotArea dataOnly="0" labelOnly="1" outline="0" fieldPosition="0">
        <references count="2">
          <reference field="2" count="3" defaultSubtotal="1">
            <x v="1"/>
            <x v="9"/>
            <x v="13"/>
          </reference>
          <reference field="6" count="1" selected="0">
            <x v="2"/>
          </reference>
        </references>
      </pivotArea>
    </format>
    <format dxfId="917">
      <pivotArea dataOnly="0" labelOnly="1" outline="0" fieldPosition="0">
        <references count="2">
          <reference field="2" count="1">
            <x v="3"/>
          </reference>
          <reference field="6" count="1" selected="0">
            <x v="3"/>
          </reference>
        </references>
      </pivotArea>
    </format>
    <format dxfId="916">
      <pivotArea dataOnly="0" labelOnly="1" outline="0" fieldPosition="0">
        <references count="2">
          <reference field="2" count="1" defaultSubtotal="1">
            <x v="3"/>
          </reference>
          <reference field="6" count="1" selected="0">
            <x v="3"/>
          </reference>
        </references>
      </pivotArea>
    </format>
    <format dxfId="915">
      <pivotArea dataOnly="0" labelOnly="1" outline="0" fieldPosition="0">
        <references count="2">
          <reference field="2" count="1">
            <x v="0"/>
          </reference>
          <reference field="6" count="1" selected="0">
            <x v="4"/>
          </reference>
        </references>
      </pivotArea>
    </format>
    <format dxfId="914">
      <pivotArea dataOnly="0" labelOnly="1" outline="0" fieldPosition="0">
        <references count="2">
          <reference field="2" count="1" defaultSubtotal="1">
            <x v="0"/>
          </reference>
          <reference field="6" count="1" selected="0">
            <x v="4"/>
          </reference>
        </references>
      </pivotArea>
    </format>
    <format dxfId="913">
      <pivotArea dataOnly="0" labelOnly="1" outline="0" fieldPosition="0">
        <references count="2">
          <reference field="2" count="1">
            <x v="2"/>
          </reference>
          <reference field="6" count="1" selected="0">
            <x v="5"/>
          </reference>
        </references>
      </pivotArea>
    </format>
    <format dxfId="912">
      <pivotArea dataOnly="0" labelOnly="1" outline="0" fieldPosition="0">
        <references count="2">
          <reference field="2" count="1" defaultSubtotal="1">
            <x v="2"/>
          </reference>
          <reference field="6" count="1" selected="0">
            <x v="5"/>
          </reference>
        </references>
      </pivotArea>
    </format>
    <format dxfId="911">
      <pivotArea dataOnly="0" labelOnly="1" outline="0" fieldPosition="0">
        <references count="3">
          <reference field="2" count="1" selected="0">
            <x v="4"/>
          </reference>
          <reference field="6" count="1" selected="0">
            <x v="0"/>
          </reference>
          <reference field="10" count="1">
            <x v="8"/>
          </reference>
        </references>
      </pivotArea>
    </format>
    <format dxfId="910">
      <pivotArea dataOnly="0" labelOnly="1" outline="0" fieldPosition="0">
        <references count="3">
          <reference field="2" count="1" selected="0">
            <x v="5"/>
          </reference>
          <reference field="6" count="1" selected="0">
            <x v="0"/>
          </reference>
          <reference field="10" count="8">
            <x v="5"/>
            <x v="10"/>
            <x v="13"/>
            <x v="15"/>
            <x v="17"/>
            <x v="19"/>
            <x v="20"/>
            <x v="23"/>
          </reference>
        </references>
      </pivotArea>
    </format>
    <format dxfId="909">
      <pivotArea dataOnly="0" labelOnly="1" outline="0" fieldPosition="0">
        <references count="3">
          <reference field="2" count="1" selected="0">
            <x v="6"/>
          </reference>
          <reference field="6" count="1" selected="0">
            <x v="0"/>
          </reference>
          <reference field="10" count="19">
            <x v="1"/>
            <x v="2"/>
            <x v="5"/>
            <x v="8"/>
            <x v="9"/>
            <x v="10"/>
            <x v="11"/>
            <x v="12"/>
            <x v="13"/>
            <x v="14"/>
            <x v="16"/>
            <x v="20"/>
            <x v="21"/>
            <x v="23"/>
            <x v="25"/>
            <x v="26"/>
            <x v="27"/>
            <x v="29"/>
            <x v="30"/>
          </reference>
        </references>
      </pivotArea>
    </format>
    <format dxfId="908">
      <pivotArea dataOnly="0" labelOnly="1" outline="0" fieldPosition="0">
        <references count="3">
          <reference field="2" count="1" selected="0">
            <x v="7"/>
          </reference>
          <reference field="6" count="1" selected="0">
            <x v="0"/>
          </reference>
          <reference field="10" count="1">
            <x v="8"/>
          </reference>
        </references>
      </pivotArea>
    </format>
    <format dxfId="907">
      <pivotArea dataOnly="0" labelOnly="1" outline="0" fieldPosition="0">
        <references count="3">
          <reference field="2" count="1" selected="0">
            <x v="8"/>
          </reference>
          <reference field="6" count="1" selected="0">
            <x v="1"/>
          </reference>
          <reference field="10" count="3">
            <x v="11"/>
            <x v="23"/>
            <x v="29"/>
          </reference>
        </references>
      </pivotArea>
    </format>
    <format dxfId="906">
      <pivotArea dataOnly="0" labelOnly="1" outline="0" fieldPosition="0">
        <references count="3">
          <reference field="2" count="1" selected="0">
            <x v="9"/>
          </reference>
          <reference field="6" count="1" selected="0">
            <x v="1"/>
          </reference>
          <reference field="10" count="4">
            <x v="4"/>
            <x v="14"/>
            <x v="16"/>
            <x v="23"/>
          </reference>
        </references>
      </pivotArea>
    </format>
    <format dxfId="905">
      <pivotArea dataOnly="0" labelOnly="1" outline="0" fieldPosition="0">
        <references count="3">
          <reference field="2" count="1" selected="0">
            <x v="10"/>
          </reference>
          <reference field="6" count="1" selected="0">
            <x v="1"/>
          </reference>
          <reference field="10" count="15">
            <x v="2"/>
            <x v="5"/>
            <x v="10"/>
            <x v="11"/>
            <x v="12"/>
            <x v="13"/>
            <x v="14"/>
            <x v="15"/>
            <x v="16"/>
            <x v="19"/>
            <x v="20"/>
            <x v="23"/>
            <x v="27"/>
            <x v="28"/>
            <x v="31"/>
          </reference>
        </references>
      </pivotArea>
    </format>
    <format dxfId="904">
      <pivotArea dataOnly="0" labelOnly="1" outline="0" fieldPosition="0">
        <references count="3">
          <reference field="2" count="1" selected="0">
            <x v="11"/>
          </reference>
          <reference field="6" count="1" selected="0">
            <x v="1"/>
          </reference>
          <reference field="10" count="27">
            <x v="0"/>
            <x v="1"/>
            <x v="2"/>
            <x v="3"/>
            <x v="6"/>
            <x v="7"/>
            <x v="9"/>
            <x v="10"/>
            <x v="11"/>
            <x v="12"/>
            <x v="13"/>
            <x v="14"/>
            <x v="15"/>
            <x v="16"/>
            <x v="17"/>
            <x v="18"/>
            <x v="19"/>
            <x v="20"/>
            <x v="21"/>
            <x v="22"/>
            <x v="23"/>
            <x v="25"/>
            <x v="26"/>
            <x v="27"/>
            <x v="28"/>
            <x v="29"/>
            <x v="30"/>
          </reference>
        </references>
      </pivotArea>
    </format>
    <format dxfId="903">
      <pivotArea dataOnly="0" labelOnly="1" outline="0" fieldPosition="0">
        <references count="3">
          <reference field="2" count="1" selected="0">
            <x v="12"/>
          </reference>
          <reference field="6" count="1" selected="0">
            <x v="1"/>
          </reference>
          <reference field="10" count="1">
            <x v="24"/>
          </reference>
        </references>
      </pivotArea>
    </format>
    <format dxfId="902">
      <pivotArea dataOnly="0" labelOnly="1" outline="0" fieldPosition="0">
        <references count="3">
          <reference field="2" count="1" selected="0">
            <x v="1"/>
          </reference>
          <reference field="6" count="1" selected="0">
            <x v="2"/>
          </reference>
          <reference field="10" count="3">
            <x v="1"/>
            <x v="6"/>
            <x v="29"/>
          </reference>
        </references>
      </pivotArea>
    </format>
    <format dxfId="901">
      <pivotArea dataOnly="0" labelOnly="1" outline="0" fieldPosition="0">
        <references count="3">
          <reference field="2" count="1" selected="0">
            <x v="9"/>
          </reference>
          <reference field="6" count="1" selected="0">
            <x v="2"/>
          </reference>
          <reference field="10" count="1">
            <x v="1"/>
          </reference>
        </references>
      </pivotArea>
    </format>
    <format dxfId="900">
      <pivotArea dataOnly="0" labelOnly="1" outline="0" fieldPosition="0">
        <references count="3">
          <reference field="2" count="1" selected="0">
            <x v="13"/>
          </reference>
          <reference field="6" count="1" selected="0">
            <x v="2"/>
          </reference>
          <reference field="10" count="1">
            <x v="8"/>
          </reference>
        </references>
      </pivotArea>
    </format>
    <format dxfId="899">
      <pivotArea dataOnly="0" labelOnly="1" outline="0" fieldPosition="0">
        <references count="3">
          <reference field="2" count="1" selected="0">
            <x v="3"/>
          </reference>
          <reference field="6" count="1" selected="0">
            <x v="3"/>
          </reference>
          <reference field="10" count="1">
            <x v="8"/>
          </reference>
        </references>
      </pivotArea>
    </format>
    <format dxfId="898">
      <pivotArea dataOnly="0" labelOnly="1" outline="0" fieldPosition="0">
        <references count="3">
          <reference field="2" count="1" selected="0">
            <x v="0"/>
          </reference>
          <reference field="6" count="1" selected="0">
            <x v="4"/>
          </reference>
          <reference field="10" count="1">
            <x v="8"/>
          </reference>
        </references>
      </pivotArea>
    </format>
    <format dxfId="897">
      <pivotArea dataOnly="0" labelOnly="1" outline="0" fieldPosition="0">
        <references count="3">
          <reference field="2" count="1" selected="0">
            <x v="2"/>
          </reference>
          <reference field="6" count="1" selected="0">
            <x v="5"/>
          </reference>
          <reference field="10" count="1">
            <x v="8"/>
          </reference>
        </references>
      </pivotArea>
    </format>
    <format dxfId="896">
      <pivotArea dataOnly="0" labelOnly="1" outline="0" fieldPosition="0">
        <references count="4">
          <reference field="2" count="1" selected="0">
            <x v="4"/>
          </reference>
          <reference field="3" count="1">
            <x v="5"/>
          </reference>
          <reference field="6" count="1" selected="0">
            <x v="0"/>
          </reference>
          <reference field="10" count="1" selected="0">
            <x v="8"/>
          </reference>
        </references>
      </pivotArea>
    </format>
    <format dxfId="895">
      <pivotArea dataOnly="0" labelOnly="1" outline="0" fieldPosition="0">
        <references count="4">
          <reference field="2" count="1" selected="0">
            <x v="5"/>
          </reference>
          <reference field="3" count="1">
            <x v="9"/>
          </reference>
          <reference field="6" count="1" selected="0">
            <x v="0"/>
          </reference>
          <reference field="10" count="1" selected="0">
            <x v="5"/>
          </reference>
        </references>
      </pivotArea>
    </format>
    <format dxfId="894">
      <pivotArea dataOnly="0" labelOnly="1" outline="0" fieldPosition="0">
        <references count="4">
          <reference field="2" count="1" selected="0">
            <x v="5"/>
          </reference>
          <reference field="3" count="1">
            <x v="8"/>
          </reference>
          <reference field="6" count="1" selected="0">
            <x v="0"/>
          </reference>
          <reference field="10" count="1" selected="0">
            <x v="10"/>
          </reference>
        </references>
      </pivotArea>
    </format>
    <format dxfId="893">
      <pivotArea dataOnly="0" labelOnly="1" outline="0" fieldPosition="0">
        <references count="4">
          <reference field="2" count="1" selected="0">
            <x v="5"/>
          </reference>
          <reference field="3" count="1">
            <x v="6"/>
          </reference>
          <reference field="6" count="1" selected="0">
            <x v="0"/>
          </reference>
          <reference field="10" count="1" selected="0">
            <x v="13"/>
          </reference>
        </references>
      </pivotArea>
    </format>
    <format dxfId="892">
      <pivotArea dataOnly="0" labelOnly="1" outline="0" fieldPosition="0">
        <references count="4">
          <reference field="2" count="1" selected="0">
            <x v="5"/>
          </reference>
          <reference field="3" count="1">
            <x v="7"/>
          </reference>
          <reference field="6" count="1" selected="0">
            <x v="0"/>
          </reference>
          <reference field="10" count="1" selected="0">
            <x v="23"/>
          </reference>
        </references>
      </pivotArea>
    </format>
    <format dxfId="891">
      <pivotArea dataOnly="0" labelOnly="1" outline="0" fieldPosition="0">
        <references count="4">
          <reference field="2" count="1" selected="0">
            <x v="6"/>
          </reference>
          <reference field="3" count="2">
            <x v="10"/>
            <x v="16"/>
          </reference>
          <reference field="6" count="1" selected="0">
            <x v="0"/>
          </reference>
          <reference field="10" count="1" selected="0">
            <x v="1"/>
          </reference>
        </references>
      </pivotArea>
    </format>
    <format dxfId="890">
      <pivotArea dataOnly="0" labelOnly="1" outline="0" fieldPosition="0">
        <references count="4">
          <reference field="2" count="1" selected="0">
            <x v="6"/>
          </reference>
          <reference field="3" count="2">
            <x v="10"/>
            <x v="16"/>
          </reference>
          <reference field="6" count="1" selected="0">
            <x v="0"/>
          </reference>
          <reference field="10" count="1" selected="0">
            <x v="2"/>
          </reference>
        </references>
      </pivotArea>
    </format>
    <format dxfId="889">
      <pivotArea dataOnly="0" labelOnly="1" outline="0" fieldPosition="0">
        <references count="4">
          <reference field="2" count="1" selected="0">
            <x v="6"/>
          </reference>
          <reference field="3" count="1">
            <x v="15"/>
          </reference>
          <reference field="6" count="1" selected="0">
            <x v="0"/>
          </reference>
          <reference field="10" count="1" selected="0">
            <x v="8"/>
          </reference>
        </references>
      </pivotArea>
    </format>
    <format dxfId="888">
      <pivotArea dataOnly="0" labelOnly="1" outline="0" fieldPosition="0">
        <references count="4">
          <reference field="2" count="1" selected="0">
            <x v="6"/>
          </reference>
          <reference field="3" count="2">
            <x v="11"/>
            <x v="14"/>
          </reference>
          <reference field="6" count="1" selected="0">
            <x v="0"/>
          </reference>
          <reference field="10" count="1" selected="0">
            <x v="9"/>
          </reference>
        </references>
      </pivotArea>
    </format>
    <format dxfId="887">
      <pivotArea dataOnly="0" labelOnly="1" outline="0" fieldPosition="0">
        <references count="4">
          <reference field="2" count="1" selected="0">
            <x v="6"/>
          </reference>
          <reference field="3" count="2">
            <x v="11"/>
            <x v="12"/>
          </reference>
          <reference field="6" count="1" selected="0">
            <x v="0"/>
          </reference>
          <reference field="10" count="1" selected="0">
            <x v="10"/>
          </reference>
        </references>
      </pivotArea>
    </format>
    <format dxfId="886">
      <pivotArea dataOnly="0" labelOnly="1" outline="0" fieldPosition="0">
        <references count="4">
          <reference field="2" count="1" selected="0">
            <x v="6"/>
          </reference>
          <reference field="3" count="2">
            <x v="10"/>
            <x v="16"/>
          </reference>
          <reference field="6" count="1" selected="0">
            <x v="0"/>
          </reference>
          <reference field="10" count="1" selected="0">
            <x v="11"/>
          </reference>
        </references>
      </pivotArea>
    </format>
    <format dxfId="885">
      <pivotArea dataOnly="0" labelOnly="1" outline="0" fieldPosition="0">
        <references count="4">
          <reference field="2" count="1" selected="0">
            <x v="6"/>
          </reference>
          <reference field="3" count="1">
            <x v="10"/>
          </reference>
          <reference field="6" count="1" selected="0">
            <x v="0"/>
          </reference>
          <reference field="10" count="1" selected="0">
            <x v="12"/>
          </reference>
        </references>
      </pivotArea>
    </format>
    <format dxfId="884">
      <pivotArea dataOnly="0" labelOnly="1" outline="0" fieldPosition="0">
        <references count="4">
          <reference field="2" count="1" selected="0">
            <x v="6"/>
          </reference>
          <reference field="3" count="1">
            <x v="11"/>
          </reference>
          <reference field="6" count="1" selected="0">
            <x v="0"/>
          </reference>
          <reference field="10" count="1" selected="0">
            <x v="13"/>
          </reference>
        </references>
      </pivotArea>
    </format>
    <format dxfId="883">
      <pivotArea dataOnly="0" labelOnly="1" outline="0" fieldPosition="0">
        <references count="4">
          <reference field="2" count="1" selected="0">
            <x v="6"/>
          </reference>
          <reference field="3" count="2">
            <x v="10"/>
            <x v="11"/>
          </reference>
          <reference field="6" count="1" selected="0">
            <x v="0"/>
          </reference>
          <reference field="10" count="1" selected="0">
            <x v="14"/>
          </reference>
        </references>
      </pivotArea>
    </format>
    <format dxfId="882">
      <pivotArea dataOnly="0" labelOnly="1" outline="0" fieldPosition="0">
        <references count="4">
          <reference field="2" count="1" selected="0">
            <x v="6"/>
          </reference>
          <reference field="3" count="2">
            <x v="10"/>
            <x v="13"/>
          </reference>
          <reference field="6" count="1" selected="0">
            <x v="0"/>
          </reference>
          <reference field="10" count="1" selected="0">
            <x v="16"/>
          </reference>
        </references>
      </pivotArea>
    </format>
    <format dxfId="881">
      <pivotArea dataOnly="0" labelOnly="1" outline="0" fieldPosition="0">
        <references count="4">
          <reference field="2" count="1" selected="0">
            <x v="6"/>
          </reference>
          <reference field="3" count="1">
            <x v="10"/>
          </reference>
          <reference field="6" count="1" selected="0">
            <x v="0"/>
          </reference>
          <reference field="10" count="1" selected="0">
            <x v="20"/>
          </reference>
        </references>
      </pivotArea>
    </format>
    <format dxfId="880">
      <pivotArea dataOnly="0" labelOnly="1" outline="0" fieldPosition="0">
        <references count="4">
          <reference field="2" count="1" selected="0">
            <x v="6"/>
          </reference>
          <reference field="3" count="1">
            <x v="11"/>
          </reference>
          <reference field="6" count="1" selected="0">
            <x v="0"/>
          </reference>
          <reference field="10" count="1" selected="0">
            <x v="23"/>
          </reference>
        </references>
      </pivotArea>
    </format>
    <format dxfId="879">
      <pivotArea dataOnly="0" labelOnly="1" outline="0" fieldPosition="0">
        <references count="4">
          <reference field="2" count="1" selected="0">
            <x v="6"/>
          </reference>
          <reference field="3" count="2">
            <x v="10"/>
            <x v="11"/>
          </reference>
          <reference field="6" count="1" selected="0">
            <x v="0"/>
          </reference>
          <reference field="10" count="1" selected="0">
            <x v="25"/>
          </reference>
        </references>
      </pivotArea>
    </format>
    <format dxfId="878">
      <pivotArea dataOnly="0" labelOnly="1" outline="0" fieldPosition="0">
        <references count="4">
          <reference field="2" count="1" selected="0">
            <x v="6"/>
          </reference>
          <reference field="3" count="1">
            <x v="10"/>
          </reference>
          <reference field="6" count="1" selected="0">
            <x v="0"/>
          </reference>
          <reference field="10" count="1" selected="0">
            <x v="27"/>
          </reference>
        </references>
      </pivotArea>
    </format>
    <format dxfId="877">
      <pivotArea dataOnly="0" labelOnly="1" outline="0" fieldPosition="0">
        <references count="4">
          <reference field="2" count="1" selected="0">
            <x v="6"/>
          </reference>
          <reference field="3" count="1">
            <x v="11"/>
          </reference>
          <reference field="6" count="1" selected="0">
            <x v="0"/>
          </reference>
          <reference field="10" count="1" selected="0">
            <x v="29"/>
          </reference>
        </references>
      </pivotArea>
    </format>
    <format dxfId="876">
      <pivotArea dataOnly="0" labelOnly="1" outline="0" fieldPosition="0">
        <references count="4">
          <reference field="2" count="1" selected="0">
            <x v="7"/>
          </reference>
          <reference field="3" count="1">
            <x v="17"/>
          </reference>
          <reference field="6" count="1" selected="0">
            <x v="0"/>
          </reference>
          <reference field="10" count="1" selected="0">
            <x v="8"/>
          </reference>
        </references>
      </pivotArea>
    </format>
    <format dxfId="875">
      <pivotArea dataOnly="0" labelOnly="1" outline="0" fieldPosition="0">
        <references count="4">
          <reference field="2" count="1" selected="0">
            <x v="8"/>
          </reference>
          <reference field="3" count="3">
            <x v="18"/>
            <x v="19"/>
            <x v="20"/>
          </reference>
          <reference field="6" count="1" selected="0">
            <x v="1"/>
          </reference>
          <reference field="10" count="1" selected="0">
            <x v="11"/>
          </reference>
        </references>
      </pivotArea>
    </format>
    <format dxfId="874">
      <pivotArea dataOnly="0" labelOnly="1" outline="0" fieldPosition="0">
        <references count="4">
          <reference field="2" count="1" selected="0">
            <x v="8"/>
          </reference>
          <reference field="3" count="1">
            <x v="21"/>
          </reference>
          <reference field="6" count="1" selected="0">
            <x v="1"/>
          </reference>
          <reference field="10" count="1" selected="0">
            <x v="23"/>
          </reference>
        </references>
      </pivotArea>
    </format>
    <format dxfId="873">
      <pivotArea dataOnly="0" labelOnly="1" outline="0" fieldPosition="0">
        <references count="4">
          <reference field="2" count="1" selected="0">
            <x v="9"/>
          </reference>
          <reference field="3" count="1">
            <x v="25"/>
          </reference>
          <reference field="6" count="1" selected="0">
            <x v="1"/>
          </reference>
          <reference field="10" count="1" selected="0">
            <x v="4"/>
          </reference>
        </references>
      </pivotArea>
    </format>
    <format dxfId="872">
      <pivotArea dataOnly="0" labelOnly="1" outline="0" fieldPosition="0">
        <references count="4">
          <reference field="2" count="1" selected="0">
            <x v="9"/>
          </reference>
          <reference field="3" count="1">
            <x v="24"/>
          </reference>
          <reference field="6" count="1" selected="0">
            <x v="1"/>
          </reference>
          <reference field="10" count="1" selected="0">
            <x v="14"/>
          </reference>
        </references>
      </pivotArea>
    </format>
    <format dxfId="871">
      <pivotArea dataOnly="0" labelOnly="1" outline="0" fieldPosition="0">
        <references count="4">
          <reference field="2" count="1" selected="0">
            <x v="9"/>
          </reference>
          <reference field="3" count="1">
            <x v="22"/>
          </reference>
          <reference field="6" count="1" selected="0">
            <x v="1"/>
          </reference>
          <reference field="10" count="1" selected="0">
            <x v="23"/>
          </reference>
        </references>
      </pivotArea>
    </format>
    <format dxfId="870">
      <pivotArea dataOnly="0" labelOnly="1" outline="0" fieldPosition="0">
        <references count="4">
          <reference field="2" count="1" selected="0">
            <x v="10"/>
          </reference>
          <reference field="3" count="3">
            <x v="29"/>
            <x v="33"/>
            <x v="36"/>
          </reference>
          <reference field="6" count="1" selected="0">
            <x v="1"/>
          </reference>
          <reference field="10" count="1" selected="0">
            <x v="2"/>
          </reference>
        </references>
      </pivotArea>
    </format>
    <format dxfId="869">
      <pivotArea dataOnly="0" labelOnly="1" outline="0" fieldPosition="0">
        <references count="4">
          <reference field="2" count="1" selected="0">
            <x v="10"/>
          </reference>
          <reference field="3" count="3">
            <x v="26"/>
            <x v="33"/>
            <x v="36"/>
          </reference>
          <reference field="6" count="1" selected="0">
            <x v="1"/>
          </reference>
          <reference field="10" count="1" selected="0">
            <x v="5"/>
          </reference>
        </references>
      </pivotArea>
    </format>
    <format dxfId="868">
      <pivotArea dataOnly="0" labelOnly="1" outline="0" fieldPosition="0">
        <references count="4">
          <reference field="2" count="1" selected="0">
            <x v="10"/>
          </reference>
          <reference field="3" count="3">
            <x v="28"/>
            <x v="33"/>
            <x v="36"/>
          </reference>
          <reference field="6" count="1" selected="0">
            <x v="1"/>
          </reference>
          <reference field="10" count="1" selected="0">
            <x v="10"/>
          </reference>
        </references>
      </pivotArea>
    </format>
    <format dxfId="867">
      <pivotArea dataOnly="0" labelOnly="1" outline="0" fieldPosition="0">
        <references count="4">
          <reference field="2" count="1" selected="0">
            <x v="10"/>
          </reference>
          <reference field="3" count="4">
            <x v="26"/>
            <x v="29"/>
            <x v="33"/>
            <x v="36"/>
          </reference>
          <reference field="6" count="1" selected="0">
            <x v="1"/>
          </reference>
          <reference field="10" count="1" selected="0">
            <x v="11"/>
          </reference>
        </references>
      </pivotArea>
    </format>
    <format dxfId="866">
      <pivotArea dataOnly="0" labelOnly="1" outline="0" fieldPosition="0">
        <references count="4">
          <reference field="2" count="1" selected="0">
            <x v="10"/>
          </reference>
          <reference field="3" count="3">
            <x v="28"/>
            <x v="33"/>
            <x v="36"/>
          </reference>
          <reference field="6" count="1" selected="0">
            <x v="1"/>
          </reference>
          <reference field="10" count="1" selected="0">
            <x v="12"/>
          </reference>
        </references>
      </pivotArea>
    </format>
    <format dxfId="865">
      <pivotArea dataOnly="0" labelOnly="1" outline="0" fieldPosition="0">
        <references count="4">
          <reference field="2" count="1" selected="0">
            <x v="10"/>
          </reference>
          <reference field="3" count="3">
            <x v="27"/>
            <x v="33"/>
            <x v="36"/>
          </reference>
          <reference field="6" count="1" selected="0">
            <x v="1"/>
          </reference>
          <reference field="10" count="1" selected="0">
            <x v="13"/>
          </reference>
        </references>
      </pivotArea>
    </format>
    <format dxfId="864">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14"/>
          </reference>
        </references>
      </pivotArea>
    </format>
    <format dxfId="863">
      <pivotArea dataOnly="0" labelOnly="1" outline="0" fieldPosition="0">
        <references count="4">
          <reference field="2" count="1" selected="0">
            <x v="10"/>
          </reference>
          <reference field="3" count="3">
            <x v="27"/>
            <x v="34"/>
            <x v="37"/>
          </reference>
          <reference field="6" count="1" selected="0">
            <x v="1"/>
          </reference>
          <reference field="10" count="1" selected="0">
            <x v="15"/>
          </reference>
        </references>
      </pivotArea>
    </format>
    <format dxfId="862">
      <pivotArea dataOnly="0" labelOnly="1" outline="0" fieldPosition="0">
        <references count="4">
          <reference field="2" count="1" selected="0">
            <x v="10"/>
          </reference>
          <reference field="3" count="3">
            <x v="27"/>
            <x v="34"/>
            <x v="37"/>
          </reference>
          <reference field="6" count="1" selected="0">
            <x v="1"/>
          </reference>
          <reference field="10" count="1" selected="0">
            <x v="16"/>
          </reference>
        </references>
      </pivotArea>
    </format>
    <format dxfId="861">
      <pivotArea dataOnly="0" labelOnly="1" outline="0" fieldPosition="0">
        <references count="4">
          <reference field="2" count="1" selected="0">
            <x v="10"/>
          </reference>
          <reference field="3" count="6">
            <x v="28"/>
            <x v="30"/>
            <x v="31"/>
            <x v="32"/>
            <x v="35"/>
            <x v="38"/>
          </reference>
          <reference field="6" count="1" selected="0">
            <x v="1"/>
          </reference>
          <reference field="10" count="1" selected="0">
            <x v="19"/>
          </reference>
        </references>
      </pivotArea>
    </format>
    <format dxfId="860">
      <pivotArea dataOnly="0" labelOnly="1" outline="0" fieldPosition="0">
        <references count="4">
          <reference field="2" count="1" selected="0">
            <x v="10"/>
          </reference>
          <reference field="3" count="1">
            <x v="28"/>
          </reference>
          <reference field="6" count="1" selected="0">
            <x v="1"/>
          </reference>
          <reference field="10" count="1" selected="0">
            <x v="20"/>
          </reference>
        </references>
      </pivotArea>
    </format>
    <format dxfId="859">
      <pivotArea dataOnly="0" labelOnly="1" outline="0" fieldPosition="0">
        <references count="4">
          <reference field="2" count="1" selected="0">
            <x v="10"/>
          </reference>
          <reference field="3" count="2">
            <x v="35"/>
            <x v="38"/>
          </reference>
          <reference field="6" count="1" selected="0">
            <x v="1"/>
          </reference>
          <reference field="10" count="1" selected="0">
            <x v="23"/>
          </reference>
        </references>
      </pivotArea>
    </format>
    <format dxfId="858">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27"/>
          </reference>
        </references>
      </pivotArea>
    </format>
    <format dxfId="857">
      <pivotArea dataOnly="0" labelOnly="1" outline="0" fieldPosition="0">
        <references count="4">
          <reference field="2" count="1" selected="0">
            <x v="10"/>
          </reference>
          <reference field="3" count="3">
            <x v="28"/>
            <x v="35"/>
            <x v="38"/>
          </reference>
          <reference field="6" count="1" selected="0">
            <x v="1"/>
          </reference>
          <reference field="10" count="1" selected="0">
            <x v="28"/>
          </reference>
        </references>
      </pivotArea>
    </format>
    <format dxfId="856">
      <pivotArea dataOnly="0" labelOnly="1" outline="0" fieldPosition="0">
        <references count="4">
          <reference field="2" count="1" selected="0">
            <x v="10"/>
          </reference>
          <reference field="3" count="3">
            <x v="27"/>
            <x v="34"/>
            <x v="37"/>
          </reference>
          <reference field="6" count="1" selected="0">
            <x v="1"/>
          </reference>
          <reference field="10" count="1" selected="0">
            <x v="31"/>
          </reference>
        </references>
      </pivotArea>
    </format>
    <format dxfId="855">
      <pivotArea dataOnly="0" labelOnly="1" outline="0" fieldPosition="0">
        <references count="4">
          <reference field="2" count="1" selected="0">
            <x v="11"/>
          </reference>
          <reference field="3" count="1">
            <x v="55"/>
          </reference>
          <reference field="6" count="1" selected="0">
            <x v="1"/>
          </reference>
          <reference field="10" count="1" selected="0">
            <x v="0"/>
          </reference>
        </references>
      </pivotArea>
    </format>
    <format dxfId="854">
      <pivotArea dataOnly="0" labelOnly="1" outline="0" fieldPosition="0">
        <references count="4">
          <reference field="2" count="1" selected="0">
            <x v="11"/>
          </reference>
          <reference field="3" count="2">
            <x v="48"/>
            <x v="65"/>
          </reference>
          <reference field="6" count="1" selected="0">
            <x v="1"/>
          </reference>
          <reference field="10" count="1" selected="0">
            <x v="1"/>
          </reference>
        </references>
      </pivotArea>
    </format>
    <format dxfId="853">
      <pivotArea dataOnly="0" labelOnly="1" outline="0" fieldPosition="0">
        <references count="4">
          <reference field="2" count="1" selected="0">
            <x v="11"/>
          </reference>
          <reference field="3" count="5">
            <x v="54"/>
            <x v="68"/>
            <x v="72"/>
            <x v="74"/>
            <x v="75"/>
          </reference>
          <reference field="6" count="1" selected="0">
            <x v="1"/>
          </reference>
          <reference field="10" count="1" selected="0">
            <x v="2"/>
          </reference>
        </references>
      </pivotArea>
    </format>
    <format dxfId="852">
      <pivotArea dataOnly="0" labelOnly="1" outline="0" fieldPosition="0">
        <references count="4">
          <reference field="2" count="1" selected="0">
            <x v="11"/>
          </reference>
          <reference field="3" count="1">
            <x v="56"/>
          </reference>
          <reference field="6" count="1" selected="0">
            <x v="1"/>
          </reference>
          <reference field="10" count="1" selected="0">
            <x v="3"/>
          </reference>
        </references>
      </pivotArea>
    </format>
    <format dxfId="851">
      <pivotArea dataOnly="0" labelOnly="1" outline="0" fieldPosition="0">
        <references count="4">
          <reference field="2" count="1" selected="0">
            <x v="11"/>
          </reference>
          <reference field="3" count="1">
            <x v="47"/>
          </reference>
          <reference field="6" count="1" selected="0">
            <x v="1"/>
          </reference>
          <reference field="10" count="1" selected="0">
            <x v="6"/>
          </reference>
        </references>
      </pivotArea>
    </format>
    <format dxfId="850">
      <pivotArea dataOnly="0" labelOnly="1" outline="0" fieldPosition="0">
        <references count="4">
          <reference field="2" count="1" selected="0">
            <x v="11"/>
          </reference>
          <reference field="3" count="7">
            <x v="40"/>
            <x v="43"/>
            <x v="44"/>
            <x v="52"/>
            <x v="59"/>
            <x v="64"/>
            <x v="78"/>
          </reference>
          <reference field="6" count="1" selected="0">
            <x v="1"/>
          </reference>
          <reference field="10" count="1" selected="0">
            <x v="7"/>
          </reference>
        </references>
      </pivotArea>
    </format>
    <format dxfId="849">
      <pivotArea dataOnly="0" labelOnly="1" outline="0" fieldPosition="0">
        <references count="4">
          <reference field="2" count="1" selected="0">
            <x v="11"/>
          </reference>
          <reference field="3" count="1">
            <x v="73"/>
          </reference>
          <reference field="6" count="1" selected="0">
            <x v="1"/>
          </reference>
          <reference field="10" count="1" selected="0">
            <x v="9"/>
          </reference>
        </references>
      </pivotArea>
    </format>
    <format dxfId="848">
      <pivotArea dataOnly="0" labelOnly="1" outline="0" fieldPosition="0">
        <references count="4">
          <reference field="2" count="1" selected="0">
            <x v="11"/>
          </reference>
          <reference field="3" count="5">
            <x v="39"/>
            <x v="53"/>
            <x v="63"/>
            <x v="76"/>
            <x v="77"/>
          </reference>
          <reference field="6" count="1" selected="0">
            <x v="1"/>
          </reference>
          <reference field="10" count="1" selected="0">
            <x v="11"/>
          </reference>
        </references>
      </pivotArea>
    </format>
    <format dxfId="847">
      <pivotArea dataOnly="0" labelOnly="1" outline="0" fieldPosition="0">
        <references count="4">
          <reference field="2" count="1" selected="0">
            <x v="11"/>
          </reference>
          <reference field="3" count="2">
            <x v="56"/>
            <x v="73"/>
          </reference>
          <reference field="6" count="1" selected="0">
            <x v="1"/>
          </reference>
          <reference field="10" count="1" selected="0">
            <x v="12"/>
          </reference>
        </references>
      </pivotArea>
    </format>
    <format dxfId="846">
      <pivotArea dataOnly="0" labelOnly="1" outline="0" fieldPosition="0">
        <references count="4">
          <reference field="2" count="1" selected="0">
            <x v="11"/>
          </reference>
          <reference field="3" count="2">
            <x v="70"/>
            <x v="73"/>
          </reference>
          <reference field="6" count="1" selected="0">
            <x v="1"/>
          </reference>
          <reference field="10" count="1" selected="0">
            <x v="13"/>
          </reference>
        </references>
      </pivotArea>
    </format>
    <format dxfId="845">
      <pivotArea dataOnly="0" labelOnly="1" outline="0" fieldPosition="0">
        <references count="4">
          <reference field="2" count="1" selected="0">
            <x v="11"/>
          </reference>
          <reference field="3" count="4">
            <x v="56"/>
            <x v="69"/>
            <x v="71"/>
            <x v="73"/>
          </reference>
          <reference field="6" count="1" selected="0">
            <x v="1"/>
          </reference>
          <reference field="10" count="1" selected="0">
            <x v="14"/>
          </reference>
        </references>
      </pivotArea>
    </format>
    <format dxfId="844">
      <pivotArea dataOnly="0" labelOnly="1" outline="0" fieldPosition="0">
        <references count="4">
          <reference field="2" count="1" selected="0">
            <x v="11"/>
          </reference>
          <reference field="3" count="2">
            <x v="56"/>
            <x v="73"/>
          </reference>
          <reference field="6" count="1" selected="0">
            <x v="1"/>
          </reference>
          <reference field="10" count="1" selected="0">
            <x v="15"/>
          </reference>
        </references>
      </pivotArea>
    </format>
    <format dxfId="843">
      <pivotArea dataOnly="0" labelOnly="1" outline="0" fieldPosition="0">
        <references count="4">
          <reference field="2" count="1" selected="0">
            <x v="11"/>
          </reference>
          <reference field="3" count="2">
            <x v="56"/>
            <x v="73"/>
          </reference>
          <reference field="6" count="1" selected="0">
            <x v="1"/>
          </reference>
          <reference field="10" count="1" selected="0">
            <x v="16"/>
          </reference>
        </references>
      </pivotArea>
    </format>
    <format dxfId="842">
      <pivotArea dataOnly="0" labelOnly="1" outline="0" fieldPosition="0">
        <references count="4">
          <reference field="2" count="1" selected="0">
            <x v="11"/>
          </reference>
          <reference field="3" count="6">
            <x v="60"/>
            <x v="61"/>
            <x v="62"/>
            <x v="65"/>
            <x v="66"/>
            <x v="69"/>
          </reference>
          <reference field="6" count="1" selected="0">
            <x v="1"/>
          </reference>
          <reference field="10" count="1" selected="0">
            <x v="17"/>
          </reference>
        </references>
      </pivotArea>
    </format>
    <format dxfId="841">
      <pivotArea dataOnly="0" labelOnly="1" outline="0" fieldPosition="0">
        <references count="4">
          <reference field="2" count="1" selected="0">
            <x v="11"/>
          </reference>
          <reference field="3" count="1">
            <x v="56"/>
          </reference>
          <reference field="6" count="1" selected="0">
            <x v="1"/>
          </reference>
          <reference field="10" count="1" selected="0">
            <x v="18"/>
          </reference>
        </references>
      </pivotArea>
    </format>
    <format dxfId="840">
      <pivotArea dataOnly="0" labelOnly="1" outline="0" fieldPosition="0">
        <references count="4">
          <reference field="2" count="1" selected="0">
            <x v="11"/>
          </reference>
          <reference field="3" count="2">
            <x v="42"/>
            <x v="69"/>
          </reference>
          <reference field="6" count="1" selected="0">
            <x v="1"/>
          </reference>
          <reference field="10" count="1" selected="0">
            <x v="19"/>
          </reference>
        </references>
      </pivotArea>
    </format>
    <format dxfId="839">
      <pivotArea dataOnly="0" labelOnly="1" outline="0" fieldPosition="0">
        <references count="4">
          <reference field="2" count="1" selected="0">
            <x v="11"/>
          </reference>
          <reference field="3" count="3">
            <x v="41"/>
            <x v="57"/>
            <x v="69"/>
          </reference>
          <reference field="6" count="1" selected="0">
            <x v="1"/>
          </reference>
          <reference field="10" count="1" selected="0">
            <x v="20"/>
          </reference>
        </references>
      </pivotArea>
    </format>
    <format dxfId="838">
      <pivotArea dataOnly="0" labelOnly="1" outline="0" fieldPosition="0">
        <references count="4">
          <reference field="2" count="1" selected="0">
            <x v="11"/>
          </reference>
          <reference field="3" count="2">
            <x v="56"/>
            <x v="69"/>
          </reference>
          <reference field="6" count="1" selected="0">
            <x v="1"/>
          </reference>
          <reference field="10" count="1" selected="0">
            <x v="21"/>
          </reference>
        </references>
      </pivotArea>
    </format>
    <format dxfId="837">
      <pivotArea dataOnly="0" labelOnly="1" outline="0" fieldPosition="0">
        <references count="4">
          <reference field="2" count="1" selected="0">
            <x v="11"/>
          </reference>
          <reference field="3" count="1">
            <x v="49"/>
          </reference>
          <reference field="6" count="1" selected="0">
            <x v="1"/>
          </reference>
          <reference field="10" count="1" selected="0">
            <x v="22"/>
          </reference>
        </references>
      </pivotArea>
    </format>
    <format dxfId="836">
      <pivotArea dataOnly="0" labelOnly="1" outline="0" fieldPosition="0">
        <references count="4">
          <reference field="2" count="1" selected="0">
            <x v="11"/>
          </reference>
          <reference field="3" count="5">
            <x v="56"/>
            <x v="67"/>
            <x v="70"/>
            <x v="73"/>
            <x v="78"/>
          </reference>
          <reference field="6" count="1" selected="0">
            <x v="1"/>
          </reference>
          <reference field="10" count="1" selected="0">
            <x v="23"/>
          </reference>
        </references>
      </pivotArea>
    </format>
    <format dxfId="835">
      <pivotArea dataOnly="0" labelOnly="1" outline="0" fieldPosition="0">
        <references count="4">
          <reference field="2" count="1" selected="0">
            <x v="11"/>
          </reference>
          <reference field="3" count="2">
            <x v="69"/>
            <x v="73"/>
          </reference>
          <reference field="6" count="1" selected="0">
            <x v="1"/>
          </reference>
          <reference field="10" count="1" selected="0">
            <x v="25"/>
          </reference>
        </references>
      </pivotArea>
    </format>
    <format dxfId="834">
      <pivotArea dataOnly="0" labelOnly="1" outline="0" fieldPosition="0">
        <references count="4">
          <reference field="2" count="1" selected="0">
            <x v="11"/>
          </reference>
          <reference field="3" count="1">
            <x v="56"/>
          </reference>
          <reference field="6" count="1" selected="0">
            <x v="1"/>
          </reference>
          <reference field="10" count="1" selected="0">
            <x v="27"/>
          </reference>
        </references>
      </pivotArea>
    </format>
    <format dxfId="833">
      <pivotArea dataOnly="0" labelOnly="1" outline="0" fieldPosition="0">
        <references count="4">
          <reference field="2" count="1" selected="0">
            <x v="11"/>
          </reference>
          <reference field="3" count="6">
            <x v="45"/>
            <x v="46"/>
            <x v="56"/>
            <x v="58"/>
            <x v="60"/>
            <x v="70"/>
          </reference>
          <reference field="6" count="1" selected="0">
            <x v="1"/>
          </reference>
          <reference field="10" count="1" selected="0">
            <x v="28"/>
          </reference>
        </references>
      </pivotArea>
    </format>
    <format dxfId="832">
      <pivotArea dataOnly="0" labelOnly="1" outline="0" fieldPosition="0">
        <references count="4">
          <reference field="2" count="1" selected="0">
            <x v="11"/>
          </reference>
          <reference field="3" count="5">
            <x v="49"/>
            <x v="50"/>
            <x v="51"/>
            <x v="62"/>
            <x v="73"/>
          </reference>
          <reference field="6" count="1" selected="0">
            <x v="1"/>
          </reference>
          <reference field="10" count="1" selected="0">
            <x v="29"/>
          </reference>
        </references>
      </pivotArea>
    </format>
    <format dxfId="831">
      <pivotArea dataOnly="0" labelOnly="1" outline="0" fieldPosition="0">
        <references count="4">
          <reference field="2" count="1" selected="0">
            <x v="12"/>
          </reference>
          <reference field="3" count="1">
            <x v="79"/>
          </reference>
          <reference field="6" count="1" selected="0">
            <x v="1"/>
          </reference>
          <reference field="10" count="1" selected="0">
            <x v="24"/>
          </reference>
        </references>
      </pivotArea>
    </format>
    <format dxfId="830">
      <pivotArea dataOnly="0" labelOnly="1" outline="0" fieldPosition="0">
        <references count="4">
          <reference field="2" count="1" selected="0">
            <x v="1"/>
          </reference>
          <reference field="3" count="2">
            <x v="1"/>
            <x v="2"/>
          </reference>
          <reference field="6" count="1" selected="0">
            <x v="2"/>
          </reference>
          <reference field="10" count="1" selected="0">
            <x v="1"/>
          </reference>
        </references>
      </pivotArea>
    </format>
    <format dxfId="829">
      <pivotArea dataOnly="0" labelOnly="1" outline="0" fieldPosition="0">
        <references count="4">
          <reference field="2" count="1" selected="0">
            <x v="9"/>
          </reference>
          <reference field="3" count="1">
            <x v="23"/>
          </reference>
          <reference field="6" count="1" selected="0">
            <x v="2"/>
          </reference>
          <reference field="10" count="1" selected="0">
            <x v="1"/>
          </reference>
        </references>
      </pivotArea>
    </format>
    <format dxfId="828">
      <pivotArea dataOnly="0" labelOnly="1" outline="0" fieldPosition="0">
        <references count="4">
          <reference field="2" count="1" selected="0">
            <x v="13"/>
          </reference>
          <reference field="3" count="1">
            <x v="80"/>
          </reference>
          <reference field="6" count="1" selected="0">
            <x v="2"/>
          </reference>
          <reference field="10" count="1" selected="0">
            <x v="8"/>
          </reference>
        </references>
      </pivotArea>
    </format>
    <format dxfId="827">
      <pivotArea dataOnly="0" labelOnly="1" outline="0" fieldPosition="0">
        <references count="4">
          <reference field="2" count="1" selected="0">
            <x v="3"/>
          </reference>
          <reference field="3" count="1">
            <x v="4"/>
          </reference>
          <reference field="6" count="1" selected="0">
            <x v="3"/>
          </reference>
          <reference field="10" count="1" selected="0">
            <x v="8"/>
          </reference>
        </references>
      </pivotArea>
    </format>
    <format dxfId="826">
      <pivotArea dataOnly="0" labelOnly="1" outline="0" fieldPosition="0">
        <references count="4">
          <reference field="2" count="1" selected="0">
            <x v="0"/>
          </reference>
          <reference field="3" count="1">
            <x v="0"/>
          </reference>
          <reference field="6" count="1" selected="0">
            <x v="4"/>
          </reference>
          <reference field="10" count="1" selected="0">
            <x v="8"/>
          </reference>
        </references>
      </pivotArea>
    </format>
    <format dxfId="825">
      <pivotArea dataOnly="0" labelOnly="1" outline="0" fieldPosition="0">
        <references count="4">
          <reference field="2" count="1" selected="0">
            <x v="2"/>
          </reference>
          <reference field="3" count="1">
            <x v="3"/>
          </reference>
          <reference field="6" count="1" selected="0">
            <x v="5"/>
          </reference>
          <reference field="10" count="1" selected="0">
            <x v="8"/>
          </reference>
        </references>
      </pivotArea>
    </format>
    <format dxfId="824">
      <pivotArea dataOnly="0" labelOnly="1" outline="0" fieldPosition="0">
        <references count="5">
          <reference field="0" count="1">
            <x v="34"/>
          </reference>
          <reference field="2" count="1" selected="0">
            <x v="4"/>
          </reference>
          <reference field="3" count="1" selected="0">
            <x v="5"/>
          </reference>
          <reference field="6" count="1" selected="0">
            <x v="0"/>
          </reference>
          <reference field="10" count="1" selected="0">
            <x v="8"/>
          </reference>
        </references>
      </pivotArea>
    </format>
    <format dxfId="823">
      <pivotArea dataOnly="0" labelOnly="1" outline="0" fieldPosition="0">
        <references count="5">
          <reference field="0" count="1">
            <x v="71"/>
          </reference>
          <reference field="2" count="1" selected="0">
            <x v="5"/>
          </reference>
          <reference field="3" count="1" selected="0">
            <x v="9"/>
          </reference>
          <reference field="6" count="1" selected="0">
            <x v="0"/>
          </reference>
          <reference field="10" count="1" selected="0">
            <x v="5"/>
          </reference>
        </references>
      </pivotArea>
    </format>
    <format dxfId="822">
      <pivotArea dataOnly="0" labelOnly="1" outline="0" fieldPosition="0">
        <references count="5">
          <reference field="0" count="2">
            <x v="145"/>
            <x v="146"/>
          </reference>
          <reference field="2" count="1" selected="0">
            <x v="5"/>
          </reference>
          <reference field="3" count="1" selected="0">
            <x v="8"/>
          </reference>
          <reference field="6" count="1" selected="0">
            <x v="0"/>
          </reference>
          <reference field="10" count="1" selected="0">
            <x v="10"/>
          </reference>
        </references>
      </pivotArea>
    </format>
    <format dxfId="821">
      <pivotArea dataOnly="0" labelOnly="1" outline="0" fieldPosition="0">
        <references count="5">
          <reference field="0" count="1">
            <x v="39"/>
          </reference>
          <reference field="2" count="1" selected="0">
            <x v="5"/>
          </reference>
          <reference field="3" count="1" selected="0">
            <x v="6"/>
          </reference>
          <reference field="6" count="1" selected="0">
            <x v="0"/>
          </reference>
          <reference field="10" count="1" selected="0">
            <x v="13"/>
          </reference>
        </references>
      </pivotArea>
    </format>
    <format dxfId="820">
      <pivotArea dataOnly="0" labelOnly="1" outline="0" fieldPosition="0">
        <references count="5">
          <reference field="0" count="1">
            <x v="33"/>
          </reference>
          <reference field="2" count="1" selected="0">
            <x v="5"/>
          </reference>
          <reference field="3" count="1" selected="0">
            <x v="6"/>
          </reference>
          <reference field="6" count="1" selected="0">
            <x v="0"/>
          </reference>
          <reference field="10" count="1" selected="0">
            <x v="15"/>
          </reference>
        </references>
      </pivotArea>
    </format>
    <format dxfId="819">
      <pivotArea dataOnly="0" labelOnly="1" outline="0" fieldPosition="0">
        <references count="5">
          <reference field="0" count="1">
            <x v="87"/>
          </reference>
          <reference field="2" count="1" selected="0">
            <x v="5"/>
          </reference>
          <reference field="3" count="1" selected="0">
            <x v="6"/>
          </reference>
          <reference field="6" count="1" selected="0">
            <x v="0"/>
          </reference>
          <reference field="10" count="1" selected="0">
            <x v="17"/>
          </reference>
        </references>
      </pivotArea>
    </format>
    <format dxfId="818">
      <pivotArea dataOnly="0" labelOnly="1" outline="0" fieldPosition="0">
        <references count="5">
          <reference field="0" count="1">
            <x v="95"/>
          </reference>
          <reference field="2" count="1" selected="0">
            <x v="5"/>
          </reference>
          <reference field="3" count="1" selected="0">
            <x v="6"/>
          </reference>
          <reference field="6" count="1" selected="0">
            <x v="0"/>
          </reference>
          <reference field="10" count="1" selected="0">
            <x v="19"/>
          </reference>
        </references>
      </pivotArea>
    </format>
    <format dxfId="817">
      <pivotArea dataOnly="0" labelOnly="1" outline="0" fieldPosition="0">
        <references count="5">
          <reference field="0" count="1">
            <x v="88"/>
          </reference>
          <reference field="2" count="1" selected="0">
            <x v="5"/>
          </reference>
          <reference field="3" count="1" selected="0">
            <x v="6"/>
          </reference>
          <reference field="6" count="1" selected="0">
            <x v="0"/>
          </reference>
          <reference field="10" count="1" selected="0">
            <x v="20"/>
          </reference>
        </references>
      </pivotArea>
    </format>
    <format dxfId="816">
      <pivotArea dataOnly="0" labelOnly="1" outline="0" fieldPosition="0">
        <references count="5">
          <reference field="0" count="5">
            <x v="82"/>
            <x v="83"/>
            <x v="84"/>
            <x v="147"/>
            <x v="148"/>
          </reference>
          <reference field="2" count="1" selected="0">
            <x v="5"/>
          </reference>
          <reference field="3" count="1" selected="0">
            <x v="7"/>
          </reference>
          <reference field="6" count="1" selected="0">
            <x v="0"/>
          </reference>
          <reference field="10" count="1" selected="0">
            <x v="23"/>
          </reference>
        </references>
      </pivotArea>
    </format>
    <format dxfId="815">
      <pivotArea dataOnly="0" labelOnly="1" outline="0" fieldPosition="0">
        <references count="5">
          <reference field="0" count="1">
            <x v="152"/>
          </reference>
          <reference field="2" count="1" selected="0">
            <x v="6"/>
          </reference>
          <reference field="3" count="1" selected="0">
            <x v="10"/>
          </reference>
          <reference field="6" count="1" selected="0">
            <x v="0"/>
          </reference>
          <reference field="10" count="1" selected="0">
            <x v="1"/>
          </reference>
        </references>
      </pivotArea>
    </format>
    <format dxfId="814">
      <pivotArea dataOnly="0" labelOnly="1" outline="0" fieldPosition="0">
        <references count="5">
          <reference field="0" count="1">
            <x v="132"/>
          </reference>
          <reference field="2" count="1" selected="0">
            <x v="6"/>
          </reference>
          <reference field="3" count="1" selected="0">
            <x v="16"/>
          </reference>
          <reference field="6" count="1" selected="0">
            <x v="0"/>
          </reference>
          <reference field="10" count="1" selected="0">
            <x v="1"/>
          </reference>
        </references>
      </pivotArea>
    </format>
    <format dxfId="813">
      <pivotArea dataOnly="0" labelOnly="1" outline="0" fieldPosition="0">
        <references count="5">
          <reference field="0" count="2">
            <x v="37"/>
            <x v="127"/>
          </reference>
          <reference field="2" count="1" selected="0">
            <x v="6"/>
          </reference>
          <reference field="3" count="1" selected="0">
            <x v="10"/>
          </reference>
          <reference field="6" count="1" selected="0">
            <x v="0"/>
          </reference>
          <reference field="10" count="1" selected="0">
            <x v="2"/>
          </reference>
        </references>
      </pivotArea>
    </format>
    <format dxfId="812">
      <pivotArea dataOnly="0" labelOnly="1" outline="0" fieldPosition="0">
        <references count="5">
          <reference field="0" count="1">
            <x v="131"/>
          </reference>
          <reference field="2" count="1" selected="0">
            <x v="6"/>
          </reference>
          <reference field="3" count="1" selected="0">
            <x v="16"/>
          </reference>
          <reference field="6" count="1" selected="0">
            <x v="0"/>
          </reference>
          <reference field="10" count="1" selected="0">
            <x v="2"/>
          </reference>
        </references>
      </pivotArea>
    </format>
    <format dxfId="811">
      <pivotArea dataOnly="0" labelOnly="1" outline="0" fieldPosition="0">
        <references count="5">
          <reference field="0" count="1">
            <x v="135"/>
          </reference>
          <reference field="2" count="1" selected="0">
            <x v="6"/>
          </reference>
          <reference field="3" count="1" selected="0">
            <x v="16"/>
          </reference>
          <reference field="6" count="1" selected="0">
            <x v="0"/>
          </reference>
          <reference field="10" count="1" selected="0">
            <x v="5"/>
          </reference>
        </references>
      </pivotArea>
    </format>
    <format dxfId="810">
      <pivotArea dataOnly="0" labelOnly="1" outline="0" fieldPosition="0">
        <references count="5">
          <reference field="0" count="1">
            <x v="119"/>
          </reference>
          <reference field="2" count="1" selected="0">
            <x v="6"/>
          </reference>
          <reference field="3" count="1" selected="0">
            <x v="15"/>
          </reference>
          <reference field="6" count="1" selected="0">
            <x v="0"/>
          </reference>
          <reference field="10" count="1" selected="0">
            <x v="8"/>
          </reference>
        </references>
      </pivotArea>
    </format>
    <format dxfId="809">
      <pivotArea dataOnly="0" labelOnly="1" outline="0" fieldPosition="0">
        <references count="5">
          <reference field="0" count="1">
            <x v="51"/>
          </reference>
          <reference field="2" count="1" selected="0">
            <x v="6"/>
          </reference>
          <reference field="3" count="1" selected="0">
            <x v="11"/>
          </reference>
          <reference field="6" count="1" selected="0">
            <x v="0"/>
          </reference>
          <reference field="10" count="1" selected="0">
            <x v="9"/>
          </reference>
        </references>
      </pivotArea>
    </format>
    <format dxfId="808">
      <pivotArea dataOnly="0" labelOnly="1" outline="0" fieldPosition="0">
        <references count="5">
          <reference field="0" count="1">
            <x v="32"/>
          </reference>
          <reference field="2" count="1" selected="0">
            <x v="6"/>
          </reference>
          <reference field="3" count="1" selected="0">
            <x v="14"/>
          </reference>
          <reference field="6" count="1" selected="0">
            <x v="0"/>
          </reference>
          <reference field="10" count="1" selected="0">
            <x v="9"/>
          </reference>
        </references>
      </pivotArea>
    </format>
    <format dxfId="807">
      <pivotArea dataOnly="0" labelOnly="1" outline="0" fieldPosition="0">
        <references count="5">
          <reference field="0" count="1">
            <x v="138"/>
          </reference>
          <reference field="2" count="1" selected="0">
            <x v="6"/>
          </reference>
          <reference field="3" count="1" selected="0">
            <x v="11"/>
          </reference>
          <reference field="6" count="1" selected="0">
            <x v="0"/>
          </reference>
          <reference field="10" count="1" selected="0">
            <x v="10"/>
          </reference>
        </references>
      </pivotArea>
    </format>
    <format dxfId="806">
      <pivotArea dataOnly="0" labelOnly="1" outline="0" fieldPosition="0">
        <references count="5">
          <reference field="0" count="2">
            <x v="26"/>
            <x v="27"/>
          </reference>
          <reference field="2" count="1" selected="0">
            <x v="6"/>
          </reference>
          <reference field="3" count="1" selected="0">
            <x v="12"/>
          </reference>
          <reference field="6" count="1" selected="0">
            <x v="0"/>
          </reference>
          <reference field="10" count="1" selected="0">
            <x v="10"/>
          </reference>
        </references>
      </pivotArea>
    </format>
    <format dxfId="805">
      <pivotArea dataOnly="0" labelOnly="1" outline="0" fieldPosition="0">
        <references count="5">
          <reference field="0" count="2">
            <x v="31"/>
            <x v="153"/>
          </reference>
          <reference field="2" count="1" selected="0">
            <x v="6"/>
          </reference>
          <reference field="3" count="1" selected="0">
            <x v="10"/>
          </reference>
          <reference field="6" count="1" selected="0">
            <x v="0"/>
          </reference>
          <reference field="10" count="1" selected="0">
            <x v="11"/>
          </reference>
        </references>
      </pivotArea>
    </format>
    <format dxfId="804">
      <pivotArea dataOnly="0" labelOnly="1" outline="0" fieldPosition="0">
        <references count="5">
          <reference field="0" count="3">
            <x v="130"/>
            <x v="131"/>
            <x v="132"/>
          </reference>
          <reference field="2" count="1" selected="0">
            <x v="6"/>
          </reference>
          <reference field="3" count="1" selected="0">
            <x v="16"/>
          </reference>
          <reference field="6" count="1" selected="0">
            <x v="0"/>
          </reference>
          <reference field="10" count="1" selected="0">
            <x v="11"/>
          </reference>
        </references>
      </pivotArea>
    </format>
    <format dxfId="803">
      <pivotArea dataOnly="0" labelOnly="1" outline="0" fieldPosition="0">
        <references count="5">
          <reference field="0" count="2">
            <x v="124"/>
            <x v="142"/>
          </reference>
          <reference field="2" count="1" selected="0">
            <x v="6"/>
          </reference>
          <reference field="3" count="1" selected="0">
            <x v="10"/>
          </reference>
          <reference field="6" count="1" selected="0">
            <x v="0"/>
          </reference>
          <reference field="10" count="1" selected="0">
            <x v="12"/>
          </reference>
        </references>
      </pivotArea>
    </format>
    <format dxfId="802">
      <pivotArea dataOnly="0" labelOnly="1" outline="0" fieldPosition="0">
        <references count="5">
          <reference field="0" count="1">
            <x v="77"/>
          </reference>
          <reference field="2" count="1" selected="0">
            <x v="6"/>
          </reference>
          <reference field="3" count="1" selected="0">
            <x v="10"/>
          </reference>
          <reference field="6" count="1" selected="0">
            <x v="0"/>
          </reference>
          <reference field="10" count="1" selected="0">
            <x v="13"/>
          </reference>
        </references>
      </pivotArea>
    </format>
    <format dxfId="801">
      <pivotArea dataOnly="0" labelOnly="1" outline="0" fieldPosition="0">
        <references count="5">
          <reference field="0" count="1">
            <x v="143"/>
          </reference>
          <reference field="2" count="1" selected="0">
            <x v="6"/>
          </reference>
          <reference field="3" count="1" selected="0">
            <x v="11"/>
          </reference>
          <reference field="6" count="1" selected="0">
            <x v="0"/>
          </reference>
          <reference field="10" count="1" selected="0">
            <x v="13"/>
          </reference>
        </references>
      </pivotArea>
    </format>
    <format dxfId="800">
      <pivotArea dataOnly="0" labelOnly="1" outline="0" fieldPosition="0">
        <references count="5">
          <reference field="0" count="2">
            <x v="76"/>
            <x v="109"/>
          </reference>
          <reference field="2" count="1" selected="0">
            <x v="6"/>
          </reference>
          <reference field="3" count="1" selected="0">
            <x v="10"/>
          </reference>
          <reference field="6" count="1" selected="0">
            <x v="0"/>
          </reference>
          <reference field="10" count="1" selected="0">
            <x v="14"/>
          </reference>
        </references>
      </pivotArea>
    </format>
    <format dxfId="799">
      <pivotArea dataOnly="0" labelOnly="1" outline="0" fieldPosition="0">
        <references count="5">
          <reference field="0" count="4">
            <x v="61"/>
            <x v="62"/>
            <x v="63"/>
            <x v="64"/>
          </reference>
          <reference field="2" count="1" selected="0">
            <x v="6"/>
          </reference>
          <reference field="3" count="1" selected="0">
            <x v="11"/>
          </reference>
          <reference field="6" count="1" selected="0">
            <x v="0"/>
          </reference>
          <reference field="10" count="1" selected="0">
            <x v="14"/>
          </reference>
        </references>
      </pivotArea>
    </format>
    <format dxfId="798">
      <pivotArea dataOnly="0" labelOnly="1" outline="0" fieldPosition="0">
        <references count="5">
          <reference field="0" count="1">
            <x v="110"/>
          </reference>
          <reference field="2" count="1" selected="0">
            <x v="6"/>
          </reference>
          <reference field="3" count="1" selected="0">
            <x v="10"/>
          </reference>
          <reference field="6" count="1" selected="0">
            <x v="0"/>
          </reference>
          <reference field="10" count="1" selected="0">
            <x v="16"/>
          </reference>
        </references>
      </pivotArea>
    </format>
    <format dxfId="797">
      <pivotArea dataOnly="0" labelOnly="1" outline="0" fieldPosition="0">
        <references count="5">
          <reference field="0" count="1">
            <x v="108"/>
          </reference>
          <reference field="2" count="1" selected="0">
            <x v="6"/>
          </reference>
          <reference field="3" count="1" selected="0">
            <x v="13"/>
          </reference>
          <reference field="6" count="1" selected="0">
            <x v="0"/>
          </reference>
          <reference field="10" count="1" selected="0">
            <x v="16"/>
          </reference>
        </references>
      </pivotArea>
    </format>
    <format dxfId="796">
      <pivotArea dataOnly="0" labelOnly="1" outline="0" fieldPosition="0">
        <references count="5">
          <reference field="0" count="1">
            <x v="122"/>
          </reference>
          <reference field="2" count="1" selected="0">
            <x v="6"/>
          </reference>
          <reference field="3" count="1" selected="0">
            <x v="10"/>
          </reference>
          <reference field="6" count="1" selected="0">
            <x v="0"/>
          </reference>
          <reference field="10" count="1" selected="0">
            <x v="20"/>
          </reference>
        </references>
      </pivotArea>
    </format>
    <format dxfId="795">
      <pivotArea dataOnly="0" labelOnly="1" outline="0" fieldPosition="0">
        <references count="5">
          <reference field="0" count="1">
            <x v="123"/>
          </reference>
          <reference field="2" count="1" selected="0">
            <x v="6"/>
          </reference>
          <reference field="3" count="1" selected="0">
            <x v="10"/>
          </reference>
          <reference field="6" count="1" selected="0">
            <x v="0"/>
          </reference>
          <reference field="10" count="1" selected="0">
            <x v="21"/>
          </reference>
        </references>
      </pivotArea>
    </format>
    <format dxfId="794">
      <pivotArea dataOnly="0" labelOnly="1" outline="0" fieldPosition="0">
        <references count="5">
          <reference field="0" count="2">
            <x v="96"/>
            <x v="106"/>
          </reference>
          <reference field="2" count="1" selected="0">
            <x v="6"/>
          </reference>
          <reference field="3" count="1" selected="0">
            <x v="10"/>
          </reference>
          <reference field="6" count="1" selected="0">
            <x v="0"/>
          </reference>
          <reference field="10" count="1" selected="0">
            <x v="23"/>
          </reference>
        </references>
      </pivotArea>
    </format>
    <format dxfId="793">
      <pivotArea dataOnly="0" labelOnly="1" outline="0" fieldPosition="0">
        <references count="5">
          <reference field="0" count="4">
            <x v="7"/>
            <x v="42"/>
            <x v="81"/>
            <x v="144"/>
          </reference>
          <reference field="2" count="1" selected="0">
            <x v="6"/>
          </reference>
          <reference field="3" count="1" selected="0">
            <x v="11"/>
          </reference>
          <reference field="6" count="1" selected="0">
            <x v="0"/>
          </reference>
          <reference field="10" count="1" selected="0">
            <x v="23"/>
          </reference>
        </references>
      </pivotArea>
    </format>
    <format dxfId="792">
      <pivotArea dataOnly="0" labelOnly="1" outline="0" fieldPosition="0">
        <references count="5">
          <reference field="0" count="1">
            <x v="100"/>
          </reference>
          <reference field="2" count="1" selected="0">
            <x v="6"/>
          </reference>
          <reference field="3" count="1" selected="0">
            <x v="10"/>
          </reference>
          <reference field="6" count="1" selected="0">
            <x v="0"/>
          </reference>
          <reference field="10" count="1" selected="0">
            <x v="25"/>
          </reference>
        </references>
      </pivotArea>
    </format>
    <format dxfId="791">
      <pivotArea dataOnly="0" labelOnly="1" outline="0" fieldPosition="0">
        <references count="5">
          <reference field="0" count="3">
            <x v="55"/>
            <x v="56"/>
            <x v="59"/>
          </reference>
          <reference field="2" count="1" selected="0">
            <x v="6"/>
          </reference>
          <reference field="3" count="1" selected="0">
            <x v="11"/>
          </reference>
          <reference field="6" count="1" selected="0">
            <x v="0"/>
          </reference>
          <reference field="10" count="1" selected="0">
            <x v="25"/>
          </reference>
        </references>
      </pivotArea>
    </format>
    <format dxfId="790">
      <pivotArea dataOnly="0" labelOnly="1" outline="0" fieldPosition="0">
        <references count="5">
          <reference field="0" count="2">
            <x v="66"/>
            <x v="67"/>
          </reference>
          <reference field="2" count="1" selected="0">
            <x v="6"/>
          </reference>
          <reference field="3" count="1" selected="0">
            <x v="11"/>
          </reference>
          <reference field="6" count="1" selected="0">
            <x v="0"/>
          </reference>
          <reference field="10" count="1" selected="0">
            <x v="26"/>
          </reference>
        </references>
      </pivotArea>
    </format>
    <format dxfId="789">
      <pivotArea dataOnly="0" labelOnly="1" outline="0" fieldPosition="0">
        <references count="5">
          <reference field="0" count="1">
            <x v="75"/>
          </reference>
          <reference field="2" count="1" selected="0">
            <x v="6"/>
          </reference>
          <reference field="3" count="1" selected="0">
            <x v="10"/>
          </reference>
          <reference field="6" count="1" selected="0">
            <x v="0"/>
          </reference>
          <reference field="10" count="1" selected="0">
            <x v="27"/>
          </reference>
        </references>
      </pivotArea>
    </format>
    <format dxfId="788">
      <pivotArea dataOnly="0" labelOnly="1" outline="0" fieldPosition="0">
        <references count="5">
          <reference field="0" count="1">
            <x v="125"/>
          </reference>
          <reference field="2" count="1" selected="0">
            <x v="6"/>
          </reference>
          <reference field="3" count="1" selected="0">
            <x v="11"/>
          </reference>
          <reference field="6" count="1" selected="0">
            <x v="0"/>
          </reference>
          <reference field="10" count="1" selected="0">
            <x v="29"/>
          </reference>
        </references>
      </pivotArea>
    </format>
    <format dxfId="787">
      <pivotArea dataOnly="0" labelOnly="1" outline="0" fieldPosition="0">
        <references count="5">
          <reference field="0" count="1">
            <x v="52"/>
          </reference>
          <reference field="2" count="1" selected="0">
            <x v="6"/>
          </reference>
          <reference field="3" count="1" selected="0">
            <x v="11"/>
          </reference>
          <reference field="6" count="1" selected="0">
            <x v="0"/>
          </reference>
          <reference field="10" count="1" selected="0">
            <x v="30"/>
          </reference>
        </references>
      </pivotArea>
    </format>
    <format dxfId="786">
      <pivotArea dataOnly="0" labelOnly="1" outline="0" fieldPosition="0">
        <references count="5">
          <reference field="0" count="1">
            <x v="44"/>
          </reference>
          <reference field="2" count="1" selected="0">
            <x v="7"/>
          </reference>
          <reference field="3" count="1" selected="0">
            <x v="17"/>
          </reference>
          <reference field="6" count="1" selected="0">
            <x v="0"/>
          </reference>
          <reference field="10" count="1" selected="0">
            <x v="8"/>
          </reference>
        </references>
      </pivotArea>
    </format>
    <format dxfId="785">
      <pivotArea dataOnly="0" labelOnly="1" outline="0" fieldPosition="0">
        <references count="5">
          <reference field="0" count="1">
            <x v="29"/>
          </reference>
          <reference field="2" count="1" selected="0">
            <x v="8"/>
          </reference>
          <reference field="3" count="1" selected="0">
            <x v="18"/>
          </reference>
          <reference field="6" count="1" selected="0">
            <x v="1"/>
          </reference>
          <reference field="10" count="1" selected="0">
            <x v="11"/>
          </reference>
        </references>
      </pivotArea>
    </format>
    <format dxfId="784">
      <pivotArea dataOnly="0" labelOnly="1" outline="0" fieldPosition="0">
        <references count="5">
          <reference field="0" count="2">
            <x v="6"/>
            <x v="131"/>
          </reference>
          <reference field="2" count="1" selected="0">
            <x v="8"/>
          </reference>
          <reference field="3" count="1" selected="0">
            <x v="19"/>
          </reference>
          <reference field="6" count="1" selected="0">
            <x v="1"/>
          </reference>
          <reference field="10" count="1" selected="0">
            <x v="11"/>
          </reference>
        </references>
      </pivotArea>
    </format>
    <format dxfId="783">
      <pivotArea dataOnly="0" labelOnly="1" outline="0" fieldPosition="0">
        <references count="5">
          <reference field="0" count="3">
            <x v="4"/>
            <x v="128"/>
            <x v="153"/>
          </reference>
          <reference field="2" count="1" selected="0">
            <x v="8"/>
          </reference>
          <reference field="3" count="1" selected="0">
            <x v="20"/>
          </reference>
          <reference field="6" count="1" selected="0">
            <x v="1"/>
          </reference>
          <reference field="10" count="1" selected="0">
            <x v="11"/>
          </reference>
        </references>
      </pivotArea>
    </format>
    <format dxfId="782">
      <pivotArea dataOnly="0" labelOnly="1" outline="0" fieldPosition="0">
        <references count="5">
          <reference field="0" count="1">
            <x v="7"/>
          </reference>
          <reference field="2" count="1" selected="0">
            <x v="8"/>
          </reference>
          <reference field="3" count="1" selected="0">
            <x v="21"/>
          </reference>
          <reference field="6" count="1" selected="0">
            <x v="1"/>
          </reference>
          <reference field="10" count="1" selected="0">
            <x v="23"/>
          </reference>
        </references>
      </pivotArea>
    </format>
    <format dxfId="781">
      <pivotArea dataOnly="0" labelOnly="1" outline="0" fieldPosition="0">
        <references count="5">
          <reference field="0" count="1">
            <x v="43"/>
          </reference>
          <reference field="2" count="1" selected="0">
            <x v="8"/>
          </reference>
          <reference field="3" count="1" selected="0">
            <x v="21"/>
          </reference>
          <reference field="6" count="1" selected="0">
            <x v="1"/>
          </reference>
          <reference field="10" count="1" selected="0">
            <x v="29"/>
          </reference>
        </references>
      </pivotArea>
    </format>
    <format dxfId="780">
      <pivotArea dataOnly="0" labelOnly="1" outline="0" fieldPosition="0">
        <references count="5">
          <reference field="0" count="2">
            <x v="2"/>
            <x v="3"/>
          </reference>
          <reference field="2" count="1" selected="0">
            <x v="9"/>
          </reference>
          <reference field="3" count="1" selected="0">
            <x v="25"/>
          </reference>
          <reference field="6" count="1" selected="0">
            <x v="1"/>
          </reference>
          <reference field="10" count="1" selected="0">
            <x v="4"/>
          </reference>
        </references>
      </pivotArea>
    </format>
    <format dxfId="779">
      <pivotArea dataOnly="0" labelOnly="1" outline="0" fieldPosition="0">
        <references count="5">
          <reference field="0" count="1">
            <x v="78"/>
          </reference>
          <reference field="2" count="1" selected="0">
            <x v="9"/>
          </reference>
          <reference field="3" count="1" selected="0">
            <x v="24"/>
          </reference>
          <reference field="6" count="1" selected="0">
            <x v="1"/>
          </reference>
          <reference field="10" count="1" selected="0">
            <x v="14"/>
          </reference>
        </references>
      </pivotArea>
    </format>
    <format dxfId="778">
      <pivotArea dataOnly="0" labelOnly="1" outline="0" fieldPosition="0">
        <references count="5">
          <reference field="0" count="1">
            <x v="48"/>
          </reference>
          <reference field="2" count="1" selected="0">
            <x v="9"/>
          </reference>
          <reference field="3" count="1" selected="0">
            <x v="24"/>
          </reference>
          <reference field="6" count="1" selected="0">
            <x v="1"/>
          </reference>
          <reference field="10" count="1" selected="0">
            <x v="16"/>
          </reference>
        </references>
      </pivotArea>
    </format>
    <format dxfId="777">
      <pivotArea dataOnly="0" labelOnly="1" outline="0" fieldPosition="0">
        <references count="5">
          <reference field="0" count="1">
            <x v="103"/>
          </reference>
          <reference field="2" count="1" selected="0">
            <x v="9"/>
          </reference>
          <reference field="3" count="1" selected="0">
            <x v="22"/>
          </reference>
          <reference field="6" count="1" selected="0">
            <x v="1"/>
          </reference>
          <reference field="10" count="1" selected="0">
            <x v="23"/>
          </reference>
        </references>
      </pivotArea>
    </format>
    <format dxfId="776">
      <pivotArea dataOnly="0" labelOnly="1" outline="0" fieldPosition="0">
        <references count="5">
          <reference field="0" count="1">
            <x v="141"/>
          </reference>
          <reference field="2" count="1" selected="0">
            <x v="10"/>
          </reference>
          <reference field="3" count="1" selected="0">
            <x v="29"/>
          </reference>
          <reference field="6" count="1" selected="0">
            <x v="1"/>
          </reference>
          <reference field="10" count="1" selected="0">
            <x v="2"/>
          </reference>
        </references>
      </pivotArea>
    </format>
    <format dxfId="775">
      <pivotArea dataOnly="0" labelOnly="1" outline="0" fieldPosition="0">
        <references count="5">
          <reference field="0" count="1">
            <x v="112"/>
          </reference>
          <reference field="2" count="1" selected="0">
            <x v="10"/>
          </reference>
          <reference field="3" count="1" selected="0">
            <x v="33"/>
          </reference>
          <reference field="6" count="1" selected="0">
            <x v="1"/>
          </reference>
          <reference field="10" count="1" selected="0">
            <x v="2"/>
          </reference>
        </references>
      </pivotArea>
    </format>
    <format dxfId="774">
      <pivotArea dataOnly="0" labelOnly="1" outline="0" fieldPosition="0">
        <references count="5">
          <reference field="0" count="1">
            <x v="140"/>
          </reference>
          <reference field="2" count="1" selected="0">
            <x v="10"/>
          </reference>
          <reference field="3" count="1" selected="0">
            <x v="36"/>
          </reference>
          <reference field="6" count="1" selected="0">
            <x v="1"/>
          </reference>
          <reference field="10" count="1" selected="0">
            <x v="2"/>
          </reference>
        </references>
      </pivotArea>
    </format>
    <format dxfId="773">
      <pivotArea dataOnly="0" labelOnly="1" outline="0" fieldPosition="0">
        <references count="5">
          <reference field="0" count="2">
            <x v="91"/>
            <x v="134"/>
          </reference>
          <reference field="2" count="1" selected="0">
            <x v="10"/>
          </reference>
          <reference field="3" count="1" selected="0">
            <x v="26"/>
          </reference>
          <reference field="6" count="1" selected="0">
            <x v="1"/>
          </reference>
          <reference field="10" count="1" selected="0">
            <x v="5"/>
          </reference>
        </references>
      </pivotArea>
    </format>
    <format dxfId="772">
      <pivotArea dataOnly="0" labelOnly="1" outline="0" fieldPosition="0">
        <references count="5">
          <reference field="0" count="2">
            <x v="92"/>
            <x v="134"/>
          </reference>
          <reference field="2" count="1" selected="0">
            <x v="10"/>
          </reference>
          <reference field="3" count="1" selected="0">
            <x v="33"/>
          </reference>
          <reference field="6" count="1" selected="0">
            <x v="1"/>
          </reference>
          <reference field="10" count="1" selected="0">
            <x v="5"/>
          </reference>
        </references>
      </pivotArea>
    </format>
    <format dxfId="771">
      <pivotArea dataOnly="0" labelOnly="1" outline="0" fieldPosition="0">
        <references count="5">
          <reference field="0" count="2">
            <x v="93"/>
            <x v="134"/>
          </reference>
          <reference field="2" count="1" selected="0">
            <x v="10"/>
          </reference>
          <reference field="3" count="1" selected="0">
            <x v="36"/>
          </reference>
          <reference field="6" count="1" selected="0">
            <x v="1"/>
          </reference>
          <reference field="10" count="1" selected="0">
            <x v="5"/>
          </reference>
        </references>
      </pivotArea>
    </format>
    <format dxfId="770">
      <pivotArea dataOnly="0" labelOnly="1" outline="0" fieldPosition="0">
        <references count="5">
          <reference field="0" count="1">
            <x v="138"/>
          </reference>
          <reference field="2" count="1" selected="0">
            <x v="10"/>
          </reference>
          <reference field="3" count="1" selected="0">
            <x v="28"/>
          </reference>
          <reference field="6" count="1" selected="0">
            <x v="1"/>
          </reference>
          <reference field="10" count="1" selected="0">
            <x v="10"/>
          </reference>
        </references>
      </pivotArea>
    </format>
    <format dxfId="769">
      <pivotArea dataOnly="0" labelOnly="1" outline="0" fieldPosition="0">
        <references count="5">
          <reference field="0" count="1">
            <x v="138"/>
          </reference>
          <reference field="2" count="1" selected="0">
            <x v="10"/>
          </reference>
          <reference field="3" count="1" selected="0">
            <x v="33"/>
          </reference>
          <reference field="6" count="1" selected="0">
            <x v="1"/>
          </reference>
          <reference field="10" count="1" selected="0">
            <x v="10"/>
          </reference>
        </references>
      </pivotArea>
    </format>
    <format dxfId="768">
      <pivotArea dataOnly="0" labelOnly="1" outline="0" fieldPosition="0">
        <references count="5">
          <reference field="0" count="1">
            <x v="138"/>
          </reference>
          <reference field="2" count="1" selected="0">
            <x v="10"/>
          </reference>
          <reference field="3" count="1" selected="0">
            <x v="36"/>
          </reference>
          <reference field="6" count="1" selected="0">
            <x v="1"/>
          </reference>
          <reference field="10" count="1" selected="0">
            <x v="10"/>
          </reference>
        </references>
      </pivotArea>
    </format>
    <format dxfId="767">
      <pivotArea dataOnly="0" labelOnly="1" outline="0" fieldPosition="0">
        <references count="5">
          <reference field="0" count="1">
            <x v="30"/>
          </reference>
          <reference field="2" count="1" selected="0">
            <x v="10"/>
          </reference>
          <reference field="3" count="1" selected="0">
            <x v="26"/>
          </reference>
          <reference field="6" count="1" selected="0">
            <x v="1"/>
          </reference>
          <reference field="10" count="1" selected="0">
            <x v="11"/>
          </reference>
        </references>
      </pivotArea>
    </format>
    <format dxfId="766">
      <pivotArea dataOnly="0" labelOnly="1" outline="0" fieldPosition="0">
        <references count="5">
          <reference field="0" count="1">
            <x v="29"/>
          </reference>
          <reference field="2" count="1" selected="0">
            <x v="10"/>
          </reference>
          <reference field="3" count="1" selected="0">
            <x v="29"/>
          </reference>
          <reference field="6" count="1" selected="0">
            <x v="1"/>
          </reference>
          <reference field="10" count="1" selected="0">
            <x v="11"/>
          </reference>
        </references>
      </pivotArea>
    </format>
    <format dxfId="765">
      <pivotArea dataOnly="0" labelOnly="1" outline="0" fieldPosition="0">
        <references count="5">
          <reference field="0" count="1">
            <x v="29"/>
          </reference>
          <reference field="2" count="1" selected="0">
            <x v="10"/>
          </reference>
          <reference field="3" count="1" selected="0">
            <x v="33"/>
          </reference>
          <reference field="6" count="1" selected="0">
            <x v="1"/>
          </reference>
          <reference field="10" count="1" selected="0">
            <x v="11"/>
          </reference>
        </references>
      </pivotArea>
    </format>
    <format dxfId="764">
      <pivotArea dataOnly="0" labelOnly="1" outline="0" fieldPosition="0">
        <references count="5">
          <reference field="0" count="1">
            <x v="29"/>
          </reference>
          <reference field="2" count="1" selected="0">
            <x v="10"/>
          </reference>
          <reference field="3" count="1" selected="0">
            <x v="36"/>
          </reference>
          <reference field="6" count="1" selected="0">
            <x v="1"/>
          </reference>
          <reference field="10" count="1" selected="0">
            <x v="11"/>
          </reference>
        </references>
      </pivotArea>
    </format>
    <format dxfId="763">
      <pivotArea dataOnly="0" labelOnly="1" outline="0" fieldPosition="0">
        <references count="5">
          <reference field="0" count="1">
            <x v="142"/>
          </reference>
          <reference field="2" count="1" selected="0">
            <x v="10"/>
          </reference>
          <reference field="3" count="1" selected="0">
            <x v="28"/>
          </reference>
          <reference field="6" count="1" selected="0">
            <x v="1"/>
          </reference>
          <reference field="10" count="1" selected="0">
            <x v="12"/>
          </reference>
        </references>
      </pivotArea>
    </format>
    <format dxfId="762">
      <pivotArea dataOnly="0" labelOnly="1" outline="0" fieldPosition="0">
        <references count="5">
          <reference field="0" count="1">
            <x v="142"/>
          </reference>
          <reference field="2" count="1" selected="0">
            <x v="10"/>
          </reference>
          <reference field="3" count="1" selected="0">
            <x v="33"/>
          </reference>
          <reference field="6" count="1" selected="0">
            <x v="1"/>
          </reference>
          <reference field="10" count="1" selected="0">
            <x v="12"/>
          </reference>
        </references>
      </pivotArea>
    </format>
    <format dxfId="761">
      <pivotArea dataOnly="0" labelOnly="1" outline="0" fieldPosition="0">
        <references count="5">
          <reference field="0" count="1">
            <x v="142"/>
          </reference>
          <reference field="2" count="1" selected="0">
            <x v="10"/>
          </reference>
          <reference field="3" count="1" selected="0">
            <x v="36"/>
          </reference>
          <reference field="6" count="1" selected="0">
            <x v="1"/>
          </reference>
          <reference field="10" count="1" selected="0">
            <x v="12"/>
          </reference>
        </references>
      </pivotArea>
    </format>
    <format dxfId="760">
      <pivotArea dataOnly="0" labelOnly="1" outline="0" fieldPosition="0">
        <references count="5">
          <reference field="0" count="1">
            <x v="149"/>
          </reference>
          <reference field="2" count="1" selected="0">
            <x v="10"/>
          </reference>
          <reference field="3" count="1" selected="0">
            <x v="27"/>
          </reference>
          <reference field="6" count="1" selected="0">
            <x v="1"/>
          </reference>
          <reference field="10" count="1" selected="0">
            <x v="13"/>
          </reference>
        </references>
      </pivotArea>
    </format>
    <format dxfId="759">
      <pivotArea dataOnly="0" labelOnly="1" outline="0" fieldPosition="0">
        <references count="5">
          <reference field="0" count="1">
            <x v="113"/>
          </reference>
          <reference field="2" count="1" selected="0">
            <x v="10"/>
          </reference>
          <reference field="3" count="1" selected="0">
            <x v="33"/>
          </reference>
          <reference field="6" count="1" selected="0">
            <x v="1"/>
          </reference>
          <reference field="10" count="1" selected="0">
            <x v="13"/>
          </reference>
        </references>
      </pivotArea>
    </format>
    <format dxfId="758">
      <pivotArea dataOnly="0" labelOnly="1" outline="0" fieldPosition="0">
        <references count="5">
          <reference field="0" count="1">
            <x v="139"/>
          </reference>
          <reference field="2" count="1" selected="0">
            <x v="10"/>
          </reference>
          <reference field="3" count="1" selected="0">
            <x v="36"/>
          </reference>
          <reference field="6" count="1" selected="0">
            <x v="1"/>
          </reference>
          <reference field="10" count="1" selected="0">
            <x v="13"/>
          </reference>
        </references>
      </pivotArea>
    </format>
    <format dxfId="757">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4"/>
          </reference>
        </references>
      </pivotArea>
    </format>
    <format dxfId="756">
      <pivotArea dataOnly="0" labelOnly="1" outline="0" fieldPosition="0">
        <references count="5">
          <reference field="0" count="1">
            <x v="76"/>
          </reference>
          <reference field="2" count="1" selected="0">
            <x v="10"/>
          </reference>
          <reference field="3" count="1" selected="0">
            <x v="28"/>
          </reference>
          <reference field="6" count="1" selected="0">
            <x v="1"/>
          </reference>
          <reference field="10" count="1" selected="0">
            <x v="14"/>
          </reference>
        </references>
      </pivotArea>
    </format>
    <format dxfId="755">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4"/>
          </reference>
        </references>
      </pivotArea>
    </format>
    <format dxfId="754">
      <pivotArea dataOnly="0" labelOnly="1" outline="0" fieldPosition="0">
        <references count="5">
          <reference field="0" count="1">
            <x v="76"/>
          </reference>
          <reference field="2" count="1" selected="0">
            <x v="10"/>
          </reference>
          <reference field="3" count="1" selected="0">
            <x v="35"/>
          </reference>
          <reference field="6" count="1" selected="0">
            <x v="1"/>
          </reference>
          <reference field="10" count="1" selected="0">
            <x v="14"/>
          </reference>
        </references>
      </pivotArea>
    </format>
    <format dxfId="753">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4"/>
          </reference>
        </references>
      </pivotArea>
    </format>
    <format dxfId="752">
      <pivotArea dataOnly="0" labelOnly="1" outline="0" fieldPosition="0">
        <references count="5">
          <reference field="0" count="1">
            <x v="76"/>
          </reference>
          <reference field="2" count="1" selected="0">
            <x v="10"/>
          </reference>
          <reference field="3" count="1" selected="0">
            <x v="38"/>
          </reference>
          <reference field="6" count="1" selected="0">
            <x v="1"/>
          </reference>
          <reference field="10" count="1" selected="0">
            <x v="14"/>
          </reference>
        </references>
      </pivotArea>
    </format>
    <format dxfId="751">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5"/>
          </reference>
        </references>
      </pivotArea>
    </format>
    <format dxfId="750">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5"/>
          </reference>
        </references>
      </pivotArea>
    </format>
    <format dxfId="749">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5"/>
          </reference>
        </references>
      </pivotArea>
    </format>
    <format dxfId="748">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6"/>
          </reference>
        </references>
      </pivotArea>
    </format>
    <format dxfId="747">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6"/>
          </reference>
        </references>
      </pivotArea>
    </format>
    <format dxfId="746">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6"/>
          </reference>
        </references>
      </pivotArea>
    </format>
    <format dxfId="745">
      <pivotArea dataOnly="0" labelOnly="1" outline="0" fieldPosition="0">
        <references count="5">
          <reference field="0" count="1">
            <x v="95"/>
          </reference>
          <reference field="2" count="1" selected="0">
            <x v="10"/>
          </reference>
          <reference field="3" count="1" selected="0">
            <x v="28"/>
          </reference>
          <reference field="6" count="1" selected="0">
            <x v="1"/>
          </reference>
          <reference field="10" count="1" selected="0">
            <x v="19"/>
          </reference>
        </references>
      </pivotArea>
    </format>
    <format dxfId="744">
      <pivotArea dataOnly="0" labelOnly="1" outline="0" fieldPosition="0">
        <references count="5">
          <reference field="0" count="1">
            <x v="73"/>
          </reference>
          <reference field="2" count="1" selected="0">
            <x v="10"/>
          </reference>
          <reference field="3" count="1" selected="0">
            <x v="30"/>
          </reference>
          <reference field="6" count="1" selected="0">
            <x v="1"/>
          </reference>
          <reference field="10" count="1" selected="0">
            <x v="19"/>
          </reference>
        </references>
      </pivotArea>
    </format>
    <format dxfId="743">
      <pivotArea dataOnly="0" labelOnly="1" outline="0" fieldPosition="0">
        <references count="5">
          <reference field="0" count="1">
            <x v="73"/>
          </reference>
          <reference field="2" count="1" selected="0">
            <x v="10"/>
          </reference>
          <reference field="3" count="1" selected="0">
            <x v="31"/>
          </reference>
          <reference field="6" count="1" selected="0">
            <x v="1"/>
          </reference>
          <reference field="10" count="1" selected="0">
            <x v="19"/>
          </reference>
        </references>
      </pivotArea>
    </format>
    <format dxfId="742">
      <pivotArea dataOnly="0" labelOnly="1" outline="0" fieldPosition="0">
        <references count="5">
          <reference field="0" count="1">
            <x v="73"/>
          </reference>
          <reference field="2" count="1" selected="0">
            <x v="10"/>
          </reference>
          <reference field="3" count="1" selected="0">
            <x v="32"/>
          </reference>
          <reference field="6" count="1" selected="0">
            <x v="1"/>
          </reference>
          <reference field="10" count="1" selected="0">
            <x v="19"/>
          </reference>
        </references>
      </pivotArea>
    </format>
    <format dxfId="741">
      <pivotArea dataOnly="0" labelOnly="1" outline="0" fieldPosition="0">
        <references count="5">
          <reference field="0" count="1">
            <x v="95"/>
          </reference>
          <reference field="2" count="1" selected="0">
            <x v="10"/>
          </reference>
          <reference field="3" count="1" selected="0">
            <x v="35"/>
          </reference>
          <reference field="6" count="1" selected="0">
            <x v="1"/>
          </reference>
          <reference field="10" count="1" selected="0">
            <x v="19"/>
          </reference>
        </references>
      </pivotArea>
    </format>
    <format dxfId="740">
      <pivotArea dataOnly="0" labelOnly="1" outline="0" fieldPosition="0">
        <references count="5">
          <reference field="0" count="1">
            <x v="95"/>
          </reference>
          <reference field="2" count="1" selected="0">
            <x v="10"/>
          </reference>
          <reference field="3" count="1" selected="0">
            <x v="38"/>
          </reference>
          <reference field="6" count="1" selected="0">
            <x v="1"/>
          </reference>
          <reference field="10" count="1" selected="0">
            <x v="19"/>
          </reference>
        </references>
      </pivotArea>
    </format>
    <format dxfId="739">
      <pivotArea dataOnly="0" labelOnly="1" outline="0" fieldPosition="0">
        <references count="5">
          <reference field="0" count="1">
            <x v="137"/>
          </reference>
          <reference field="2" count="1" selected="0">
            <x v="10"/>
          </reference>
          <reference field="3" count="1" selected="0">
            <x v="28"/>
          </reference>
          <reference field="6" count="1" selected="0">
            <x v="1"/>
          </reference>
          <reference field="10" count="1" selected="0">
            <x v="20"/>
          </reference>
        </references>
      </pivotArea>
    </format>
    <format dxfId="738">
      <pivotArea dataOnly="0" labelOnly="1" outline="0" fieldPosition="0">
        <references count="5">
          <reference field="0" count="1">
            <x v="105"/>
          </reference>
          <reference field="2" count="1" selected="0">
            <x v="10"/>
          </reference>
          <reference field="3" count="1" selected="0">
            <x v="28"/>
          </reference>
          <reference field="6" count="1" selected="0">
            <x v="1"/>
          </reference>
          <reference field="10" count="1" selected="0">
            <x v="23"/>
          </reference>
        </references>
      </pivotArea>
    </format>
    <format dxfId="737">
      <pivotArea dataOnly="0" labelOnly="1" outline="0" fieldPosition="0">
        <references count="5">
          <reference field="0" count="1">
            <x v="105"/>
          </reference>
          <reference field="2" count="1" selected="0">
            <x v="10"/>
          </reference>
          <reference field="3" count="1" selected="0">
            <x v="35"/>
          </reference>
          <reference field="6" count="1" selected="0">
            <x v="1"/>
          </reference>
          <reference field="10" count="1" selected="0">
            <x v="23"/>
          </reference>
        </references>
      </pivotArea>
    </format>
    <format dxfId="736">
      <pivotArea dataOnly="0" labelOnly="1" outline="0" fieldPosition="0">
        <references count="5">
          <reference field="0" count="1">
            <x v="104"/>
          </reference>
          <reference field="2" count="1" selected="0">
            <x v="10"/>
          </reference>
          <reference field="3" count="1" selected="0">
            <x v="38"/>
          </reference>
          <reference field="6" count="1" selected="0">
            <x v="1"/>
          </reference>
          <reference field="10" count="1" selected="0">
            <x v="23"/>
          </reference>
        </references>
      </pivotArea>
    </format>
    <format dxfId="735">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27"/>
          </reference>
        </references>
      </pivotArea>
    </format>
    <format dxfId="734">
      <pivotArea dataOnly="0" labelOnly="1" outline="0" fieldPosition="0">
        <references count="5">
          <reference field="0" count="1">
            <x v="74"/>
          </reference>
          <reference field="2" count="1" selected="0">
            <x v="10"/>
          </reference>
          <reference field="3" count="1" selected="0">
            <x v="28"/>
          </reference>
          <reference field="6" count="1" selected="0">
            <x v="1"/>
          </reference>
          <reference field="10" count="1" selected="0">
            <x v="27"/>
          </reference>
        </references>
      </pivotArea>
    </format>
    <format dxfId="733">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27"/>
          </reference>
        </references>
      </pivotArea>
    </format>
    <format dxfId="732">
      <pivotArea dataOnly="0" labelOnly="1" outline="0" fieldPosition="0">
        <references count="5">
          <reference field="0" count="1">
            <x v="74"/>
          </reference>
          <reference field="2" count="1" selected="0">
            <x v="10"/>
          </reference>
          <reference field="3" count="1" selected="0">
            <x v="35"/>
          </reference>
          <reference field="6" count="1" selected="0">
            <x v="1"/>
          </reference>
          <reference field="10" count="1" selected="0">
            <x v="27"/>
          </reference>
        </references>
      </pivotArea>
    </format>
    <format dxfId="731">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27"/>
          </reference>
        </references>
      </pivotArea>
    </format>
    <format dxfId="730">
      <pivotArea dataOnly="0" labelOnly="1" outline="0" fieldPosition="0">
        <references count="5">
          <reference field="0" count="1">
            <x v="74"/>
          </reference>
          <reference field="2" count="1" selected="0">
            <x v="10"/>
          </reference>
          <reference field="3" count="1" selected="0">
            <x v="38"/>
          </reference>
          <reference field="6" count="1" selected="0">
            <x v="1"/>
          </reference>
          <reference field="10" count="1" selected="0">
            <x v="27"/>
          </reference>
        </references>
      </pivotArea>
    </format>
    <format dxfId="729">
      <pivotArea dataOnly="0" labelOnly="1" outline="0" fieldPosition="0">
        <references count="5">
          <reference field="0" count="1">
            <x v="49"/>
          </reference>
          <reference field="2" count="1" selected="0">
            <x v="10"/>
          </reference>
          <reference field="3" count="1" selected="0">
            <x v="28"/>
          </reference>
          <reference field="6" count="1" selected="0">
            <x v="1"/>
          </reference>
          <reference field="10" count="1" selected="0">
            <x v="28"/>
          </reference>
        </references>
      </pivotArea>
    </format>
    <format dxfId="728">
      <pivotArea dataOnly="0" labelOnly="1" outline="0" fieldPosition="0">
        <references count="5">
          <reference field="0" count="1">
            <x v="50"/>
          </reference>
          <reference field="2" count="1" selected="0">
            <x v="10"/>
          </reference>
          <reference field="3" count="1" selected="0">
            <x v="35"/>
          </reference>
          <reference field="6" count="1" selected="0">
            <x v="1"/>
          </reference>
          <reference field="10" count="1" selected="0">
            <x v="28"/>
          </reference>
        </references>
      </pivotArea>
    </format>
    <format dxfId="727">
      <pivotArea dataOnly="0" labelOnly="1" outline="0" fieldPosition="0">
        <references count="5">
          <reference field="0" count="1">
            <x v="50"/>
          </reference>
          <reference field="2" count="1" selected="0">
            <x v="10"/>
          </reference>
          <reference field="3" count="1" selected="0">
            <x v="38"/>
          </reference>
          <reference field="6" count="1" selected="0">
            <x v="1"/>
          </reference>
          <reference field="10" count="1" selected="0">
            <x v="28"/>
          </reference>
        </references>
      </pivotArea>
    </format>
    <format dxfId="726">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31"/>
          </reference>
        </references>
      </pivotArea>
    </format>
    <format dxfId="725">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31"/>
          </reference>
        </references>
      </pivotArea>
    </format>
    <format dxfId="724">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31"/>
          </reference>
        </references>
      </pivotArea>
    </format>
    <format dxfId="723">
      <pivotArea dataOnly="0" labelOnly="1" outline="0" fieldPosition="0">
        <references count="5">
          <reference field="0" count="1">
            <x v="22"/>
          </reference>
          <reference field="2" count="1" selected="0">
            <x v="11"/>
          </reference>
          <reference field="3" count="1" selected="0">
            <x v="55"/>
          </reference>
          <reference field="6" count="1" selected="0">
            <x v="1"/>
          </reference>
          <reference field="10" count="1" selected="0">
            <x v="0"/>
          </reference>
        </references>
      </pivotArea>
    </format>
    <format dxfId="722">
      <pivotArea dataOnly="0" labelOnly="1" outline="0" fieldPosition="0">
        <references count="5">
          <reference field="0" count="8">
            <x v="1"/>
            <x v="24"/>
            <x v="36"/>
            <x v="45"/>
            <x v="46"/>
            <x v="80"/>
            <x v="85"/>
            <x v="97"/>
          </reference>
          <reference field="2" count="1" selected="0">
            <x v="11"/>
          </reference>
          <reference field="3" count="1" selected="0">
            <x v="48"/>
          </reference>
          <reference field="6" count="1" selected="0">
            <x v="1"/>
          </reference>
          <reference field="10" count="1" selected="0">
            <x v="1"/>
          </reference>
        </references>
      </pivotArea>
    </format>
    <format dxfId="721">
      <pivotArea dataOnly="0" labelOnly="1" outline="0" fieldPosition="0">
        <references count="5">
          <reference field="0" count="1">
            <x v="152"/>
          </reference>
          <reference field="2" count="1" selected="0">
            <x v="11"/>
          </reference>
          <reference field="3" count="1" selected="0">
            <x v="65"/>
          </reference>
          <reference field="6" count="1" selected="0">
            <x v="1"/>
          </reference>
          <reference field="10" count="1" selected="0">
            <x v="1"/>
          </reference>
        </references>
      </pivotArea>
    </format>
    <format dxfId="720">
      <pivotArea dataOnly="0" labelOnly="1" outline="0" fieldPosition="0">
        <references count="5">
          <reference field="0" count="1">
            <x v="22"/>
          </reference>
          <reference field="2" count="1" selected="0">
            <x v="11"/>
          </reference>
          <reference field="3" count="1" selected="0">
            <x v="54"/>
          </reference>
          <reference field="6" count="1" selected="0">
            <x v="1"/>
          </reference>
          <reference field="10" count="1" selected="0">
            <x v="2"/>
          </reference>
        </references>
      </pivotArea>
    </format>
    <format dxfId="719">
      <pivotArea dataOnly="0" labelOnly="1" outline="0" fieldPosition="0">
        <references count="5">
          <reference field="0" count="3">
            <x v="0"/>
            <x v="22"/>
            <x v="70"/>
          </reference>
          <reference field="2" count="1" selected="0">
            <x v="11"/>
          </reference>
          <reference field="3" count="1" selected="0">
            <x v="68"/>
          </reference>
          <reference field="6" count="1" selected="0">
            <x v="1"/>
          </reference>
          <reference field="10" count="1" selected="0">
            <x v="2"/>
          </reference>
        </references>
      </pivotArea>
    </format>
    <format dxfId="718">
      <pivotArea dataOnly="0" labelOnly="1" outline="0" fieldPosition="0">
        <references count="5">
          <reference field="0" count="3">
            <x v="22"/>
            <x v="116"/>
            <x v="131"/>
          </reference>
          <reference field="2" count="1" selected="0">
            <x v="11"/>
          </reference>
          <reference field="3" count="1" selected="0">
            <x v="72"/>
          </reference>
          <reference field="6" count="1" selected="0">
            <x v="1"/>
          </reference>
          <reference field="10" count="1" selected="0">
            <x v="2"/>
          </reference>
        </references>
      </pivotArea>
    </format>
    <format dxfId="717">
      <pivotArea dataOnly="0" labelOnly="1" outline="0" fieldPosition="0">
        <references count="5">
          <reference field="0" count="2">
            <x v="22"/>
            <x v="23"/>
          </reference>
          <reference field="2" count="1" selected="0">
            <x v="11"/>
          </reference>
          <reference field="3" count="1" selected="0">
            <x v="74"/>
          </reference>
          <reference field="6" count="1" selected="0">
            <x v="1"/>
          </reference>
          <reference field="10" count="1" selected="0">
            <x v="2"/>
          </reference>
        </references>
      </pivotArea>
    </format>
    <format dxfId="716">
      <pivotArea dataOnly="0" labelOnly="1" outline="0" fieldPosition="0">
        <references count="5">
          <reference field="0" count="1">
            <x v="22"/>
          </reference>
          <reference field="2" count="1" selected="0">
            <x v="11"/>
          </reference>
          <reference field="3" count="1" selected="0">
            <x v="75"/>
          </reference>
          <reference field="6" count="1" selected="0">
            <x v="1"/>
          </reference>
          <reference field="10" count="1" selected="0">
            <x v="2"/>
          </reference>
        </references>
      </pivotArea>
    </format>
    <format dxfId="715">
      <pivotArea dataOnly="0" labelOnly="1" outline="0" fieldPosition="0">
        <references count="5">
          <reference field="0" count="1">
            <x v="16"/>
          </reference>
          <reference field="2" count="1" selected="0">
            <x v="11"/>
          </reference>
          <reference field="3" count="1" selected="0">
            <x v="56"/>
          </reference>
          <reference field="6" count="1" selected="0">
            <x v="1"/>
          </reference>
          <reference field="10" count="1" selected="0">
            <x v="3"/>
          </reference>
        </references>
      </pivotArea>
    </format>
    <format dxfId="714">
      <pivotArea dataOnly="0" labelOnly="1" outline="0" fieldPosition="0">
        <references count="5">
          <reference field="0" count="1">
            <x v="24"/>
          </reference>
          <reference field="2" count="1" selected="0">
            <x v="11"/>
          </reference>
          <reference field="3" count="1" selected="0">
            <x v="47"/>
          </reference>
          <reference field="6" count="1" selected="0">
            <x v="1"/>
          </reference>
          <reference field="10" count="1" selected="0">
            <x v="6"/>
          </reference>
        </references>
      </pivotArea>
    </format>
    <format dxfId="713">
      <pivotArea dataOnly="0" labelOnly="1" outline="0" fieldPosition="0">
        <references count="5">
          <reference field="0" count="1">
            <x v="22"/>
          </reference>
          <reference field="2" count="1" selected="0">
            <x v="11"/>
          </reference>
          <reference field="3" count="1" selected="0">
            <x v="40"/>
          </reference>
          <reference field="6" count="1" selected="0">
            <x v="1"/>
          </reference>
          <reference field="10" count="1" selected="0">
            <x v="7"/>
          </reference>
        </references>
      </pivotArea>
    </format>
    <format dxfId="712">
      <pivotArea dataOnly="0" labelOnly="1" outline="0" fieldPosition="0">
        <references count="5">
          <reference field="0" count="1">
            <x v="22"/>
          </reference>
          <reference field="2" count="1" selected="0">
            <x v="11"/>
          </reference>
          <reference field="3" count="1" selected="0">
            <x v="43"/>
          </reference>
          <reference field="6" count="1" selected="0">
            <x v="1"/>
          </reference>
          <reference field="10" count="1" selected="0">
            <x v="7"/>
          </reference>
        </references>
      </pivotArea>
    </format>
    <format dxfId="711">
      <pivotArea dataOnly="0" labelOnly="1" outline="0" fieldPosition="0">
        <references count="5">
          <reference field="0" count="1">
            <x v="22"/>
          </reference>
          <reference field="2" count="1" selected="0">
            <x v="11"/>
          </reference>
          <reference field="3" count="1" selected="0">
            <x v="44"/>
          </reference>
          <reference field="6" count="1" selected="0">
            <x v="1"/>
          </reference>
          <reference field="10" count="1" selected="0">
            <x v="7"/>
          </reference>
        </references>
      </pivotArea>
    </format>
    <format dxfId="710">
      <pivotArea dataOnly="0" labelOnly="1" outline="0" fieldPosition="0">
        <references count="5">
          <reference field="0" count="1">
            <x v="22"/>
          </reference>
          <reference field="2" count="1" selected="0">
            <x v="11"/>
          </reference>
          <reference field="3" count="1" selected="0">
            <x v="52"/>
          </reference>
          <reference field="6" count="1" selected="0">
            <x v="1"/>
          </reference>
          <reference field="10" count="1" selected="0">
            <x v="7"/>
          </reference>
        </references>
      </pivotArea>
    </format>
    <format dxfId="709">
      <pivotArea dataOnly="0" labelOnly="1" outline="0" fieldPosition="0">
        <references count="5">
          <reference field="0" count="1">
            <x v="22"/>
          </reference>
          <reference field="2" count="1" selected="0">
            <x v="11"/>
          </reference>
          <reference field="3" count="1" selected="0">
            <x v="59"/>
          </reference>
          <reference field="6" count="1" selected="0">
            <x v="1"/>
          </reference>
          <reference field="10" count="1" selected="0">
            <x v="7"/>
          </reference>
        </references>
      </pivotArea>
    </format>
    <format dxfId="708">
      <pivotArea dataOnly="0" labelOnly="1" outline="0" fieldPosition="0">
        <references count="5">
          <reference field="0" count="1">
            <x v="22"/>
          </reference>
          <reference field="2" count="1" selected="0">
            <x v="11"/>
          </reference>
          <reference field="3" count="1" selected="0">
            <x v="64"/>
          </reference>
          <reference field="6" count="1" selected="0">
            <x v="1"/>
          </reference>
          <reference field="10" count="1" selected="0">
            <x v="7"/>
          </reference>
        </references>
      </pivotArea>
    </format>
    <format dxfId="707">
      <pivotArea dataOnly="0" labelOnly="1" outline="0" fieldPosition="0">
        <references count="5">
          <reference field="0" count="1">
            <x v="22"/>
          </reference>
          <reference field="2" count="1" selected="0">
            <x v="11"/>
          </reference>
          <reference field="3" count="1" selected="0">
            <x v="78"/>
          </reference>
          <reference field="6" count="1" selected="0">
            <x v="1"/>
          </reference>
          <reference field="10" count="1" selected="0">
            <x v="7"/>
          </reference>
        </references>
      </pivotArea>
    </format>
    <format dxfId="706">
      <pivotArea dataOnly="0" labelOnly="1" outline="0" fieldPosition="0">
        <references count="5">
          <reference field="0" count="2">
            <x v="32"/>
            <x v="51"/>
          </reference>
          <reference field="2" count="1" selected="0">
            <x v="11"/>
          </reference>
          <reference field="3" count="1" selected="0">
            <x v="73"/>
          </reference>
          <reference field="6" count="1" selected="0">
            <x v="1"/>
          </reference>
          <reference field="10" count="1" selected="0">
            <x v="9"/>
          </reference>
        </references>
      </pivotArea>
    </format>
    <format dxfId="705">
      <pivotArea dataOnly="0" labelOnly="1" outline="0" fieldPosition="0">
        <references count="5">
          <reference field="0" count="4">
            <x v="26"/>
            <x v="27"/>
            <x v="145"/>
            <x v="146"/>
          </reference>
          <reference field="2" count="1" selected="0">
            <x v="11"/>
          </reference>
          <reference field="3" count="1" selected="0">
            <x v="73"/>
          </reference>
          <reference field="6" count="1" selected="0">
            <x v="1"/>
          </reference>
          <reference field="10" count="1" selected="0">
            <x v="10"/>
          </reference>
        </references>
      </pivotArea>
    </format>
    <format dxfId="704">
      <pivotArea dataOnly="0" labelOnly="1" outline="0" fieldPosition="0">
        <references count="5">
          <reference field="0" count="1">
            <x v="8"/>
          </reference>
          <reference field="2" count="1" selected="0">
            <x v="11"/>
          </reference>
          <reference field="3" count="1" selected="0">
            <x v="39"/>
          </reference>
          <reference field="6" count="1" selected="0">
            <x v="1"/>
          </reference>
          <reference field="10" count="1" selected="0">
            <x v="11"/>
          </reference>
        </references>
      </pivotArea>
    </format>
    <format dxfId="703">
      <pivotArea dataOnly="0" labelOnly="1" outline="0" fieldPosition="0">
        <references count="5">
          <reference field="0" count="1">
            <x v="22"/>
          </reference>
          <reference field="2" count="1" selected="0">
            <x v="11"/>
          </reference>
          <reference field="3" count="1" selected="0">
            <x v="53"/>
          </reference>
          <reference field="6" count="1" selected="0">
            <x v="1"/>
          </reference>
          <reference field="10" count="1" selected="0">
            <x v="11"/>
          </reference>
        </references>
      </pivotArea>
    </format>
    <format dxfId="702">
      <pivotArea dataOnly="0" labelOnly="1" outline="0" fieldPosition="0">
        <references count="5">
          <reference field="0" count="1">
            <x v="22"/>
          </reference>
          <reference field="2" count="1" selected="0">
            <x v="11"/>
          </reference>
          <reference field="3" count="1" selected="0">
            <x v="63"/>
          </reference>
          <reference field="6" count="1" selected="0">
            <x v="1"/>
          </reference>
          <reference field="10" count="1" selected="0">
            <x v="11"/>
          </reference>
        </references>
      </pivotArea>
    </format>
    <format dxfId="701">
      <pivotArea dataOnly="0" labelOnly="1" outline="0" fieldPosition="0">
        <references count="5">
          <reference field="0" count="6">
            <x v="5"/>
            <x v="22"/>
            <x v="114"/>
            <x v="129"/>
            <x v="132"/>
            <x v="153"/>
          </reference>
          <reference field="2" count="1" selected="0">
            <x v="11"/>
          </reference>
          <reference field="3" count="1" selected="0">
            <x v="76"/>
          </reference>
          <reference field="6" count="1" selected="0">
            <x v="1"/>
          </reference>
          <reference field="10" count="1" selected="0">
            <x v="11"/>
          </reference>
        </references>
      </pivotArea>
    </format>
    <format dxfId="700">
      <pivotArea dataOnly="0" labelOnly="1" outline="0" fieldPosition="0">
        <references count="5">
          <reference field="0" count="1">
            <x v="22"/>
          </reference>
          <reference field="2" count="1" selected="0">
            <x v="11"/>
          </reference>
          <reference field="3" count="1" selected="0">
            <x v="77"/>
          </reference>
          <reference field="6" count="1" selected="0">
            <x v="1"/>
          </reference>
          <reference field="10" count="1" selected="0">
            <x v="11"/>
          </reference>
        </references>
      </pivotArea>
    </format>
    <format dxfId="699">
      <pivotArea dataOnly="0" labelOnly="1" outline="0" fieldPosition="0">
        <references count="5">
          <reference field="0" count="1">
            <x v="18"/>
          </reference>
          <reference field="2" count="1" selected="0">
            <x v="11"/>
          </reference>
          <reference field="3" count="1" selected="0">
            <x v="56"/>
          </reference>
          <reference field="6" count="1" selected="0">
            <x v="1"/>
          </reference>
          <reference field="10" count="1" selected="0">
            <x v="12"/>
          </reference>
        </references>
      </pivotArea>
    </format>
    <format dxfId="698">
      <pivotArea dataOnly="0" labelOnly="1" outline="0" fieldPosition="0">
        <references count="5">
          <reference field="0" count="1">
            <x v="124"/>
          </reference>
          <reference field="2" count="1" selected="0">
            <x v="11"/>
          </reference>
          <reference field="3" count="1" selected="0">
            <x v="73"/>
          </reference>
          <reference field="6" count="1" selected="0">
            <x v="1"/>
          </reference>
          <reference field="10" count="1" selected="0">
            <x v="12"/>
          </reference>
        </references>
      </pivotArea>
    </format>
    <format dxfId="697">
      <pivotArea dataOnly="0" labelOnly="1" outline="0" fieldPosition="0">
        <references count="5">
          <reference field="0" count="1">
            <x v="38"/>
          </reference>
          <reference field="2" count="1" selected="0">
            <x v="11"/>
          </reference>
          <reference field="3" count="1" selected="0">
            <x v="70"/>
          </reference>
          <reference field="6" count="1" selected="0">
            <x v="1"/>
          </reference>
          <reference field="10" count="1" selected="0">
            <x v="13"/>
          </reference>
        </references>
      </pivotArea>
    </format>
    <format dxfId="696">
      <pivotArea dataOnly="0" labelOnly="1" outline="0" fieldPosition="0">
        <references count="5">
          <reference field="0" count="1">
            <x v="54"/>
          </reference>
          <reference field="2" count="1" selected="0">
            <x v="11"/>
          </reference>
          <reference field="3" count="1" selected="0">
            <x v="73"/>
          </reference>
          <reference field="6" count="1" selected="0">
            <x v="1"/>
          </reference>
          <reference field="10" count="1" selected="0">
            <x v="13"/>
          </reference>
        </references>
      </pivotArea>
    </format>
    <format dxfId="695">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4"/>
          </reference>
        </references>
      </pivotArea>
    </format>
    <format dxfId="694">
      <pivotArea dataOnly="0" labelOnly="1" outline="0" fieldPosition="0">
        <references count="5">
          <reference field="0" count="1">
            <x v="109"/>
          </reference>
          <reference field="2" count="1" selected="0">
            <x v="11"/>
          </reference>
          <reference field="3" count="1" selected="0">
            <x v="69"/>
          </reference>
          <reference field="6" count="1" selected="0">
            <x v="1"/>
          </reference>
          <reference field="10" count="1" selected="0">
            <x v="14"/>
          </reference>
        </references>
      </pivotArea>
    </format>
    <format dxfId="693">
      <pivotArea dataOnly="0" labelOnly="1" outline="0" fieldPosition="0">
        <references count="5">
          <reference field="0" count="4">
            <x v="61"/>
            <x v="62"/>
            <x v="63"/>
            <x v="64"/>
          </reference>
          <reference field="2" count="1" selected="0">
            <x v="11"/>
          </reference>
          <reference field="3" count="1" selected="0">
            <x v="71"/>
          </reference>
          <reference field="6" count="1" selected="0">
            <x v="1"/>
          </reference>
          <reference field="10" count="1" selected="0">
            <x v="14"/>
          </reference>
        </references>
      </pivotArea>
    </format>
    <format dxfId="692">
      <pivotArea dataOnly="0" labelOnly="1" outline="0" fieldPosition="0">
        <references count="5">
          <reference field="0" count="1">
            <x v="78"/>
          </reference>
          <reference field="2" count="1" selected="0">
            <x v="11"/>
          </reference>
          <reference field="3" count="1" selected="0">
            <x v="73"/>
          </reference>
          <reference field="6" count="1" selected="0">
            <x v="1"/>
          </reference>
          <reference field="10" count="1" selected="0">
            <x v="14"/>
          </reference>
        </references>
      </pivotArea>
    </format>
    <format dxfId="691">
      <pivotArea dataOnly="0" labelOnly="1" outline="0" fieldPosition="0">
        <references count="5">
          <reference field="0" count="1">
            <x v="13"/>
          </reference>
          <reference field="2" count="1" selected="0">
            <x v="11"/>
          </reference>
          <reference field="3" count="1" selected="0">
            <x v="56"/>
          </reference>
          <reference field="6" count="1" selected="0">
            <x v="1"/>
          </reference>
          <reference field="10" count="1" selected="0">
            <x v="15"/>
          </reference>
        </references>
      </pivotArea>
    </format>
    <format dxfId="690">
      <pivotArea dataOnly="0" labelOnly="1" outline="0" fieldPosition="0">
        <references count="5">
          <reference field="0" count="1">
            <x v="33"/>
          </reference>
          <reference field="2" count="1" selected="0">
            <x v="11"/>
          </reference>
          <reference field="3" count="1" selected="0">
            <x v="73"/>
          </reference>
          <reference field="6" count="1" selected="0">
            <x v="1"/>
          </reference>
          <reference field="10" count="1" selected="0">
            <x v="15"/>
          </reference>
        </references>
      </pivotArea>
    </format>
    <format dxfId="689">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6"/>
          </reference>
        </references>
      </pivotArea>
    </format>
    <format dxfId="688">
      <pivotArea dataOnly="0" labelOnly="1" outline="0" fieldPosition="0">
        <references count="5">
          <reference field="0" count="3">
            <x v="48"/>
            <x v="108"/>
            <x v="111"/>
          </reference>
          <reference field="2" count="1" selected="0">
            <x v="11"/>
          </reference>
          <reference field="3" count="1" selected="0">
            <x v="73"/>
          </reference>
          <reference field="6" count="1" selected="0">
            <x v="1"/>
          </reference>
          <reference field="10" count="1" selected="0">
            <x v="16"/>
          </reference>
        </references>
      </pivotArea>
    </format>
    <format dxfId="687">
      <pivotArea dataOnly="0" labelOnly="1" outline="0" fieldPosition="0">
        <references count="5">
          <reference field="0" count="1">
            <x v="107"/>
          </reference>
          <reference field="2" count="1" selected="0">
            <x v="11"/>
          </reference>
          <reference field="3" count="1" selected="0">
            <x v="60"/>
          </reference>
          <reference field="6" count="1" selected="0">
            <x v="1"/>
          </reference>
          <reference field="10" count="1" selected="0">
            <x v="17"/>
          </reference>
        </references>
      </pivotArea>
    </format>
    <format dxfId="686">
      <pivotArea dataOnly="0" labelOnly="1" outline="0" fieldPosition="0">
        <references count="5">
          <reference field="0" count="1">
            <x v="41"/>
          </reference>
          <reference field="2" count="1" selected="0">
            <x v="11"/>
          </reference>
          <reference field="3" count="1" selected="0">
            <x v="61"/>
          </reference>
          <reference field="6" count="1" selected="0">
            <x v="1"/>
          </reference>
          <reference field="10" count="1" selected="0">
            <x v="17"/>
          </reference>
        </references>
      </pivotArea>
    </format>
    <format dxfId="685">
      <pivotArea dataOnly="0" labelOnly="1" outline="0" fieldPosition="0">
        <references count="5">
          <reference field="0" count="1">
            <x v="86"/>
          </reference>
          <reference field="2" count="1" selected="0">
            <x v="11"/>
          </reference>
          <reference field="3" count="1" selected="0">
            <x v="62"/>
          </reference>
          <reference field="6" count="1" selected="0">
            <x v="1"/>
          </reference>
          <reference field="10" count="1" selected="0">
            <x v="17"/>
          </reference>
        </references>
      </pivotArea>
    </format>
    <format dxfId="684">
      <pivotArea dataOnly="0" labelOnly="1" outline="0" fieldPosition="0">
        <references count="5">
          <reference field="0" count="1">
            <x v="99"/>
          </reference>
          <reference field="2" count="1" selected="0">
            <x v="11"/>
          </reference>
          <reference field="3" count="1" selected="0">
            <x v="65"/>
          </reference>
          <reference field="6" count="1" selected="0">
            <x v="1"/>
          </reference>
          <reference field="10" count="1" selected="0">
            <x v="17"/>
          </reference>
        </references>
      </pivotArea>
    </format>
    <format dxfId="683">
      <pivotArea dataOnly="0" labelOnly="1" outline="0" fieldPosition="0">
        <references count="5">
          <reference field="0" count="1">
            <x v="121"/>
          </reference>
          <reference field="2" count="1" selected="0">
            <x v="11"/>
          </reference>
          <reference field="3" count="1" selected="0">
            <x v="66"/>
          </reference>
          <reference field="6" count="1" selected="0">
            <x v="1"/>
          </reference>
          <reference field="10" count="1" selected="0">
            <x v="17"/>
          </reference>
        </references>
      </pivotArea>
    </format>
    <format dxfId="682">
      <pivotArea dataOnly="0" labelOnly="1" outline="0" fieldPosition="0">
        <references count="5">
          <reference field="0" count="1">
            <x v="69"/>
          </reference>
          <reference field="2" count="1" selected="0">
            <x v="11"/>
          </reference>
          <reference field="3" count="1" selected="0">
            <x v="69"/>
          </reference>
          <reference field="6" count="1" selected="0">
            <x v="1"/>
          </reference>
          <reference field="10" count="1" selected="0">
            <x v="17"/>
          </reference>
        </references>
      </pivotArea>
    </format>
    <format dxfId="681">
      <pivotArea dataOnly="0" labelOnly="1" outline="0" fieldPosition="0">
        <references count="5">
          <reference field="0" count="1">
            <x v="15"/>
          </reference>
          <reference field="2" count="1" selected="0">
            <x v="11"/>
          </reference>
          <reference field="3" count="1" selected="0">
            <x v="56"/>
          </reference>
          <reference field="6" count="1" selected="0">
            <x v="1"/>
          </reference>
          <reference field="10" count="1" selected="0">
            <x v="18"/>
          </reference>
        </references>
      </pivotArea>
    </format>
    <format dxfId="680">
      <pivotArea dataOnly="0" labelOnly="1" outline="0" fieldPosition="0">
        <references count="5">
          <reference field="0" count="1">
            <x v="73"/>
          </reference>
          <reference field="2" count="1" selected="0">
            <x v="11"/>
          </reference>
          <reference field="3" count="1" selected="0">
            <x v="42"/>
          </reference>
          <reference field="6" count="1" selected="0">
            <x v="1"/>
          </reference>
          <reference field="10" count="1" selected="0">
            <x v="19"/>
          </reference>
        </references>
      </pivotArea>
    </format>
    <format dxfId="679">
      <pivotArea dataOnly="0" labelOnly="1" outline="0" fieldPosition="0">
        <references count="5">
          <reference field="0" count="1">
            <x v="68"/>
          </reference>
          <reference field="2" count="1" selected="0">
            <x v="11"/>
          </reference>
          <reference field="3" count="1" selected="0">
            <x v="69"/>
          </reference>
          <reference field="6" count="1" selected="0">
            <x v="1"/>
          </reference>
          <reference field="10" count="1" selected="0">
            <x v="19"/>
          </reference>
        </references>
      </pivotArea>
    </format>
    <format dxfId="678">
      <pivotArea dataOnly="0" labelOnly="1" outline="0" fieldPosition="0">
        <references count="5">
          <reference field="0" count="1">
            <x v="89"/>
          </reference>
          <reference field="2" count="1" selected="0">
            <x v="11"/>
          </reference>
          <reference field="3" count="1" selected="0">
            <x v="41"/>
          </reference>
          <reference field="6" count="1" selected="0">
            <x v="1"/>
          </reference>
          <reference field="10" count="1" selected="0">
            <x v="20"/>
          </reference>
        </references>
      </pivotArea>
    </format>
    <format dxfId="677">
      <pivotArea dataOnly="0" labelOnly="1" outline="0" fieldPosition="0">
        <references count="5">
          <reference field="0" count="1">
            <x v="90"/>
          </reference>
          <reference field="2" count="1" selected="0">
            <x v="11"/>
          </reference>
          <reference field="3" count="1" selected="0">
            <x v="57"/>
          </reference>
          <reference field="6" count="1" selected="0">
            <x v="1"/>
          </reference>
          <reference field="10" count="1" selected="0">
            <x v="20"/>
          </reference>
        </references>
      </pivotArea>
    </format>
    <format dxfId="676">
      <pivotArea dataOnly="0" labelOnly="1" outline="0" fieldPosition="0">
        <references count="5">
          <reference field="0" count="1">
            <x v="122"/>
          </reference>
          <reference field="2" count="1" selected="0">
            <x v="11"/>
          </reference>
          <reference field="3" count="1" selected="0">
            <x v="69"/>
          </reference>
          <reference field="6" count="1" selected="0">
            <x v="1"/>
          </reference>
          <reference field="10" count="1" selected="0">
            <x v="20"/>
          </reference>
        </references>
      </pivotArea>
    </format>
    <format dxfId="675">
      <pivotArea dataOnly="0" labelOnly="1" outline="0" fieldPosition="0">
        <references count="5">
          <reference field="0" count="1">
            <x v="17"/>
          </reference>
          <reference field="2" count="1" selected="0">
            <x v="11"/>
          </reference>
          <reference field="3" count="1" selected="0">
            <x v="56"/>
          </reference>
          <reference field="6" count="1" selected="0">
            <x v="1"/>
          </reference>
          <reference field="10" count="1" selected="0">
            <x v="21"/>
          </reference>
        </references>
      </pivotArea>
    </format>
    <format dxfId="674">
      <pivotArea dataOnly="0" labelOnly="1" outline="0" fieldPosition="0">
        <references count="5">
          <reference field="0" count="1">
            <x v="123"/>
          </reference>
          <reference field="2" count="1" selected="0">
            <x v="11"/>
          </reference>
          <reference field="3" count="1" selected="0">
            <x v="69"/>
          </reference>
          <reference field="6" count="1" selected="0">
            <x v="1"/>
          </reference>
          <reference field="10" count="1" selected="0">
            <x v="21"/>
          </reference>
        </references>
      </pivotArea>
    </format>
    <format dxfId="673">
      <pivotArea dataOnly="0" labelOnly="1" outline="0" fieldPosition="0">
        <references count="5">
          <reference field="0" count="4">
            <x v="28"/>
            <x v="120"/>
            <x v="133"/>
            <x v="136"/>
          </reference>
          <reference field="2" count="1" selected="0">
            <x v="11"/>
          </reference>
          <reference field="3" count="1" selected="0">
            <x v="49"/>
          </reference>
          <reference field="6" count="1" selected="0">
            <x v="1"/>
          </reference>
          <reference field="10" count="1" selected="0">
            <x v="22"/>
          </reference>
        </references>
      </pivotArea>
    </format>
    <format dxfId="672">
      <pivotArea dataOnly="0" labelOnly="1" outline="0" fieldPosition="0">
        <references count="5">
          <reference field="0" count="2">
            <x v="14"/>
            <x v="21"/>
          </reference>
          <reference field="2" count="1" selected="0">
            <x v="11"/>
          </reference>
          <reference field="3" count="1" selected="0">
            <x v="56"/>
          </reference>
          <reference field="6" count="1" selected="0">
            <x v="1"/>
          </reference>
          <reference field="10" count="1" selected="0">
            <x v="23"/>
          </reference>
        </references>
      </pivotArea>
    </format>
    <format dxfId="671">
      <pivotArea dataOnly="0" labelOnly="1" outline="0" fieldPosition="0">
        <references count="5">
          <reference field="0" count="1">
            <x v="102"/>
          </reference>
          <reference field="2" count="1" selected="0">
            <x v="11"/>
          </reference>
          <reference field="3" count="1" selected="0">
            <x v="67"/>
          </reference>
          <reference field="6" count="1" selected="0">
            <x v="1"/>
          </reference>
          <reference field="10" count="1" selected="0">
            <x v="23"/>
          </reference>
        </references>
      </pivotArea>
    </format>
    <format dxfId="670">
      <pivotArea dataOnly="0" labelOnly="1" outline="0" fieldPosition="0">
        <references count="5">
          <reference field="0" count="5">
            <x v="82"/>
            <x v="83"/>
            <x v="96"/>
            <x v="147"/>
            <x v="148"/>
          </reference>
          <reference field="2" count="1" selected="0">
            <x v="11"/>
          </reference>
          <reference field="3" count="1" selected="0">
            <x v="70"/>
          </reference>
          <reference field="6" count="1" selected="0">
            <x v="1"/>
          </reference>
          <reference field="10" count="1" selected="0">
            <x v="23"/>
          </reference>
        </references>
      </pivotArea>
    </format>
    <format dxfId="669">
      <pivotArea dataOnly="0" labelOnly="1" outline="0" fieldPosition="0">
        <references count="5">
          <reference field="0" count="3">
            <x v="42"/>
            <x v="81"/>
            <x v="144"/>
          </reference>
          <reference field="2" count="1" selected="0">
            <x v="11"/>
          </reference>
          <reference field="3" count="1" selected="0">
            <x v="73"/>
          </reference>
          <reference field="6" count="1" selected="0">
            <x v="1"/>
          </reference>
          <reference field="10" count="1" selected="0">
            <x v="23"/>
          </reference>
        </references>
      </pivotArea>
    </format>
    <format dxfId="668">
      <pivotArea dataOnly="0" labelOnly="1" outline="0" fieldPosition="0">
        <references count="5">
          <reference field="0" count="1">
            <x v="84"/>
          </reference>
          <reference field="2" count="1" selected="0">
            <x v="11"/>
          </reference>
          <reference field="3" count="1" selected="0">
            <x v="78"/>
          </reference>
          <reference field="6" count="1" selected="0">
            <x v="1"/>
          </reference>
          <reference field="10" count="1" selected="0">
            <x v="23"/>
          </reference>
        </references>
      </pivotArea>
    </format>
    <format dxfId="667">
      <pivotArea dataOnly="0" labelOnly="1" outline="0" fieldPosition="0">
        <references count="5">
          <reference field="0" count="1">
            <x v="101"/>
          </reference>
          <reference field="2" count="1" selected="0">
            <x v="11"/>
          </reference>
          <reference field="3" count="1" selected="0">
            <x v="69"/>
          </reference>
          <reference field="6" count="1" selected="0">
            <x v="1"/>
          </reference>
          <reference field="10" count="1" selected="0">
            <x v="25"/>
          </reference>
        </references>
      </pivotArea>
    </format>
    <format dxfId="666">
      <pivotArea dataOnly="0" labelOnly="1" outline="0" fieldPosition="0">
        <references count="5">
          <reference field="0" count="3">
            <x v="57"/>
            <x v="58"/>
            <x v="60"/>
          </reference>
          <reference field="2" count="1" selected="0">
            <x v="11"/>
          </reference>
          <reference field="3" count="1" selected="0">
            <x v="73"/>
          </reference>
          <reference field="6" count="1" selected="0">
            <x v="1"/>
          </reference>
          <reference field="10" count="1" selected="0">
            <x v="25"/>
          </reference>
        </references>
      </pivotArea>
    </format>
    <format dxfId="665">
      <pivotArea dataOnly="0" labelOnly="1" outline="0" fieldPosition="0">
        <references count="5">
          <reference field="0" count="1">
            <x v="65"/>
          </reference>
          <reference field="2" count="1" selected="0">
            <x v="11"/>
          </reference>
          <reference field="3" count="1" selected="0">
            <x v="73"/>
          </reference>
          <reference field="6" count="1" selected="0">
            <x v="1"/>
          </reference>
          <reference field="10" count="1" selected="0">
            <x v="26"/>
          </reference>
        </references>
      </pivotArea>
    </format>
    <format dxfId="664">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27"/>
          </reference>
        </references>
      </pivotArea>
    </format>
    <format dxfId="663">
      <pivotArea dataOnly="0" labelOnly="1" outline="0" fieldPosition="0">
        <references count="5">
          <reference field="0" count="2">
            <x v="10"/>
            <x v="50"/>
          </reference>
          <reference field="2" count="1" selected="0">
            <x v="11"/>
          </reference>
          <reference field="3" count="1" selected="0">
            <x v="45"/>
          </reference>
          <reference field="6" count="1" selected="0">
            <x v="1"/>
          </reference>
          <reference field="10" count="1" selected="0">
            <x v="28"/>
          </reference>
        </references>
      </pivotArea>
    </format>
    <format dxfId="662">
      <pivotArea dataOnly="0" labelOnly="1" outline="0" fieldPosition="0">
        <references count="5">
          <reference field="0" count="1">
            <x v="50"/>
          </reference>
          <reference field="2" count="1" selected="0">
            <x v="11"/>
          </reference>
          <reference field="3" count="1" selected="0">
            <x v="46"/>
          </reference>
          <reference field="6" count="1" selected="0">
            <x v="1"/>
          </reference>
          <reference field="10" count="1" selected="0">
            <x v="28"/>
          </reference>
        </references>
      </pivotArea>
    </format>
    <format dxfId="661">
      <pivotArea dataOnly="0" labelOnly="1" outline="0" fieldPosition="0">
        <references count="5">
          <reference field="0" count="2">
            <x v="94"/>
            <x v="98"/>
          </reference>
          <reference field="2" count="1" selected="0">
            <x v="11"/>
          </reference>
          <reference field="3" count="1" selected="0">
            <x v="56"/>
          </reference>
          <reference field="6" count="1" selected="0">
            <x v="1"/>
          </reference>
          <reference field="10" count="1" selected="0">
            <x v="28"/>
          </reference>
        </references>
      </pivotArea>
    </format>
    <format dxfId="660">
      <pivotArea dataOnly="0" labelOnly="1" outline="0" fieldPosition="0">
        <references count="5">
          <reference field="0" count="1">
            <x v="20"/>
          </reference>
          <reference field="2" count="1" selected="0">
            <x v="11"/>
          </reference>
          <reference field="3" count="1" selected="0">
            <x v="58"/>
          </reference>
          <reference field="6" count="1" selected="0">
            <x v="1"/>
          </reference>
          <reference field="10" count="1" selected="0">
            <x v="28"/>
          </reference>
        </references>
      </pivotArea>
    </format>
    <format dxfId="659">
      <pivotArea dataOnly="0" labelOnly="1" outline="0" fieldPosition="0">
        <references count="5">
          <reference field="0" count="1">
            <x v="11"/>
          </reference>
          <reference field="2" count="1" selected="0">
            <x v="11"/>
          </reference>
          <reference field="3" count="1" selected="0">
            <x v="60"/>
          </reference>
          <reference field="6" count="1" selected="0">
            <x v="1"/>
          </reference>
          <reference field="10" count="1" selected="0">
            <x v="28"/>
          </reference>
        </references>
      </pivotArea>
    </format>
    <format dxfId="658">
      <pivotArea dataOnly="0" labelOnly="1" outline="0" fieldPosition="0">
        <references count="5">
          <reference field="0" count="1">
            <x v="50"/>
          </reference>
          <reference field="2" count="1" selected="0">
            <x v="11"/>
          </reference>
          <reference field="3" count="1" selected="0">
            <x v="70"/>
          </reference>
          <reference field="6" count="1" selected="0">
            <x v="1"/>
          </reference>
          <reference field="10" count="1" selected="0">
            <x v="28"/>
          </reference>
        </references>
      </pivotArea>
    </format>
    <format dxfId="657">
      <pivotArea dataOnly="0" labelOnly="1" outline="0" fieldPosition="0">
        <references count="5">
          <reference field="0" count="1">
            <x v="117"/>
          </reference>
          <reference field="2" count="1" selected="0">
            <x v="11"/>
          </reference>
          <reference field="3" count="1" selected="0">
            <x v="49"/>
          </reference>
          <reference field="6" count="1" selected="0">
            <x v="1"/>
          </reference>
          <reference field="10" count="1" selected="0">
            <x v="29"/>
          </reference>
        </references>
      </pivotArea>
    </format>
    <format dxfId="656">
      <pivotArea dataOnly="0" labelOnly="1" outline="0" fieldPosition="0">
        <references count="5">
          <reference field="0" count="1">
            <x v="117"/>
          </reference>
          <reference field="2" count="1" selected="0">
            <x v="11"/>
          </reference>
          <reference field="3" count="1" selected="0">
            <x v="50"/>
          </reference>
          <reference field="6" count="1" selected="0">
            <x v="1"/>
          </reference>
          <reference field="10" count="1" selected="0">
            <x v="29"/>
          </reference>
        </references>
      </pivotArea>
    </format>
    <format dxfId="655">
      <pivotArea dataOnly="0" labelOnly="1" outline="0" fieldPosition="0">
        <references count="5">
          <reference field="0" count="1">
            <x v="117"/>
          </reference>
          <reference field="2" count="1" selected="0">
            <x v="11"/>
          </reference>
          <reference field="3" count="1" selected="0">
            <x v="51"/>
          </reference>
          <reference field="6" count="1" selected="0">
            <x v="1"/>
          </reference>
          <reference field="10" count="1" selected="0">
            <x v="29"/>
          </reference>
        </references>
      </pivotArea>
    </format>
    <format dxfId="654">
      <pivotArea dataOnly="0" labelOnly="1" outline="0" fieldPosition="0">
        <references count="5">
          <reference field="0" count="1">
            <x v="117"/>
          </reference>
          <reference field="2" count="1" selected="0">
            <x v="11"/>
          </reference>
          <reference field="3" count="1" selected="0">
            <x v="62"/>
          </reference>
          <reference field="6" count="1" selected="0">
            <x v="1"/>
          </reference>
          <reference field="10" count="1" selected="0">
            <x v="29"/>
          </reference>
        </references>
      </pivotArea>
    </format>
    <format dxfId="653">
      <pivotArea dataOnly="0" labelOnly="1" outline="0" fieldPosition="0">
        <references count="5">
          <reference field="0" count="2">
            <x v="43"/>
            <x v="125"/>
          </reference>
          <reference field="2" count="1" selected="0">
            <x v="11"/>
          </reference>
          <reference field="3" count="1" selected="0">
            <x v="73"/>
          </reference>
          <reference field="6" count="1" selected="0">
            <x v="1"/>
          </reference>
          <reference field="10" count="1" selected="0">
            <x v="29"/>
          </reference>
        </references>
      </pivotArea>
    </format>
    <format dxfId="652">
      <pivotArea dataOnly="0" labelOnly="1" outline="0" fieldPosition="0">
        <references count="5">
          <reference field="0" count="1">
            <x v="53"/>
          </reference>
          <reference field="2" count="1" selected="0">
            <x v="11"/>
          </reference>
          <reference field="3" count="1" selected="0">
            <x v="73"/>
          </reference>
          <reference field="6" count="1" selected="0">
            <x v="1"/>
          </reference>
          <reference field="10" count="1" selected="0">
            <x v="30"/>
          </reference>
        </references>
      </pivotArea>
    </format>
    <format dxfId="651">
      <pivotArea dataOnly="0" labelOnly="1" outline="0" fieldPosition="0">
        <references count="5">
          <reference field="0" count="2">
            <x v="2"/>
            <x v="3"/>
          </reference>
          <reference field="2" count="1" selected="0">
            <x v="12"/>
          </reference>
          <reference field="3" count="1" selected="0">
            <x v="79"/>
          </reference>
          <reference field="6" count="1" selected="0">
            <x v="1"/>
          </reference>
          <reference field="10" count="1" selected="0">
            <x v="24"/>
          </reference>
        </references>
      </pivotArea>
    </format>
    <format dxfId="650">
      <pivotArea dataOnly="0" labelOnly="1" outline="0" fieldPosition="0">
        <references count="5">
          <reference field="0" count="1">
            <x v="12"/>
          </reference>
          <reference field="2" count="1" selected="0">
            <x v="1"/>
          </reference>
          <reference field="3" count="1" selected="0">
            <x v="1"/>
          </reference>
          <reference field="6" count="1" selected="0">
            <x v="2"/>
          </reference>
          <reference field="10" count="1" selected="0">
            <x v="1"/>
          </reference>
        </references>
      </pivotArea>
    </format>
    <format dxfId="649">
      <pivotArea dataOnly="0" labelOnly="1" outline="0" fieldPosition="0">
        <references count="5">
          <reference field="0" count="2">
            <x v="9"/>
            <x v="115"/>
          </reference>
          <reference field="2" count="1" selected="0">
            <x v="1"/>
          </reference>
          <reference field="3" count="1" selected="0">
            <x v="2"/>
          </reference>
          <reference field="6" count="1" selected="0">
            <x v="2"/>
          </reference>
          <reference field="10" count="1" selected="0">
            <x v="1"/>
          </reference>
        </references>
      </pivotArea>
    </format>
    <format dxfId="648">
      <pivotArea dataOnly="0" labelOnly="1" outline="0" fieldPosition="0">
        <references count="5">
          <reference field="0" count="1">
            <x v="35"/>
          </reference>
          <reference field="2" count="1" selected="0">
            <x v="1"/>
          </reference>
          <reference field="3" count="1" selected="0">
            <x v="2"/>
          </reference>
          <reference field="6" count="1" selected="0">
            <x v="2"/>
          </reference>
          <reference field="10" count="1" selected="0">
            <x v="6"/>
          </reference>
        </references>
      </pivotArea>
    </format>
    <format dxfId="647">
      <pivotArea dataOnly="0" labelOnly="1" outline="0" fieldPosition="0">
        <references count="5">
          <reference field="0" count="1">
            <x v="118"/>
          </reference>
          <reference field="2" count="1" selected="0">
            <x v="1"/>
          </reference>
          <reference field="3" count="1" selected="0">
            <x v="2"/>
          </reference>
          <reference field="6" count="1" selected="0">
            <x v="2"/>
          </reference>
          <reference field="10" count="1" selected="0">
            <x v="29"/>
          </reference>
        </references>
      </pivotArea>
    </format>
    <format dxfId="646">
      <pivotArea dataOnly="0" labelOnly="1" outline="0" fieldPosition="0">
        <references count="5">
          <reference field="0" count="1">
            <x v="25"/>
          </reference>
          <reference field="2" count="1" selected="0">
            <x v="9"/>
          </reference>
          <reference field="3" count="1" selected="0">
            <x v="23"/>
          </reference>
          <reference field="6" count="1" selected="0">
            <x v="2"/>
          </reference>
          <reference field="10" count="1" selected="0">
            <x v="1"/>
          </reference>
        </references>
      </pivotArea>
    </format>
    <format dxfId="645">
      <pivotArea dataOnly="0" labelOnly="1" outline="0" fieldPosition="0">
        <references count="5">
          <reference field="0" count="1">
            <x v="40"/>
          </reference>
          <reference field="2" count="1" selected="0">
            <x v="13"/>
          </reference>
          <reference field="3" count="1" selected="0">
            <x v="80"/>
          </reference>
          <reference field="6" count="1" selected="0">
            <x v="2"/>
          </reference>
          <reference field="10" count="1" selected="0">
            <x v="8"/>
          </reference>
        </references>
      </pivotArea>
    </format>
    <format dxfId="644">
      <pivotArea dataOnly="0" labelOnly="1" outline="0" fieldPosition="0">
        <references count="5">
          <reference field="0" count="1">
            <x v="151"/>
          </reference>
          <reference field="2" count="1" selected="0">
            <x v="3"/>
          </reference>
          <reference field="3" count="1" selected="0">
            <x v="4"/>
          </reference>
          <reference field="6" count="1" selected="0">
            <x v="3"/>
          </reference>
          <reference field="10" count="1" selected="0">
            <x v="8"/>
          </reference>
        </references>
      </pivotArea>
    </format>
    <format dxfId="643">
      <pivotArea dataOnly="0" labelOnly="1" outline="0" fieldPosition="0">
        <references count="5">
          <reference field="0" count="1">
            <x v="79"/>
          </reference>
          <reference field="2" count="1" selected="0">
            <x v="0"/>
          </reference>
          <reference field="3" count="1" selected="0">
            <x v="0"/>
          </reference>
          <reference field="6" count="1" selected="0">
            <x v="4"/>
          </reference>
          <reference field="10" count="1" selected="0">
            <x v="8"/>
          </reference>
        </references>
      </pivotArea>
    </format>
    <format dxfId="642">
      <pivotArea dataOnly="0" labelOnly="1" outline="0" fieldPosition="0">
        <references count="5">
          <reference field="0" count="1">
            <x v="150"/>
          </reference>
          <reference field="2" count="1" selected="0">
            <x v="2"/>
          </reference>
          <reference field="3" count="1" selected="0">
            <x v="3"/>
          </reference>
          <reference field="6" count="1" selected="0">
            <x v="5"/>
          </reference>
          <reference field="10" count="1" selected="0">
            <x v="8"/>
          </reference>
        </references>
      </pivotArea>
    </format>
    <format dxfId="641">
      <pivotArea dataOnly="0" labelOnly="1" outline="0" fieldPosition="0">
        <references count="1">
          <reference field="16" count="0"/>
        </references>
      </pivotArea>
    </format>
    <format dxfId="640">
      <pivotArea dataOnly="0" labelOnly="1" grandCol="1" outline="0" fieldPosition="0"/>
    </format>
    <format dxfId="639">
      <pivotArea type="all" dataOnly="0" outline="0" fieldPosition="0"/>
    </format>
    <format dxfId="638">
      <pivotArea outline="0" collapsedLevelsAreSubtotals="1" fieldPosition="0"/>
    </format>
    <format dxfId="637">
      <pivotArea type="origin" dataOnly="0" labelOnly="1" outline="0" fieldPosition="0"/>
    </format>
    <format dxfId="636">
      <pivotArea field="16" type="button" dataOnly="0" labelOnly="1" outline="0" axis="axisCol" fieldPosition="0"/>
    </format>
    <format dxfId="635">
      <pivotArea type="topRight" dataOnly="0" labelOnly="1" outline="0" fieldPosition="0"/>
    </format>
    <format dxfId="634">
      <pivotArea field="6" type="button" dataOnly="0" labelOnly="1" outline="0" axis="axisRow" fieldPosition="0"/>
    </format>
    <format dxfId="633">
      <pivotArea field="2" type="button" dataOnly="0" labelOnly="1" outline="0" axis="axisRow" fieldPosition="1"/>
    </format>
    <format dxfId="632">
      <pivotArea field="10" type="button" dataOnly="0" labelOnly="1" outline="0" axis="axisRow" fieldPosition="2"/>
    </format>
    <format dxfId="631">
      <pivotArea field="3" type="button" dataOnly="0" labelOnly="1" outline="0" axis="axisRow" fieldPosition="3"/>
    </format>
    <format dxfId="630">
      <pivotArea field="0" type="button" dataOnly="0" labelOnly="1" outline="0" axis="axisRow" fieldPosition="4"/>
    </format>
    <format dxfId="629">
      <pivotArea dataOnly="0" labelOnly="1" outline="0" fieldPosition="0">
        <references count="1">
          <reference field="6" count="0"/>
        </references>
      </pivotArea>
    </format>
    <format dxfId="628">
      <pivotArea dataOnly="0" labelOnly="1" outline="0" fieldPosition="0">
        <references count="1">
          <reference field="6" count="0" defaultSubtotal="1"/>
        </references>
      </pivotArea>
    </format>
    <format dxfId="627">
      <pivotArea dataOnly="0" labelOnly="1" outline="0" fieldPosition="0">
        <references count="2">
          <reference field="2" count="4">
            <x v="4"/>
            <x v="5"/>
            <x v="6"/>
            <x v="7"/>
          </reference>
          <reference field="6" count="1" selected="0">
            <x v="0"/>
          </reference>
        </references>
      </pivotArea>
    </format>
    <format dxfId="626">
      <pivotArea dataOnly="0" labelOnly="1" outline="0" fieldPosition="0">
        <references count="2">
          <reference field="2" count="4" defaultSubtotal="1">
            <x v="4"/>
            <x v="5"/>
            <x v="6"/>
            <x v="7"/>
          </reference>
          <reference field="6" count="1" selected="0">
            <x v="0"/>
          </reference>
        </references>
      </pivotArea>
    </format>
    <format dxfId="625">
      <pivotArea dataOnly="0" labelOnly="1" outline="0" fieldPosition="0">
        <references count="2">
          <reference field="2" count="5">
            <x v="8"/>
            <x v="9"/>
            <x v="10"/>
            <x v="11"/>
            <x v="12"/>
          </reference>
          <reference field="6" count="1" selected="0">
            <x v="1"/>
          </reference>
        </references>
      </pivotArea>
    </format>
    <format dxfId="624">
      <pivotArea dataOnly="0" labelOnly="1" outline="0" fieldPosition="0">
        <references count="2">
          <reference field="2" count="5" defaultSubtotal="1">
            <x v="8"/>
            <x v="9"/>
            <x v="10"/>
            <x v="11"/>
            <x v="12"/>
          </reference>
          <reference field="6" count="1" selected="0">
            <x v="1"/>
          </reference>
        </references>
      </pivotArea>
    </format>
    <format dxfId="623">
      <pivotArea dataOnly="0" labelOnly="1" outline="0" fieldPosition="0">
        <references count="2">
          <reference field="2" count="3">
            <x v="1"/>
            <x v="9"/>
            <x v="13"/>
          </reference>
          <reference field="6" count="1" selected="0">
            <x v="2"/>
          </reference>
        </references>
      </pivotArea>
    </format>
    <format dxfId="622">
      <pivotArea dataOnly="0" labelOnly="1" outline="0" fieldPosition="0">
        <references count="2">
          <reference field="2" count="3" defaultSubtotal="1">
            <x v="1"/>
            <x v="9"/>
            <x v="13"/>
          </reference>
          <reference field="6" count="1" selected="0">
            <x v="2"/>
          </reference>
        </references>
      </pivotArea>
    </format>
    <format dxfId="621">
      <pivotArea dataOnly="0" labelOnly="1" outline="0" fieldPosition="0">
        <references count="2">
          <reference field="2" count="1">
            <x v="3"/>
          </reference>
          <reference field="6" count="1" selected="0">
            <x v="3"/>
          </reference>
        </references>
      </pivotArea>
    </format>
    <format dxfId="620">
      <pivotArea dataOnly="0" labelOnly="1" outline="0" fieldPosition="0">
        <references count="2">
          <reference field="2" count="1" defaultSubtotal="1">
            <x v="3"/>
          </reference>
          <reference field="6" count="1" selected="0">
            <x v="3"/>
          </reference>
        </references>
      </pivotArea>
    </format>
    <format dxfId="619">
      <pivotArea dataOnly="0" labelOnly="1" outline="0" fieldPosition="0">
        <references count="2">
          <reference field="2" count="1">
            <x v="0"/>
          </reference>
          <reference field="6" count="1" selected="0">
            <x v="4"/>
          </reference>
        </references>
      </pivotArea>
    </format>
    <format dxfId="618">
      <pivotArea dataOnly="0" labelOnly="1" outline="0" fieldPosition="0">
        <references count="2">
          <reference field="2" count="1" defaultSubtotal="1">
            <x v="0"/>
          </reference>
          <reference field="6" count="1" selected="0">
            <x v="4"/>
          </reference>
        </references>
      </pivotArea>
    </format>
    <format dxfId="617">
      <pivotArea dataOnly="0" labelOnly="1" outline="0" fieldPosition="0">
        <references count="2">
          <reference field="2" count="1">
            <x v="2"/>
          </reference>
          <reference field="6" count="1" selected="0">
            <x v="5"/>
          </reference>
        </references>
      </pivotArea>
    </format>
    <format dxfId="616">
      <pivotArea dataOnly="0" labelOnly="1" outline="0" fieldPosition="0">
        <references count="2">
          <reference field="2" count="1" defaultSubtotal="1">
            <x v="2"/>
          </reference>
          <reference field="6" count="1" selected="0">
            <x v="5"/>
          </reference>
        </references>
      </pivotArea>
    </format>
    <format dxfId="615">
      <pivotArea dataOnly="0" labelOnly="1" outline="0" fieldPosition="0">
        <references count="3">
          <reference field="2" count="1" selected="0">
            <x v="4"/>
          </reference>
          <reference field="6" count="1" selected="0">
            <x v="0"/>
          </reference>
          <reference field="10" count="1">
            <x v="8"/>
          </reference>
        </references>
      </pivotArea>
    </format>
    <format dxfId="614">
      <pivotArea dataOnly="0" labelOnly="1" outline="0" fieldPosition="0">
        <references count="3">
          <reference field="2" count="1" selected="0">
            <x v="5"/>
          </reference>
          <reference field="6" count="1" selected="0">
            <x v="0"/>
          </reference>
          <reference field="10" count="8">
            <x v="5"/>
            <x v="10"/>
            <x v="13"/>
            <x v="15"/>
            <x v="17"/>
            <x v="19"/>
            <x v="20"/>
            <x v="23"/>
          </reference>
        </references>
      </pivotArea>
    </format>
    <format dxfId="613">
      <pivotArea dataOnly="0" labelOnly="1" outline="0" fieldPosition="0">
        <references count="3">
          <reference field="2" count="1" selected="0">
            <x v="6"/>
          </reference>
          <reference field="6" count="1" selected="0">
            <x v="0"/>
          </reference>
          <reference field="10" count="19">
            <x v="1"/>
            <x v="2"/>
            <x v="5"/>
            <x v="8"/>
            <x v="9"/>
            <x v="10"/>
            <x v="11"/>
            <x v="12"/>
            <x v="13"/>
            <x v="14"/>
            <x v="16"/>
            <x v="20"/>
            <x v="21"/>
            <x v="23"/>
            <x v="25"/>
            <x v="26"/>
            <x v="27"/>
            <x v="29"/>
            <x v="30"/>
          </reference>
        </references>
      </pivotArea>
    </format>
    <format dxfId="612">
      <pivotArea dataOnly="0" labelOnly="1" outline="0" fieldPosition="0">
        <references count="3">
          <reference field="2" count="1" selected="0">
            <x v="7"/>
          </reference>
          <reference field="6" count="1" selected="0">
            <x v="0"/>
          </reference>
          <reference field="10" count="1">
            <x v="8"/>
          </reference>
        </references>
      </pivotArea>
    </format>
    <format dxfId="611">
      <pivotArea dataOnly="0" labelOnly="1" outline="0" fieldPosition="0">
        <references count="3">
          <reference field="2" count="1" selected="0">
            <x v="8"/>
          </reference>
          <reference field="6" count="1" selected="0">
            <x v="1"/>
          </reference>
          <reference field="10" count="3">
            <x v="11"/>
            <x v="23"/>
            <x v="29"/>
          </reference>
        </references>
      </pivotArea>
    </format>
    <format dxfId="610">
      <pivotArea dataOnly="0" labelOnly="1" outline="0" fieldPosition="0">
        <references count="3">
          <reference field="2" count="1" selected="0">
            <x v="9"/>
          </reference>
          <reference field="6" count="1" selected="0">
            <x v="1"/>
          </reference>
          <reference field="10" count="4">
            <x v="4"/>
            <x v="14"/>
            <x v="16"/>
            <x v="23"/>
          </reference>
        </references>
      </pivotArea>
    </format>
    <format dxfId="609">
      <pivotArea dataOnly="0" labelOnly="1" outline="0" fieldPosition="0">
        <references count="3">
          <reference field="2" count="1" selected="0">
            <x v="10"/>
          </reference>
          <reference field="6" count="1" selected="0">
            <x v="1"/>
          </reference>
          <reference field="10" count="15">
            <x v="2"/>
            <x v="5"/>
            <x v="10"/>
            <x v="11"/>
            <x v="12"/>
            <x v="13"/>
            <x v="14"/>
            <x v="15"/>
            <x v="16"/>
            <x v="19"/>
            <x v="20"/>
            <x v="23"/>
            <x v="27"/>
            <x v="28"/>
            <x v="31"/>
          </reference>
        </references>
      </pivotArea>
    </format>
    <format dxfId="608">
      <pivotArea dataOnly="0" labelOnly="1" outline="0" fieldPosition="0">
        <references count="3">
          <reference field="2" count="1" selected="0">
            <x v="11"/>
          </reference>
          <reference field="6" count="1" selected="0">
            <x v="1"/>
          </reference>
          <reference field="10" count="27">
            <x v="0"/>
            <x v="1"/>
            <x v="2"/>
            <x v="3"/>
            <x v="6"/>
            <x v="7"/>
            <x v="9"/>
            <x v="10"/>
            <x v="11"/>
            <x v="12"/>
            <x v="13"/>
            <x v="14"/>
            <x v="15"/>
            <x v="16"/>
            <x v="17"/>
            <x v="18"/>
            <x v="19"/>
            <x v="20"/>
            <x v="21"/>
            <x v="22"/>
            <x v="23"/>
            <x v="25"/>
            <x v="26"/>
            <x v="27"/>
            <x v="28"/>
            <x v="29"/>
            <x v="30"/>
          </reference>
        </references>
      </pivotArea>
    </format>
    <format dxfId="607">
      <pivotArea dataOnly="0" labelOnly="1" outline="0" fieldPosition="0">
        <references count="3">
          <reference field="2" count="1" selected="0">
            <x v="12"/>
          </reference>
          <reference field="6" count="1" selected="0">
            <x v="1"/>
          </reference>
          <reference field="10" count="1">
            <x v="24"/>
          </reference>
        </references>
      </pivotArea>
    </format>
    <format dxfId="606">
      <pivotArea dataOnly="0" labelOnly="1" outline="0" fieldPosition="0">
        <references count="3">
          <reference field="2" count="1" selected="0">
            <x v="1"/>
          </reference>
          <reference field="6" count="1" selected="0">
            <x v="2"/>
          </reference>
          <reference field="10" count="3">
            <x v="1"/>
            <x v="6"/>
            <x v="29"/>
          </reference>
        </references>
      </pivotArea>
    </format>
    <format dxfId="605">
      <pivotArea dataOnly="0" labelOnly="1" outline="0" fieldPosition="0">
        <references count="3">
          <reference field="2" count="1" selected="0">
            <x v="9"/>
          </reference>
          <reference field="6" count="1" selected="0">
            <x v="2"/>
          </reference>
          <reference field="10" count="1">
            <x v="1"/>
          </reference>
        </references>
      </pivotArea>
    </format>
    <format dxfId="604">
      <pivotArea dataOnly="0" labelOnly="1" outline="0" fieldPosition="0">
        <references count="3">
          <reference field="2" count="1" selected="0">
            <x v="13"/>
          </reference>
          <reference field="6" count="1" selected="0">
            <x v="2"/>
          </reference>
          <reference field="10" count="1">
            <x v="8"/>
          </reference>
        </references>
      </pivotArea>
    </format>
    <format dxfId="603">
      <pivotArea dataOnly="0" labelOnly="1" outline="0" fieldPosition="0">
        <references count="3">
          <reference field="2" count="1" selected="0">
            <x v="3"/>
          </reference>
          <reference field="6" count="1" selected="0">
            <x v="3"/>
          </reference>
          <reference field="10" count="1">
            <x v="8"/>
          </reference>
        </references>
      </pivotArea>
    </format>
    <format dxfId="602">
      <pivotArea dataOnly="0" labelOnly="1" outline="0" fieldPosition="0">
        <references count="3">
          <reference field="2" count="1" selected="0">
            <x v="0"/>
          </reference>
          <reference field="6" count="1" selected="0">
            <x v="4"/>
          </reference>
          <reference field="10" count="1">
            <x v="8"/>
          </reference>
        </references>
      </pivotArea>
    </format>
    <format dxfId="601">
      <pivotArea dataOnly="0" labelOnly="1" outline="0" fieldPosition="0">
        <references count="3">
          <reference field="2" count="1" selected="0">
            <x v="2"/>
          </reference>
          <reference field="6" count="1" selected="0">
            <x v="5"/>
          </reference>
          <reference field="10" count="1">
            <x v="8"/>
          </reference>
        </references>
      </pivotArea>
    </format>
    <format dxfId="600">
      <pivotArea dataOnly="0" labelOnly="1" outline="0" fieldPosition="0">
        <references count="4">
          <reference field="2" count="1" selected="0">
            <x v="4"/>
          </reference>
          <reference field="3" count="1">
            <x v="5"/>
          </reference>
          <reference field="6" count="1" selected="0">
            <x v="0"/>
          </reference>
          <reference field="10" count="1" selected="0">
            <x v="8"/>
          </reference>
        </references>
      </pivotArea>
    </format>
    <format dxfId="599">
      <pivotArea dataOnly="0" labelOnly="1" outline="0" fieldPosition="0">
        <references count="4">
          <reference field="2" count="1" selected="0">
            <x v="5"/>
          </reference>
          <reference field="3" count="1">
            <x v="9"/>
          </reference>
          <reference field="6" count="1" selected="0">
            <x v="0"/>
          </reference>
          <reference field="10" count="1" selected="0">
            <x v="5"/>
          </reference>
        </references>
      </pivotArea>
    </format>
    <format dxfId="598">
      <pivotArea dataOnly="0" labelOnly="1" outline="0" fieldPosition="0">
        <references count="4">
          <reference field="2" count="1" selected="0">
            <x v="5"/>
          </reference>
          <reference field="3" count="1">
            <x v="8"/>
          </reference>
          <reference field="6" count="1" selected="0">
            <x v="0"/>
          </reference>
          <reference field="10" count="1" selected="0">
            <x v="10"/>
          </reference>
        </references>
      </pivotArea>
    </format>
    <format dxfId="597">
      <pivotArea dataOnly="0" labelOnly="1" outline="0" fieldPosition="0">
        <references count="4">
          <reference field="2" count="1" selected="0">
            <x v="5"/>
          </reference>
          <reference field="3" count="1">
            <x v="6"/>
          </reference>
          <reference field="6" count="1" selected="0">
            <x v="0"/>
          </reference>
          <reference field="10" count="1" selected="0">
            <x v="13"/>
          </reference>
        </references>
      </pivotArea>
    </format>
    <format dxfId="596">
      <pivotArea dataOnly="0" labelOnly="1" outline="0" fieldPosition="0">
        <references count="4">
          <reference field="2" count="1" selected="0">
            <x v="5"/>
          </reference>
          <reference field="3" count="1">
            <x v="7"/>
          </reference>
          <reference field="6" count="1" selected="0">
            <x v="0"/>
          </reference>
          <reference field="10" count="1" selected="0">
            <x v="23"/>
          </reference>
        </references>
      </pivotArea>
    </format>
    <format dxfId="595">
      <pivotArea dataOnly="0" labelOnly="1" outline="0" fieldPosition="0">
        <references count="4">
          <reference field="2" count="1" selected="0">
            <x v="6"/>
          </reference>
          <reference field="3" count="2">
            <x v="10"/>
            <x v="16"/>
          </reference>
          <reference field="6" count="1" selected="0">
            <x v="0"/>
          </reference>
          <reference field="10" count="1" selected="0">
            <x v="1"/>
          </reference>
        </references>
      </pivotArea>
    </format>
    <format dxfId="594">
      <pivotArea dataOnly="0" labelOnly="1" outline="0" fieldPosition="0">
        <references count="4">
          <reference field="2" count="1" selected="0">
            <x v="6"/>
          </reference>
          <reference field="3" count="2">
            <x v="10"/>
            <x v="16"/>
          </reference>
          <reference field="6" count="1" selected="0">
            <x v="0"/>
          </reference>
          <reference field="10" count="1" selected="0">
            <x v="2"/>
          </reference>
        </references>
      </pivotArea>
    </format>
    <format dxfId="593">
      <pivotArea dataOnly="0" labelOnly="1" outline="0" fieldPosition="0">
        <references count="4">
          <reference field="2" count="1" selected="0">
            <x v="6"/>
          </reference>
          <reference field="3" count="1">
            <x v="15"/>
          </reference>
          <reference field="6" count="1" selected="0">
            <x v="0"/>
          </reference>
          <reference field="10" count="1" selected="0">
            <x v="8"/>
          </reference>
        </references>
      </pivotArea>
    </format>
    <format dxfId="592">
      <pivotArea dataOnly="0" labelOnly="1" outline="0" fieldPosition="0">
        <references count="4">
          <reference field="2" count="1" selected="0">
            <x v="6"/>
          </reference>
          <reference field="3" count="2">
            <x v="11"/>
            <x v="14"/>
          </reference>
          <reference field="6" count="1" selected="0">
            <x v="0"/>
          </reference>
          <reference field="10" count="1" selected="0">
            <x v="9"/>
          </reference>
        </references>
      </pivotArea>
    </format>
    <format dxfId="591">
      <pivotArea dataOnly="0" labelOnly="1" outline="0" fieldPosition="0">
        <references count="4">
          <reference field="2" count="1" selected="0">
            <x v="6"/>
          </reference>
          <reference field="3" count="2">
            <x v="11"/>
            <x v="12"/>
          </reference>
          <reference field="6" count="1" selected="0">
            <x v="0"/>
          </reference>
          <reference field="10" count="1" selected="0">
            <x v="10"/>
          </reference>
        </references>
      </pivotArea>
    </format>
    <format dxfId="590">
      <pivotArea dataOnly="0" labelOnly="1" outline="0" fieldPosition="0">
        <references count="4">
          <reference field="2" count="1" selected="0">
            <x v="6"/>
          </reference>
          <reference field="3" count="2">
            <x v="10"/>
            <x v="16"/>
          </reference>
          <reference field="6" count="1" selected="0">
            <x v="0"/>
          </reference>
          <reference field="10" count="1" selected="0">
            <x v="11"/>
          </reference>
        </references>
      </pivotArea>
    </format>
    <format dxfId="589">
      <pivotArea dataOnly="0" labelOnly="1" outline="0" fieldPosition="0">
        <references count="4">
          <reference field="2" count="1" selected="0">
            <x v="6"/>
          </reference>
          <reference field="3" count="1">
            <x v="10"/>
          </reference>
          <reference field="6" count="1" selected="0">
            <x v="0"/>
          </reference>
          <reference field="10" count="1" selected="0">
            <x v="12"/>
          </reference>
        </references>
      </pivotArea>
    </format>
    <format dxfId="588">
      <pivotArea dataOnly="0" labelOnly="1" outline="0" fieldPosition="0">
        <references count="4">
          <reference field="2" count="1" selected="0">
            <x v="6"/>
          </reference>
          <reference field="3" count="1">
            <x v="11"/>
          </reference>
          <reference field="6" count="1" selected="0">
            <x v="0"/>
          </reference>
          <reference field="10" count="1" selected="0">
            <x v="13"/>
          </reference>
        </references>
      </pivotArea>
    </format>
    <format dxfId="587">
      <pivotArea dataOnly="0" labelOnly="1" outline="0" fieldPosition="0">
        <references count="4">
          <reference field="2" count="1" selected="0">
            <x v="6"/>
          </reference>
          <reference field="3" count="2">
            <x v="10"/>
            <x v="11"/>
          </reference>
          <reference field="6" count="1" selected="0">
            <x v="0"/>
          </reference>
          <reference field="10" count="1" selected="0">
            <x v="14"/>
          </reference>
        </references>
      </pivotArea>
    </format>
    <format dxfId="586">
      <pivotArea dataOnly="0" labelOnly="1" outline="0" fieldPosition="0">
        <references count="4">
          <reference field="2" count="1" selected="0">
            <x v="6"/>
          </reference>
          <reference field="3" count="2">
            <x v="10"/>
            <x v="13"/>
          </reference>
          <reference field="6" count="1" selected="0">
            <x v="0"/>
          </reference>
          <reference field="10" count="1" selected="0">
            <x v="16"/>
          </reference>
        </references>
      </pivotArea>
    </format>
    <format dxfId="585">
      <pivotArea dataOnly="0" labelOnly="1" outline="0" fieldPosition="0">
        <references count="4">
          <reference field="2" count="1" selected="0">
            <x v="6"/>
          </reference>
          <reference field="3" count="1">
            <x v="10"/>
          </reference>
          <reference field="6" count="1" selected="0">
            <x v="0"/>
          </reference>
          <reference field="10" count="1" selected="0">
            <x v="20"/>
          </reference>
        </references>
      </pivotArea>
    </format>
    <format dxfId="584">
      <pivotArea dataOnly="0" labelOnly="1" outline="0" fieldPosition="0">
        <references count="4">
          <reference field="2" count="1" selected="0">
            <x v="6"/>
          </reference>
          <reference field="3" count="1">
            <x v="11"/>
          </reference>
          <reference field="6" count="1" selected="0">
            <x v="0"/>
          </reference>
          <reference field="10" count="1" selected="0">
            <x v="23"/>
          </reference>
        </references>
      </pivotArea>
    </format>
    <format dxfId="583">
      <pivotArea dataOnly="0" labelOnly="1" outline="0" fieldPosition="0">
        <references count="4">
          <reference field="2" count="1" selected="0">
            <x v="6"/>
          </reference>
          <reference field="3" count="2">
            <x v="10"/>
            <x v="11"/>
          </reference>
          <reference field="6" count="1" selected="0">
            <x v="0"/>
          </reference>
          <reference field="10" count="1" selected="0">
            <x v="25"/>
          </reference>
        </references>
      </pivotArea>
    </format>
    <format dxfId="582">
      <pivotArea dataOnly="0" labelOnly="1" outline="0" fieldPosition="0">
        <references count="4">
          <reference field="2" count="1" selected="0">
            <x v="6"/>
          </reference>
          <reference field="3" count="1">
            <x v="10"/>
          </reference>
          <reference field="6" count="1" selected="0">
            <x v="0"/>
          </reference>
          <reference field="10" count="1" selected="0">
            <x v="27"/>
          </reference>
        </references>
      </pivotArea>
    </format>
    <format dxfId="581">
      <pivotArea dataOnly="0" labelOnly="1" outline="0" fieldPosition="0">
        <references count="4">
          <reference field="2" count="1" selected="0">
            <x v="6"/>
          </reference>
          <reference field="3" count="1">
            <x v="11"/>
          </reference>
          <reference field="6" count="1" selected="0">
            <x v="0"/>
          </reference>
          <reference field="10" count="1" selected="0">
            <x v="29"/>
          </reference>
        </references>
      </pivotArea>
    </format>
    <format dxfId="580">
      <pivotArea dataOnly="0" labelOnly="1" outline="0" fieldPosition="0">
        <references count="4">
          <reference field="2" count="1" selected="0">
            <x v="7"/>
          </reference>
          <reference field="3" count="1">
            <x v="17"/>
          </reference>
          <reference field="6" count="1" selected="0">
            <x v="0"/>
          </reference>
          <reference field="10" count="1" selected="0">
            <x v="8"/>
          </reference>
        </references>
      </pivotArea>
    </format>
    <format dxfId="579">
      <pivotArea dataOnly="0" labelOnly="1" outline="0" fieldPosition="0">
        <references count="4">
          <reference field="2" count="1" selected="0">
            <x v="8"/>
          </reference>
          <reference field="3" count="3">
            <x v="18"/>
            <x v="19"/>
            <x v="20"/>
          </reference>
          <reference field="6" count="1" selected="0">
            <x v="1"/>
          </reference>
          <reference field="10" count="1" selected="0">
            <x v="11"/>
          </reference>
        </references>
      </pivotArea>
    </format>
    <format dxfId="578">
      <pivotArea dataOnly="0" labelOnly="1" outline="0" fieldPosition="0">
        <references count="4">
          <reference field="2" count="1" selected="0">
            <x v="8"/>
          </reference>
          <reference field="3" count="1">
            <x v="21"/>
          </reference>
          <reference field="6" count="1" selected="0">
            <x v="1"/>
          </reference>
          <reference field="10" count="1" selected="0">
            <x v="23"/>
          </reference>
        </references>
      </pivotArea>
    </format>
    <format dxfId="577">
      <pivotArea dataOnly="0" labelOnly="1" outline="0" fieldPosition="0">
        <references count="4">
          <reference field="2" count="1" selected="0">
            <x v="9"/>
          </reference>
          <reference field="3" count="1">
            <x v="25"/>
          </reference>
          <reference field="6" count="1" selected="0">
            <x v="1"/>
          </reference>
          <reference field="10" count="1" selected="0">
            <x v="4"/>
          </reference>
        </references>
      </pivotArea>
    </format>
    <format dxfId="576">
      <pivotArea dataOnly="0" labelOnly="1" outline="0" fieldPosition="0">
        <references count="4">
          <reference field="2" count="1" selected="0">
            <x v="9"/>
          </reference>
          <reference field="3" count="1">
            <x v="24"/>
          </reference>
          <reference field="6" count="1" selected="0">
            <x v="1"/>
          </reference>
          <reference field="10" count="1" selected="0">
            <x v="14"/>
          </reference>
        </references>
      </pivotArea>
    </format>
    <format dxfId="575">
      <pivotArea dataOnly="0" labelOnly="1" outline="0" fieldPosition="0">
        <references count="4">
          <reference field="2" count="1" selected="0">
            <x v="9"/>
          </reference>
          <reference field="3" count="1">
            <x v="22"/>
          </reference>
          <reference field="6" count="1" selected="0">
            <x v="1"/>
          </reference>
          <reference field="10" count="1" selected="0">
            <x v="23"/>
          </reference>
        </references>
      </pivotArea>
    </format>
    <format dxfId="574">
      <pivotArea dataOnly="0" labelOnly="1" outline="0" fieldPosition="0">
        <references count="4">
          <reference field="2" count="1" selected="0">
            <x v="10"/>
          </reference>
          <reference field="3" count="3">
            <x v="29"/>
            <x v="33"/>
            <x v="36"/>
          </reference>
          <reference field="6" count="1" selected="0">
            <x v="1"/>
          </reference>
          <reference field="10" count="1" selected="0">
            <x v="2"/>
          </reference>
        </references>
      </pivotArea>
    </format>
    <format dxfId="573">
      <pivotArea dataOnly="0" labelOnly="1" outline="0" fieldPosition="0">
        <references count="4">
          <reference field="2" count="1" selected="0">
            <x v="10"/>
          </reference>
          <reference field="3" count="3">
            <x v="26"/>
            <x v="33"/>
            <x v="36"/>
          </reference>
          <reference field="6" count="1" selected="0">
            <x v="1"/>
          </reference>
          <reference field="10" count="1" selected="0">
            <x v="5"/>
          </reference>
        </references>
      </pivotArea>
    </format>
    <format dxfId="572">
      <pivotArea dataOnly="0" labelOnly="1" outline="0" fieldPosition="0">
        <references count="4">
          <reference field="2" count="1" selected="0">
            <x v="10"/>
          </reference>
          <reference field="3" count="3">
            <x v="28"/>
            <x v="33"/>
            <x v="36"/>
          </reference>
          <reference field="6" count="1" selected="0">
            <x v="1"/>
          </reference>
          <reference field="10" count="1" selected="0">
            <x v="10"/>
          </reference>
        </references>
      </pivotArea>
    </format>
    <format dxfId="571">
      <pivotArea dataOnly="0" labelOnly="1" outline="0" fieldPosition="0">
        <references count="4">
          <reference field="2" count="1" selected="0">
            <x v="10"/>
          </reference>
          <reference field="3" count="4">
            <x v="26"/>
            <x v="29"/>
            <x v="33"/>
            <x v="36"/>
          </reference>
          <reference field="6" count="1" selected="0">
            <x v="1"/>
          </reference>
          <reference field="10" count="1" selected="0">
            <x v="11"/>
          </reference>
        </references>
      </pivotArea>
    </format>
    <format dxfId="570">
      <pivotArea dataOnly="0" labelOnly="1" outline="0" fieldPosition="0">
        <references count="4">
          <reference field="2" count="1" selected="0">
            <x v="10"/>
          </reference>
          <reference field="3" count="3">
            <x v="28"/>
            <x v="33"/>
            <x v="36"/>
          </reference>
          <reference field="6" count="1" selected="0">
            <x v="1"/>
          </reference>
          <reference field="10" count="1" selected="0">
            <x v="12"/>
          </reference>
        </references>
      </pivotArea>
    </format>
    <format dxfId="569">
      <pivotArea dataOnly="0" labelOnly="1" outline="0" fieldPosition="0">
        <references count="4">
          <reference field="2" count="1" selected="0">
            <x v="10"/>
          </reference>
          <reference field="3" count="3">
            <x v="27"/>
            <x v="33"/>
            <x v="36"/>
          </reference>
          <reference field="6" count="1" selected="0">
            <x v="1"/>
          </reference>
          <reference field="10" count="1" selected="0">
            <x v="13"/>
          </reference>
        </references>
      </pivotArea>
    </format>
    <format dxfId="568">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14"/>
          </reference>
        </references>
      </pivotArea>
    </format>
    <format dxfId="567">
      <pivotArea dataOnly="0" labelOnly="1" outline="0" fieldPosition="0">
        <references count="4">
          <reference field="2" count="1" selected="0">
            <x v="10"/>
          </reference>
          <reference field="3" count="3">
            <x v="27"/>
            <x v="34"/>
            <x v="37"/>
          </reference>
          <reference field="6" count="1" selected="0">
            <x v="1"/>
          </reference>
          <reference field="10" count="1" selected="0">
            <x v="15"/>
          </reference>
        </references>
      </pivotArea>
    </format>
    <format dxfId="566">
      <pivotArea dataOnly="0" labelOnly="1" outline="0" fieldPosition="0">
        <references count="4">
          <reference field="2" count="1" selected="0">
            <x v="10"/>
          </reference>
          <reference field="3" count="3">
            <x v="27"/>
            <x v="34"/>
            <x v="37"/>
          </reference>
          <reference field="6" count="1" selected="0">
            <x v="1"/>
          </reference>
          <reference field="10" count="1" selected="0">
            <x v="16"/>
          </reference>
        </references>
      </pivotArea>
    </format>
    <format dxfId="565">
      <pivotArea dataOnly="0" labelOnly="1" outline="0" fieldPosition="0">
        <references count="4">
          <reference field="2" count="1" selected="0">
            <x v="10"/>
          </reference>
          <reference field="3" count="6">
            <x v="28"/>
            <x v="30"/>
            <x v="31"/>
            <x v="32"/>
            <x v="35"/>
            <x v="38"/>
          </reference>
          <reference field="6" count="1" selected="0">
            <x v="1"/>
          </reference>
          <reference field="10" count="1" selected="0">
            <x v="19"/>
          </reference>
        </references>
      </pivotArea>
    </format>
    <format dxfId="564">
      <pivotArea dataOnly="0" labelOnly="1" outline="0" fieldPosition="0">
        <references count="4">
          <reference field="2" count="1" selected="0">
            <x v="10"/>
          </reference>
          <reference field="3" count="1">
            <x v="28"/>
          </reference>
          <reference field="6" count="1" selected="0">
            <x v="1"/>
          </reference>
          <reference field="10" count="1" selected="0">
            <x v="20"/>
          </reference>
        </references>
      </pivotArea>
    </format>
    <format dxfId="563">
      <pivotArea dataOnly="0" labelOnly="1" outline="0" fieldPosition="0">
        <references count="4">
          <reference field="2" count="1" selected="0">
            <x v="10"/>
          </reference>
          <reference field="3" count="2">
            <x v="35"/>
            <x v="38"/>
          </reference>
          <reference field="6" count="1" selected="0">
            <x v="1"/>
          </reference>
          <reference field="10" count="1" selected="0">
            <x v="23"/>
          </reference>
        </references>
      </pivotArea>
    </format>
    <format dxfId="562">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27"/>
          </reference>
        </references>
      </pivotArea>
    </format>
    <format dxfId="561">
      <pivotArea dataOnly="0" labelOnly="1" outline="0" fieldPosition="0">
        <references count="4">
          <reference field="2" count="1" selected="0">
            <x v="10"/>
          </reference>
          <reference field="3" count="3">
            <x v="28"/>
            <x v="35"/>
            <x v="38"/>
          </reference>
          <reference field="6" count="1" selected="0">
            <x v="1"/>
          </reference>
          <reference field="10" count="1" selected="0">
            <x v="28"/>
          </reference>
        </references>
      </pivotArea>
    </format>
    <format dxfId="560">
      <pivotArea dataOnly="0" labelOnly="1" outline="0" fieldPosition="0">
        <references count="4">
          <reference field="2" count="1" selected="0">
            <x v="10"/>
          </reference>
          <reference field="3" count="3">
            <x v="27"/>
            <x v="34"/>
            <x v="37"/>
          </reference>
          <reference field="6" count="1" selected="0">
            <x v="1"/>
          </reference>
          <reference field="10" count="1" selected="0">
            <x v="31"/>
          </reference>
        </references>
      </pivotArea>
    </format>
    <format dxfId="559">
      <pivotArea dataOnly="0" labelOnly="1" outline="0" fieldPosition="0">
        <references count="4">
          <reference field="2" count="1" selected="0">
            <x v="11"/>
          </reference>
          <reference field="3" count="1">
            <x v="55"/>
          </reference>
          <reference field="6" count="1" selected="0">
            <x v="1"/>
          </reference>
          <reference field="10" count="1" selected="0">
            <x v="0"/>
          </reference>
        </references>
      </pivotArea>
    </format>
    <format dxfId="558">
      <pivotArea dataOnly="0" labelOnly="1" outline="0" fieldPosition="0">
        <references count="4">
          <reference field="2" count="1" selected="0">
            <x v="11"/>
          </reference>
          <reference field="3" count="2">
            <x v="48"/>
            <x v="65"/>
          </reference>
          <reference field="6" count="1" selected="0">
            <x v="1"/>
          </reference>
          <reference field="10" count="1" selected="0">
            <x v="1"/>
          </reference>
        </references>
      </pivotArea>
    </format>
    <format dxfId="557">
      <pivotArea dataOnly="0" labelOnly="1" outline="0" fieldPosition="0">
        <references count="4">
          <reference field="2" count="1" selected="0">
            <x v="11"/>
          </reference>
          <reference field="3" count="5">
            <x v="54"/>
            <x v="68"/>
            <x v="72"/>
            <x v="74"/>
            <x v="75"/>
          </reference>
          <reference field="6" count="1" selected="0">
            <x v="1"/>
          </reference>
          <reference field="10" count="1" selected="0">
            <x v="2"/>
          </reference>
        </references>
      </pivotArea>
    </format>
    <format dxfId="556">
      <pivotArea dataOnly="0" labelOnly="1" outline="0" fieldPosition="0">
        <references count="4">
          <reference field="2" count="1" selected="0">
            <x v="11"/>
          </reference>
          <reference field="3" count="1">
            <x v="56"/>
          </reference>
          <reference field="6" count="1" selected="0">
            <x v="1"/>
          </reference>
          <reference field="10" count="1" selected="0">
            <x v="3"/>
          </reference>
        </references>
      </pivotArea>
    </format>
    <format dxfId="555">
      <pivotArea dataOnly="0" labelOnly="1" outline="0" fieldPosition="0">
        <references count="4">
          <reference field="2" count="1" selected="0">
            <x v="11"/>
          </reference>
          <reference field="3" count="1">
            <x v="47"/>
          </reference>
          <reference field="6" count="1" selected="0">
            <x v="1"/>
          </reference>
          <reference field="10" count="1" selected="0">
            <x v="6"/>
          </reference>
        </references>
      </pivotArea>
    </format>
    <format dxfId="554">
      <pivotArea dataOnly="0" labelOnly="1" outline="0" fieldPosition="0">
        <references count="4">
          <reference field="2" count="1" selected="0">
            <x v="11"/>
          </reference>
          <reference field="3" count="7">
            <x v="40"/>
            <x v="43"/>
            <x v="44"/>
            <x v="52"/>
            <x v="59"/>
            <x v="64"/>
            <x v="78"/>
          </reference>
          <reference field="6" count="1" selected="0">
            <x v="1"/>
          </reference>
          <reference field="10" count="1" selected="0">
            <x v="7"/>
          </reference>
        </references>
      </pivotArea>
    </format>
    <format dxfId="553">
      <pivotArea dataOnly="0" labelOnly="1" outline="0" fieldPosition="0">
        <references count="4">
          <reference field="2" count="1" selected="0">
            <x v="11"/>
          </reference>
          <reference field="3" count="1">
            <x v="73"/>
          </reference>
          <reference field="6" count="1" selected="0">
            <x v="1"/>
          </reference>
          <reference field="10" count="1" selected="0">
            <x v="9"/>
          </reference>
        </references>
      </pivotArea>
    </format>
    <format dxfId="552">
      <pivotArea dataOnly="0" labelOnly="1" outline="0" fieldPosition="0">
        <references count="4">
          <reference field="2" count="1" selected="0">
            <x v="11"/>
          </reference>
          <reference field="3" count="5">
            <x v="39"/>
            <x v="53"/>
            <x v="63"/>
            <x v="76"/>
            <x v="77"/>
          </reference>
          <reference field="6" count="1" selected="0">
            <x v="1"/>
          </reference>
          <reference field="10" count="1" selected="0">
            <x v="11"/>
          </reference>
        </references>
      </pivotArea>
    </format>
    <format dxfId="551">
      <pivotArea dataOnly="0" labelOnly="1" outline="0" fieldPosition="0">
        <references count="4">
          <reference field="2" count="1" selected="0">
            <x v="11"/>
          </reference>
          <reference field="3" count="2">
            <x v="56"/>
            <x v="73"/>
          </reference>
          <reference field="6" count="1" selected="0">
            <x v="1"/>
          </reference>
          <reference field="10" count="1" selected="0">
            <x v="12"/>
          </reference>
        </references>
      </pivotArea>
    </format>
    <format dxfId="550">
      <pivotArea dataOnly="0" labelOnly="1" outline="0" fieldPosition="0">
        <references count="4">
          <reference field="2" count="1" selected="0">
            <x v="11"/>
          </reference>
          <reference field="3" count="2">
            <x v="70"/>
            <x v="73"/>
          </reference>
          <reference field="6" count="1" selected="0">
            <x v="1"/>
          </reference>
          <reference field="10" count="1" selected="0">
            <x v="13"/>
          </reference>
        </references>
      </pivotArea>
    </format>
    <format dxfId="549">
      <pivotArea dataOnly="0" labelOnly="1" outline="0" fieldPosition="0">
        <references count="4">
          <reference field="2" count="1" selected="0">
            <x v="11"/>
          </reference>
          <reference field="3" count="4">
            <x v="56"/>
            <x v="69"/>
            <x v="71"/>
            <x v="73"/>
          </reference>
          <reference field="6" count="1" selected="0">
            <x v="1"/>
          </reference>
          <reference field="10" count="1" selected="0">
            <x v="14"/>
          </reference>
        </references>
      </pivotArea>
    </format>
    <format dxfId="548">
      <pivotArea dataOnly="0" labelOnly="1" outline="0" fieldPosition="0">
        <references count="4">
          <reference field="2" count="1" selected="0">
            <x v="11"/>
          </reference>
          <reference field="3" count="2">
            <x v="56"/>
            <x v="73"/>
          </reference>
          <reference field="6" count="1" selected="0">
            <x v="1"/>
          </reference>
          <reference field="10" count="1" selected="0">
            <x v="15"/>
          </reference>
        </references>
      </pivotArea>
    </format>
    <format dxfId="547">
      <pivotArea dataOnly="0" labelOnly="1" outline="0" fieldPosition="0">
        <references count="4">
          <reference field="2" count="1" selected="0">
            <x v="11"/>
          </reference>
          <reference field="3" count="2">
            <x v="56"/>
            <x v="73"/>
          </reference>
          <reference field="6" count="1" selected="0">
            <x v="1"/>
          </reference>
          <reference field="10" count="1" selected="0">
            <x v="16"/>
          </reference>
        </references>
      </pivotArea>
    </format>
    <format dxfId="546">
      <pivotArea dataOnly="0" labelOnly="1" outline="0" fieldPosition="0">
        <references count="4">
          <reference field="2" count="1" selected="0">
            <x v="11"/>
          </reference>
          <reference field="3" count="6">
            <x v="60"/>
            <x v="61"/>
            <x v="62"/>
            <x v="65"/>
            <x v="66"/>
            <x v="69"/>
          </reference>
          <reference field="6" count="1" selected="0">
            <x v="1"/>
          </reference>
          <reference field="10" count="1" selected="0">
            <x v="17"/>
          </reference>
        </references>
      </pivotArea>
    </format>
    <format dxfId="545">
      <pivotArea dataOnly="0" labelOnly="1" outline="0" fieldPosition="0">
        <references count="4">
          <reference field="2" count="1" selected="0">
            <x v="11"/>
          </reference>
          <reference field="3" count="1">
            <x v="56"/>
          </reference>
          <reference field="6" count="1" selected="0">
            <x v="1"/>
          </reference>
          <reference field="10" count="1" selected="0">
            <x v="18"/>
          </reference>
        </references>
      </pivotArea>
    </format>
    <format dxfId="544">
      <pivotArea dataOnly="0" labelOnly="1" outline="0" fieldPosition="0">
        <references count="4">
          <reference field="2" count="1" selected="0">
            <x v="11"/>
          </reference>
          <reference field="3" count="2">
            <x v="42"/>
            <x v="69"/>
          </reference>
          <reference field="6" count="1" selected="0">
            <x v="1"/>
          </reference>
          <reference field="10" count="1" selected="0">
            <x v="19"/>
          </reference>
        </references>
      </pivotArea>
    </format>
    <format dxfId="543">
      <pivotArea dataOnly="0" labelOnly="1" outline="0" fieldPosition="0">
        <references count="4">
          <reference field="2" count="1" selected="0">
            <x v="11"/>
          </reference>
          <reference field="3" count="3">
            <x v="41"/>
            <x v="57"/>
            <x v="69"/>
          </reference>
          <reference field="6" count="1" selected="0">
            <x v="1"/>
          </reference>
          <reference field="10" count="1" selected="0">
            <x v="20"/>
          </reference>
        </references>
      </pivotArea>
    </format>
    <format dxfId="542">
      <pivotArea dataOnly="0" labelOnly="1" outline="0" fieldPosition="0">
        <references count="4">
          <reference field="2" count="1" selected="0">
            <x v="11"/>
          </reference>
          <reference field="3" count="2">
            <x v="56"/>
            <x v="69"/>
          </reference>
          <reference field="6" count="1" selected="0">
            <x v="1"/>
          </reference>
          <reference field="10" count="1" selected="0">
            <x v="21"/>
          </reference>
        </references>
      </pivotArea>
    </format>
    <format dxfId="541">
      <pivotArea dataOnly="0" labelOnly="1" outline="0" fieldPosition="0">
        <references count="4">
          <reference field="2" count="1" selected="0">
            <x v="11"/>
          </reference>
          <reference field="3" count="1">
            <x v="49"/>
          </reference>
          <reference field="6" count="1" selected="0">
            <x v="1"/>
          </reference>
          <reference field="10" count="1" selected="0">
            <x v="22"/>
          </reference>
        </references>
      </pivotArea>
    </format>
    <format dxfId="540">
      <pivotArea dataOnly="0" labelOnly="1" outline="0" fieldPosition="0">
        <references count="4">
          <reference field="2" count="1" selected="0">
            <x v="11"/>
          </reference>
          <reference field="3" count="5">
            <x v="56"/>
            <x v="67"/>
            <x v="70"/>
            <x v="73"/>
            <x v="78"/>
          </reference>
          <reference field="6" count="1" selected="0">
            <x v="1"/>
          </reference>
          <reference field="10" count="1" selected="0">
            <x v="23"/>
          </reference>
        </references>
      </pivotArea>
    </format>
    <format dxfId="539">
      <pivotArea dataOnly="0" labelOnly="1" outline="0" fieldPosition="0">
        <references count="4">
          <reference field="2" count="1" selected="0">
            <x v="11"/>
          </reference>
          <reference field="3" count="2">
            <x v="69"/>
            <x v="73"/>
          </reference>
          <reference field="6" count="1" selected="0">
            <x v="1"/>
          </reference>
          <reference field="10" count="1" selected="0">
            <x v="25"/>
          </reference>
        </references>
      </pivotArea>
    </format>
    <format dxfId="538">
      <pivotArea dataOnly="0" labelOnly="1" outline="0" fieldPosition="0">
        <references count="4">
          <reference field="2" count="1" selected="0">
            <x v="11"/>
          </reference>
          <reference field="3" count="1">
            <x v="56"/>
          </reference>
          <reference field="6" count="1" selected="0">
            <x v="1"/>
          </reference>
          <reference field="10" count="1" selected="0">
            <x v="27"/>
          </reference>
        </references>
      </pivotArea>
    </format>
    <format dxfId="537">
      <pivotArea dataOnly="0" labelOnly="1" outline="0" fieldPosition="0">
        <references count="4">
          <reference field="2" count="1" selected="0">
            <x v="11"/>
          </reference>
          <reference field="3" count="6">
            <x v="45"/>
            <x v="46"/>
            <x v="56"/>
            <x v="58"/>
            <x v="60"/>
            <x v="70"/>
          </reference>
          <reference field="6" count="1" selected="0">
            <x v="1"/>
          </reference>
          <reference field="10" count="1" selected="0">
            <x v="28"/>
          </reference>
        </references>
      </pivotArea>
    </format>
    <format dxfId="536">
      <pivotArea dataOnly="0" labelOnly="1" outline="0" fieldPosition="0">
        <references count="4">
          <reference field="2" count="1" selected="0">
            <x v="11"/>
          </reference>
          <reference field="3" count="5">
            <x v="49"/>
            <x v="50"/>
            <x v="51"/>
            <x v="62"/>
            <x v="73"/>
          </reference>
          <reference field="6" count="1" selected="0">
            <x v="1"/>
          </reference>
          <reference field="10" count="1" selected="0">
            <x v="29"/>
          </reference>
        </references>
      </pivotArea>
    </format>
    <format dxfId="535">
      <pivotArea dataOnly="0" labelOnly="1" outline="0" fieldPosition="0">
        <references count="4">
          <reference field="2" count="1" selected="0">
            <x v="12"/>
          </reference>
          <reference field="3" count="1">
            <x v="79"/>
          </reference>
          <reference field="6" count="1" selected="0">
            <x v="1"/>
          </reference>
          <reference field="10" count="1" selected="0">
            <x v="24"/>
          </reference>
        </references>
      </pivotArea>
    </format>
    <format dxfId="534">
      <pivotArea dataOnly="0" labelOnly="1" outline="0" fieldPosition="0">
        <references count="4">
          <reference field="2" count="1" selected="0">
            <x v="1"/>
          </reference>
          <reference field="3" count="2">
            <x v="1"/>
            <x v="2"/>
          </reference>
          <reference field="6" count="1" selected="0">
            <x v="2"/>
          </reference>
          <reference field="10" count="1" selected="0">
            <x v="1"/>
          </reference>
        </references>
      </pivotArea>
    </format>
    <format dxfId="533">
      <pivotArea dataOnly="0" labelOnly="1" outline="0" fieldPosition="0">
        <references count="4">
          <reference field="2" count="1" selected="0">
            <x v="9"/>
          </reference>
          <reference field="3" count="1">
            <x v="23"/>
          </reference>
          <reference field="6" count="1" selected="0">
            <x v="2"/>
          </reference>
          <reference field="10" count="1" selected="0">
            <x v="1"/>
          </reference>
        </references>
      </pivotArea>
    </format>
    <format dxfId="532">
      <pivotArea dataOnly="0" labelOnly="1" outline="0" fieldPosition="0">
        <references count="4">
          <reference field="2" count="1" selected="0">
            <x v="13"/>
          </reference>
          <reference field="3" count="1">
            <x v="80"/>
          </reference>
          <reference field="6" count="1" selected="0">
            <x v="2"/>
          </reference>
          <reference field="10" count="1" selected="0">
            <x v="8"/>
          </reference>
        </references>
      </pivotArea>
    </format>
    <format dxfId="531">
      <pivotArea dataOnly="0" labelOnly="1" outline="0" fieldPosition="0">
        <references count="4">
          <reference field="2" count="1" selected="0">
            <x v="3"/>
          </reference>
          <reference field="3" count="1">
            <x v="4"/>
          </reference>
          <reference field="6" count="1" selected="0">
            <x v="3"/>
          </reference>
          <reference field="10" count="1" selected="0">
            <x v="8"/>
          </reference>
        </references>
      </pivotArea>
    </format>
    <format dxfId="530">
      <pivotArea dataOnly="0" labelOnly="1" outline="0" fieldPosition="0">
        <references count="4">
          <reference field="2" count="1" selected="0">
            <x v="0"/>
          </reference>
          <reference field="3" count="1">
            <x v="0"/>
          </reference>
          <reference field="6" count="1" selected="0">
            <x v="4"/>
          </reference>
          <reference field="10" count="1" selected="0">
            <x v="8"/>
          </reference>
        </references>
      </pivotArea>
    </format>
    <format dxfId="529">
      <pivotArea dataOnly="0" labelOnly="1" outline="0" fieldPosition="0">
        <references count="4">
          <reference field="2" count="1" selected="0">
            <x v="2"/>
          </reference>
          <reference field="3" count="1">
            <x v="3"/>
          </reference>
          <reference field="6" count="1" selected="0">
            <x v="5"/>
          </reference>
          <reference field="10" count="1" selected="0">
            <x v="8"/>
          </reference>
        </references>
      </pivotArea>
    </format>
    <format dxfId="528">
      <pivotArea dataOnly="0" labelOnly="1" outline="0" fieldPosition="0">
        <references count="5">
          <reference field="0" count="1">
            <x v="34"/>
          </reference>
          <reference field="2" count="1" selected="0">
            <x v="4"/>
          </reference>
          <reference field="3" count="1" selected="0">
            <x v="5"/>
          </reference>
          <reference field="6" count="1" selected="0">
            <x v="0"/>
          </reference>
          <reference field="10" count="1" selected="0">
            <x v="8"/>
          </reference>
        </references>
      </pivotArea>
    </format>
    <format dxfId="527">
      <pivotArea dataOnly="0" labelOnly="1" outline="0" fieldPosition="0">
        <references count="5">
          <reference field="0" count="1">
            <x v="71"/>
          </reference>
          <reference field="2" count="1" selected="0">
            <x v="5"/>
          </reference>
          <reference field="3" count="1" selected="0">
            <x v="9"/>
          </reference>
          <reference field="6" count="1" selected="0">
            <x v="0"/>
          </reference>
          <reference field="10" count="1" selected="0">
            <x v="5"/>
          </reference>
        </references>
      </pivotArea>
    </format>
    <format dxfId="526">
      <pivotArea dataOnly="0" labelOnly="1" outline="0" fieldPosition="0">
        <references count="5">
          <reference field="0" count="2">
            <x v="145"/>
            <x v="146"/>
          </reference>
          <reference field="2" count="1" selected="0">
            <x v="5"/>
          </reference>
          <reference field="3" count="1" selected="0">
            <x v="8"/>
          </reference>
          <reference field="6" count="1" selected="0">
            <x v="0"/>
          </reference>
          <reference field="10" count="1" selected="0">
            <x v="10"/>
          </reference>
        </references>
      </pivotArea>
    </format>
    <format dxfId="525">
      <pivotArea dataOnly="0" labelOnly="1" outline="0" fieldPosition="0">
        <references count="5">
          <reference field="0" count="1">
            <x v="39"/>
          </reference>
          <reference field="2" count="1" selected="0">
            <x v="5"/>
          </reference>
          <reference field="3" count="1" selected="0">
            <x v="6"/>
          </reference>
          <reference field="6" count="1" selected="0">
            <x v="0"/>
          </reference>
          <reference field="10" count="1" selected="0">
            <x v="13"/>
          </reference>
        </references>
      </pivotArea>
    </format>
    <format dxfId="524">
      <pivotArea dataOnly="0" labelOnly="1" outline="0" fieldPosition="0">
        <references count="5">
          <reference field="0" count="1">
            <x v="33"/>
          </reference>
          <reference field="2" count="1" selected="0">
            <x v="5"/>
          </reference>
          <reference field="3" count="1" selected="0">
            <x v="6"/>
          </reference>
          <reference field="6" count="1" selected="0">
            <x v="0"/>
          </reference>
          <reference field="10" count="1" selected="0">
            <x v="15"/>
          </reference>
        </references>
      </pivotArea>
    </format>
    <format dxfId="523">
      <pivotArea dataOnly="0" labelOnly="1" outline="0" fieldPosition="0">
        <references count="5">
          <reference field="0" count="1">
            <x v="87"/>
          </reference>
          <reference field="2" count="1" selected="0">
            <x v="5"/>
          </reference>
          <reference field="3" count="1" selected="0">
            <x v="6"/>
          </reference>
          <reference field="6" count="1" selected="0">
            <x v="0"/>
          </reference>
          <reference field="10" count="1" selected="0">
            <x v="17"/>
          </reference>
        </references>
      </pivotArea>
    </format>
    <format dxfId="522">
      <pivotArea dataOnly="0" labelOnly="1" outline="0" fieldPosition="0">
        <references count="5">
          <reference field="0" count="1">
            <x v="95"/>
          </reference>
          <reference field="2" count="1" selected="0">
            <x v="5"/>
          </reference>
          <reference field="3" count="1" selected="0">
            <x v="6"/>
          </reference>
          <reference field="6" count="1" selected="0">
            <x v="0"/>
          </reference>
          <reference field="10" count="1" selected="0">
            <x v="19"/>
          </reference>
        </references>
      </pivotArea>
    </format>
    <format dxfId="521">
      <pivotArea dataOnly="0" labelOnly="1" outline="0" fieldPosition="0">
        <references count="5">
          <reference field="0" count="1">
            <x v="88"/>
          </reference>
          <reference field="2" count="1" selected="0">
            <x v="5"/>
          </reference>
          <reference field="3" count="1" selected="0">
            <x v="6"/>
          </reference>
          <reference field="6" count="1" selected="0">
            <x v="0"/>
          </reference>
          <reference field="10" count="1" selected="0">
            <x v="20"/>
          </reference>
        </references>
      </pivotArea>
    </format>
    <format dxfId="520">
      <pivotArea dataOnly="0" labelOnly="1" outline="0" fieldPosition="0">
        <references count="5">
          <reference field="0" count="5">
            <x v="82"/>
            <x v="83"/>
            <x v="84"/>
            <x v="147"/>
            <x v="148"/>
          </reference>
          <reference field="2" count="1" selected="0">
            <x v="5"/>
          </reference>
          <reference field="3" count="1" selected="0">
            <x v="7"/>
          </reference>
          <reference field="6" count="1" selected="0">
            <x v="0"/>
          </reference>
          <reference field="10" count="1" selected="0">
            <x v="23"/>
          </reference>
        </references>
      </pivotArea>
    </format>
    <format dxfId="519">
      <pivotArea dataOnly="0" labelOnly="1" outline="0" fieldPosition="0">
        <references count="5">
          <reference field="0" count="1">
            <x v="152"/>
          </reference>
          <reference field="2" count="1" selected="0">
            <x v="6"/>
          </reference>
          <reference field="3" count="1" selected="0">
            <x v="10"/>
          </reference>
          <reference field="6" count="1" selected="0">
            <x v="0"/>
          </reference>
          <reference field="10" count="1" selected="0">
            <x v="1"/>
          </reference>
        </references>
      </pivotArea>
    </format>
    <format dxfId="518">
      <pivotArea dataOnly="0" labelOnly="1" outline="0" fieldPosition="0">
        <references count="5">
          <reference field="0" count="1">
            <x v="132"/>
          </reference>
          <reference field="2" count="1" selected="0">
            <x v="6"/>
          </reference>
          <reference field="3" count="1" selected="0">
            <x v="16"/>
          </reference>
          <reference field="6" count="1" selected="0">
            <x v="0"/>
          </reference>
          <reference field="10" count="1" selected="0">
            <x v="1"/>
          </reference>
        </references>
      </pivotArea>
    </format>
    <format dxfId="517">
      <pivotArea dataOnly="0" labelOnly="1" outline="0" fieldPosition="0">
        <references count="5">
          <reference field="0" count="2">
            <x v="37"/>
            <x v="127"/>
          </reference>
          <reference field="2" count="1" selected="0">
            <x v="6"/>
          </reference>
          <reference field="3" count="1" selected="0">
            <x v="10"/>
          </reference>
          <reference field="6" count="1" selected="0">
            <x v="0"/>
          </reference>
          <reference field="10" count="1" selected="0">
            <x v="2"/>
          </reference>
        </references>
      </pivotArea>
    </format>
    <format dxfId="516">
      <pivotArea dataOnly="0" labelOnly="1" outline="0" fieldPosition="0">
        <references count="5">
          <reference field="0" count="1">
            <x v="131"/>
          </reference>
          <reference field="2" count="1" selected="0">
            <x v="6"/>
          </reference>
          <reference field="3" count="1" selected="0">
            <x v="16"/>
          </reference>
          <reference field="6" count="1" selected="0">
            <x v="0"/>
          </reference>
          <reference field="10" count="1" selected="0">
            <x v="2"/>
          </reference>
        </references>
      </pivotArea>
    </format>
    <format dxfId="515">
      <pivotArea dataOnly="0" labelOnly="1" outline="0" fieldPosition="0">
        <references count="5">
          <reference field="0" count="1">
            <x v="135"/>
          </reference>
          <reference field="2" count="1" selected="0">
            <x v="6"/>
          </reference>
          <reference field="3" count="1" selected="0">
            <x v="16"/>
          </reference>
          <reference field="6" count="1" selected="0">
            <x v="0"/>
          </reference>
          <reference field="10" count="1" selected="0">
            <x v="5"/>
          </reference>
        </references>
      </pivotArea>
    </format>
    <format dxfId="514">
      <pivotArea dataOnly="0" labelOnly="1" outline="0" fieldPosition="0">
        <references count="5">
          <reference field="0" count="1">
            <x v="119"/>
          </reference>
          <reference field="2" count="1" selected="0">
            <x v="6"/>
          </reference>
          <reference field="3" count="1" selected="0">
            <x v="15"/>
          </reference>
          <reference field="6" count="1" selected="0">
            <x v="0"/>
          </reference>
          <reference field="10" count="1" selected="0">
            <x v="8"/>
          </reference>
        </references>
      </pivotArea>
    </format>
    <format dxfId="513">
      <pivotArea dataOnly="0" labelOnly="1" outline="0" fieldPosition="0">
        <references count="5">
          <reference field="0" count="1">
            <x v="51"/>
          </reference>
          <reference field="2" count="1" selected="0">
            <x v="6"/>
          </reference>
          <reference field="3" count="1" selected="0">
            <x v="11"/>
          </reference>
          <reference field="6" count="1" selected="0">
            <x v="0"/>
          </reference>
          <reference field="10" count="1" selected="0">
            <x v="9"/>
          </reference>
        </references>
      </pivotArea>
    </format>
    <format dxfId="512">
      <pivotArea dataOnly="0" labelOnly="1" outline="0" fieldPosition="0">
        <references count="5">
          <reference field="0" count="1">
            <x v="32"/>
          </reference>
          <reference field="2" count="1" selected="0">
            <x v="6"/>
          </reference>
          <reference field="3" count="1" selected="0">
            <x v="14"/>
          </reference>
          <reference field="6" count="1" selected="0">
            <x v="0"/>
          </reference>
          <reference field="10" count="1" selected="0">
            <x v="9"/>
          </reference>
        </references>
      </pivotArea>
    </format>
    <format dxfId="511">
      <pivotArea dataOnly="0" labelOnly="1" outline="0" fieldPosition="0">
        <references count="5">
          <reference field="0" count="1">
            <x v="138"/>
          </reference>
          <reference field="2" count="1" selected="0">
            <x v="6"/>
          </reference>
          <reference field="3" count="1" selected="0">
            <x v="11"/>
          </reference>
          <reference field="6" count="1" selected="0">
            <x v="0"/>
          </reference>
          <reference field="10" count="1" selected="0">
            <x v="10"/>
          </reference>
        </references>
      </pivotArea>
    </format>
    <format dxfId="510">
      <pivotArea dataOnly="0" labelOnly="1" outline="0" fieldPosition="0">
        <references count="5">
          <reference field="0" count="2">
            <x v="26"/>
            <x v="27"/>
          </reference>
          <reference field="2" count="1" selected="0">
            <x v="6"/>
          </reference>
          <reference field="3" count="1" selected="0">
            <x v="12"/>
          </reference>
          <reference field="6" count="1" selected="0">
            <x v="0"/>
          </reference>
          <reference field="10" count="1" selected="0">
            <x v="10"/>
          </reference>
        </references>
      </pivotArea>
    </format>
    <format dxfId="509">
      <pivotArea dataOnly="0" labelOnly="1" outline="0" fieldPosition="0">
        <references count="5">
          <reference field="0" count="2">
            <x v="31"/>
            <x v="153"/>
          </reference>
          <reference field="2" count="1" selected="0">
            <x v="6"/>
          </reference>
          <reference field="3" count="1" selected="0">
            <x v="10"/>
          </reference>
          <reference field="6" count="1" selected="0">
            <x v="0"/>
          </reference>
          <reference field="10" count="1" selected="0">
            <x v="11"/>
          </reference>
        </references>
      </pivotArea>
    </format>
    <format dxfId="508">
      <pivotArea dataOnly="0" labelOnly="1" outline="0" fieldPosition="0">
        <references count="5">
          <reference field="0" count="3">
            <x v="130"/>
            <x v="131"/>
            <x v="132"/>
          </reference>
          <reference field="2" count="1" selected="0">
            <x v="6"/>
          </reference>
          <reference field="3" count="1" selected="0">
            <x v="16"/>
          </reference>
          <reference field="6" count="1" selected="0">
            <x v="0"/>
          </reference>
          <reference field="10" count="1" selected="0">
            <x v="11"/>
          </reference>
        </references>
      </pivotArea>
    </format>
    <format dxfId="507">
      <pivotArea dataOnly="0" labelOnly="1" outline="0" fieldPosition="0">
        <references count="5">
          <reference field="0" count="2">
            <x v="124"/>
            <x v="142"/>
          </reference>
          <reference field="2" count="1" selected="0">
            <x v="6"/>
          </reference>
          <reference field="3" count="1" selected="0">
            <x v="10"/>
          </reference>
          <reference field="6" count="1" selected="0">
            <x v="0"/>
          </reference>
          <reference field="10" count="1" selected="0">
            <x v="12"/>
          </reference>
        </references>
      </pivotArea>
    </format>
    <format dxfId="506">
      <pivotArea dataOnly="0" labelOnly="1" outline="0" fieldPosition="0">
        <references count="5">
          <reference field="0" count="1">
            <x v="77"/>
          </reference>
          <reference field="2" count="1" selected="0">
            <x v="6"/>
          </reference>
          <reference field="3" count="1" selected="0">
            <x v="10"/>
          </reference>
          <reference field="6" count="1" selected="0">
            <x v="0"/>
          </reference>
          <reference field="10" count="1" selected="0">
            <x v="13"/>
          </reference>
        </references>
      </pivotArea>
    </format>
    <format dxfId="505">
      <pivotArea dataOnly="0" labelOnly="1" outline="0" fieldPosition="0">
        <references count="5">
          <reference field="0" count="1">
            <x v="143"/>
          </reference>
          <reference field="2" count="1" selected="0">
            <x v="6"/>
          </reference>
          <reference field="3" count="1" selected="0">
            <x v="11"/>
          </reference>
          <reference field="6" count="1" selected="0">
            <x v="0"/>
          </reference>
          <reference field="10" count="1" selected="0">
            <x v="13"/>
          </reference>
        </references>
      </pivotArea>
    </format>
    <format dxfId="504">
      <pivotArea dataOnly="0" labelOnly="1" outline="0" fieldPosition="0">
        <references count="5">
          <reference field="0" count="2">
            <x v="76"/>
            <x v="109"/>
          </reference>
          <reference field="2" count="1" selected="0">
            <x v="6"/>
          </reference>
          <reference field="3" count="1" selected="0">
            <x v="10"/>
          </reference>
          <reference field="6" count="1" selected="0">
            <x v="0"/>
          </reference>
          <reference field="10" count="1" selected="0">
            <x v="14"/>
          </reference>
        </references>
      </pivotArea>
    </format>
    <format dxfId="503">
      <pivotArea dataOnly="0" labelOnly="1" outline="0" fieldPosition="0">
        <references count="5">
          <reference field="0" count="4">
            <x v="61"/>
            <x v="62"/>
            <x v="63"/>
            <x v="64"/>
          </reference>
          <reference field="2" count="1" selected="0">
            <x v="6"/>
          </reference>
          <reference field="3" count="1" selected="0">
            <x v="11"/>
          </reference>
          <reference field="6" count="1" selected="0">
            <x v="0"/>
          </reference>
          <reference field="10" count="1" selected="0">
            <x v="14"/>
          </reference>
        </references>
      </pivotArea>
    </format>
    <format dxfId="502">
      <pivotArea dataOnly="0" labelOnly="1" outline="0" fieldPosition="0">
        <references count="5">
          <reference field="0" count="1">
            <x v="110"/>
          </reference>
          <reference field="2" count="1" selected="0">
            <x v="6"/>
          </reference>
          <reference field="3" count="1" selected="0">
            <x v="10"/>
          </reference>
          <reference field="6" count="1" selected="0">
            <x v="0"/>
          </reference>
          <reference field="10" count="1" selected="0">
            <x v="16"/>
          </reference>
        </references>
      </pivotArea>
    </format>
    <format dxfId="501">
      <pivotArea dataOnly="0" labelOnly="1" outline="0" fieldPosition="0">
        <references count="5">
          <reference field="0" count="1">
            <x v="108"/>
          </reference>
          <reference field="2" count="1" selected="0">
            <x v="6"/>
          </reference>
          <reference field="3" count="1" selected="0">
            <x v="13"/>
          </reference>
          <reference field="6" count="1" selected="0">
            <x v="0"/>
          </reference>
          <reference field="10" count="1" selected="0">
            <x v="16"/>
          </reference>
        </references>
      </pivotArea>
    </format>
    <format dxfId="500">
      <pivotArea dataOnly="0" labelOnly="1" outline="0" fieldPosition="0">
        <references count="5">
          <reference field="0" count="1">
            <x v="122"/>
          </reference>
          <reference field="2" count="1" selected="0">
            <x v="6"/>
          </reference>
          <reference field="3" count="1" selected="0">
            <x v="10"/>
          </reference>
          <reference field="6" count="1" selected="0">
            <x v="0"/>
          </reference>
          <reference field="10" count="1" selected="0">
            <x v="20"/>
          </reference>
        </references>
      </pivotArea>
    </format>
    <format dxfId="499">
      <pivotArea dataOnly="0" labelOnly="1" outline="0" fieldPosition="0">
        <references count="5">
          <reference field="0" count="1">
            <x v="123"/>
          </reference>
          <reference field="2" count="1" selected="0">
            <x v="6"/>
          </reference>
          <reference field="3" count="1" selected="0">
            <x v="10"/>
          </reference>
          <reference field="6" count="1" selected="0">
            <x v="0"/>
          </reference>
          <reference field="10" count="1" selected="0">
            <x v="21"/>
          </reference>
        </references>
      </pivotArea>
    </format>
    <format dxfId="498">
      <pivotArea dataOnly="0" labelOnly="1" outline="0" fieldPosition="0">
        <references count="5">
          <reference field="0" count="2">
            <x v="96"/>
            <x v="106"/>
          </reference>
          <reference field="2" count="1" selected="0">
            <x v="6"/>
          </reference>
          <reference field="3" count="1" selected="0">
            <x v="10"/>
          </reference>
          <reference field="6" count="1" selected="0">
            <x v="0"/>
          </reference>
          <reference field="10" count="1" selected="0">
            <x v="23"/>
          </reference>
        </references>
      </pivotArea>
    </format>
    <format dxfId="497">
      <pivotArea dataOnly="0" labelOnly="1" outline="0" fieldPosition="0">
        <references count="5">
          <reference field="0" count="4">
            <x v="7"/>
            <x v="42"/>
            <x v="81"/>
            <x v="144"/>
          </reference>
          <reference field="2" count="1" selected="0">
            <x v="6"/>
          </reference>
          <reference field="3" count="1" selected="0">
            <x v="11"/>
          </reference>
          <reference field="6" count="1" selected="0">
            <x v="0"/>
          </reference>
          <reference field="10" count="1" selected="0">
            <x v="23"/>
          </reference>
        </references>
      </pivotArea>
    </format>
    <format dxfId="496">
      <pivotArea dataOnly="0" labelOnly="1" outline="0" fieldPosition="0">
        <references count="5">
          <reference field="0" count="1">
            <x v="100"/>
          </reference>
          <reference field="2" count="1" selected="0">
            <x v="6"/>
          </reference>
          <reference field="3" count="1" selected="0">
            <x v="10"/>
          </reference>
          <reference field="6" count="1" selected="0">
            <x v="0"/>
          </reference>
          <reference field="10" count="1" selected="0">
            <x v="25"/>
          </reference>
        </references>
      </pivotArea>
    </format>
    <format dxfId="495">
      <pivotArea dataOnly="0" labelOnly="1" outline="0" fieldPosition="0">
        <references count="5">
          <reference field="0" count="3">
            <x v="55"/>
            <x v="56"/>
            <x v="59"/>
          </reference>
          <reference field="2" count="1" selected="0">
            <x v="6"/>
          </reference>
          <reference field="3" count="1" selected="0">
            <x v="11"/>
          </reference>
          <reference field="6" count="1" selected="0">
            <x v="0"/>
          </reference>
          <reference field="10" count="1" selected="0">
            <x v="25"/>
          </reference>
        </references>
      </pivotArea>
    </format>
    <format dxfId="494">
      <pivotArea dataOnly="0" labelOnly="1" outline="0" fieldPosition="0">
        <references count="5">
          <reference field="0" count="2">
            <x v="66"/>
            <x v="67"/>
          </reference>
          <reference field="2" count="1" selected="0">
            <x v="6"/>
          </reference>
          <reference field="3" count="1" selected="0">
            <x v="11"/>
          </reference>
          <reference field="6" count="1" selected="0">
            <x v="0"/>
          </reference>
          <reference field="10" count="1" selected="0">
            <x v="26"/>
          </reference>
        </references>
      </pivotArea>
    </format>
    <format dxfId="493">
      <pivotArea dataOnly="0" labelOnly="1" outline="0" fieldPosition="0">
        <references count="5">
          <reference field="0" count="1">
            <x v="75"/>
          </reference>
          <reference field="2" count="1" selected="0">
            <x v="6"/>
          </reference>
          <reference field="3" count="1" selected="0">
            <x v="10"/>
          </reference>
          <reference field="6" count="1" selected="0">
            <x v="0"/>
          </reference>
          <reference field="10" count="1" selected="0">
            <x v="27"/>
          </reference>
        </references>
      </pivotArea>
    </format>
    <format dxfId="492">
      <pivotArea dataOnly="0" labelOnly="1" outline="0" fieldPosition="0">
        <references count="5">
          <reference field="0" count="1">
            <x v="125"/>
          </reference>
          <reference field="2" count="1" selected="0">
            <x v="6"/>
          </reference>
          <reference field="3" count="1" selected="0">
            <x v="11"/>
          </reference>
          <reference field="6" count="1" selected="0">
            <x v="0"/>
          </reference>
          <reference field="10" count="1" selected="0">
            <x v="29"/>
          </reference>
        </references>
      </pivotArea>
    </format>
    <format dxfId="491">
      <pivotArea dataOnly="0" labelOnly="1" outline="0" fieldPosition="0">
        <references count="5">
          <reference field="0" count="1">
            <x v="52"/>
          </reference>
          <reference field="2" count="1" selected="0">
            <x v="6"/>
          </reference>
          <reference field="3" count="1" selected="0">
            <x v="11"/>
          </reference>
          <reference field="6" count="1" selected="0">
            <x v="0"/>
          </reference>
          <reference field="10" count="1" selected="0">
            <x v="30"/>
          </reference>
        </references>
      </pivotArea>
    </format>
    <format dxfId="490">
      <pivotArea dataOnly="0" labelOnly="1" outline="0" fieldPosition="0">
        <references count="5">
          <reference field="0" count="1">
            <x v="44"/>
          </reference>
          <reference field="2" count="1" selected="0">
            <x v="7"/>
          </reference>
          <reference field="3" count="1" selected="0">
            <x v="17"/>
          </reference>
          <reference field="6" count="1" selected="0">
            <x v="0"/>
          </reference>
          <reference field="10" count="1" selected="0">
            <x v="8"/>
          </reference>
        </references>
      </pivotArea>
    </format>
    <format dxfId="489">
      <pivotArea dataOnly="0" labelOnly="1" outline="0" fieldPosition="0">
        <references count="5">
          <reference field="0" count="1">
            <x v="29"/>
          </reference>
          <reference field="2" count="1" selected="0">
            <x v="8"/>
          </reference>
          <reference field="3" count="1" selected="0">
            <x v="18"/>
          </reference>
          <reference field="6" count="1" selected="0">
            <x v="1"/>
          </reference>
          <reference field="10" count="1" selected="0">
            <x v="11"/>
          </reference>
        </references>
      </pivotArea>
    </format>
    <format dxfId="488">
      <pivotArea dataOnly="0" labelOnly="1" outline="0" fieldPosition="0">
        <references count="5">
          <reference field="0" count="2">
            <x v="6"/>
            <x v="131"/>
          </reference>
          <reference field="2" count="1" selected="0">
            <x v="8"/>
          </reference>
          <reference field="3" count="1" selected="0">
            <x v="19"/>
          </reference>
          <reference field="6" count="1" selected="0">
            <x v="1"/>
          </reference>
          <reference field="10" count="1" selected="0">
            <x v="11"/>
          </reference>
        </references>
      </pivotArea>
    </format>
    <format dxfId="487">
      <pivotArea dataOnly="0" labelOnly="1" outline="0" fieldPosition="0">
        <references count="5">
          <reference field="0" count="3">
            <x v="4"/>
            <x v="128"/>
            <x v="153"/>
          </reference>
          <reference field="2" count="1" selected="0">
            <x v="8"/>
          </reference>
          <reference field="3" count="1" selected="0">
            <x v="20"/>
          </reference>
          <reference field="6" count="1" selected="0">
            <x v="1"/>
          </reference>
          <reference field="10" count="1" selected="0">
            <x v="11"/>
          </reference>
        </references>
      </pivotArea>
    </format>
    <format dxfId="486">
      <pivotArea dataOnly="0" labelOnly="1" outline="0" fieldPosition="0">
        <references count="5">
          <reference field="0" count="1">
            <x v="7"/>
          </reference>
          <reference field="2" count="1" selected="0">
            <x v="8"/>
          </reference>
          <reference field="3" count="1" selected="0">
            <x v="21"/>
          </reference>
          <reference field="6" count="1" selected="0">
            <x v="1"/>
          </reference>
          <reference field="10" count="1" selected="0">
            <x v="23"/>
          </reference>
        </references>
      </pivotArea>
    </format>
    <format dxfId="485">
      <pivotArea dataOnly="0" labelOnly="1" outline="0" fieldPosition="0">
        <references count="5">
          <reference field="0" count="1">
            <x v="43"/>
          </reference>
          <reference field="2" count="1" selected="0">
            <x v="8"/>
          </reference>
          <reference field="3" count="1" selected="0">
            <x v="21"/>
          </reference>
          <reference field="6" count="1" selected="0">
            <x v="1"/>
          </reference>
          <reference field="10" count="1" selected="0">
            <x v="29"/>
          </reference>
        </references>
      </pivotArea>
    </format>
    <format dxfId="484">
      <pivotArea dataOnly="0" labelOnly="1" outline="0" fieldPosition="0">
        <references count="5">
          <reference field="0" count="2">
            <x v="2"/>
            <x v="3"/>
          </reference>
          <reference field="2" count="1" selected="0">
            <x v="9"/>
          </reference>
          <reference field="3" count="1" selected="0">
            <x v="25"/>
          </reference>
          <reference field="6" count="1" selected="0">
            <x v="1"/>
          </reference>
          <reference field="10" count="1" selected="0">
            <x v="4"/>
          </reference>
        </references>
      </pivotArea>
    </format>
    <format dxfId="483">
      <pivotArea dataOnly="0" labelOnly="1" outline="0" fieldPosition="0">
        <references count="5">
          <reference field="0" count="1">
            <x v="78"/>
          </reference>
          <reference field="2" count="1" selected="0">
            <x v="9"/>
          </reference>
          <reference field="3" count="1" selected="0">
            <x v="24"/>
          </reference>
          <reference field="6" count="1" selected="0">
            <x v="1"/>
          </reference>
          <reference field="10" count="1" selected="0">
            <x v="14"/>
          </reference>
        </references>
      </pivotArea>
    </format>
    <format dxfId="482">
      <pivotArea dataOnly="0" labelOnly="1" outline="0" fieldPosition="0">
        <references count="5">
          <reference field="0" count="1">
            <x v="48"/>
          </reference>
          <reference field="2" count="1" selected="0">
            <x v="9"/>
          </reference>
          <reference field="3" count="1" selected="0">
            <x v="24"/>
          </reference>
          <reference field="6" count="1" selected="0">
            <x v="1"/>
          </reference>
          <reference field="10" count="1" selected="0">
            <x v="16"/>
          </reference>
        </references>
      </pivotArea>
    </format>
    <format dxfId="481">
      <pivotArea dataOnly="0" labelOnly="1" outline="0" fieldPosition="0">
        <references count="5">
          <reference field="0" count="1">
            <x v="103"/>
          </reference>
          <reference field="2" count="1" selected="0">
            <x v="9"/>
          </reference>
          <reference field="3" count="1" selected="0">
            <x v="22"/>
          </reference>
          <reference field="6" count="1" selected="0">
            <x v="1"/>
          </reference>
          <reference field="10" count="1" selected="0">
            <x v="23"/>
          </reference>
        </references>
      </pivotArea>
    </format>
    <format dxfId="480">
      <pivotArea dataOnly="0" labelOnly="1" outline="0" fieldPosition="0">
        <references count="5">
          <reference field="0" count="1">
            <x v="141"/>
          </reference>
          <reference field="2" count="1" selected="0">
            <x v="10"/>
          </reference>
          <reference field="3" count="1" selected="0">
            <x v="29"/>
          </reference>
          <reference field="6" count="1" selected="0">
            <x v="1"/>
          </reference>
          <reference field="10" count="1" selected="0">
            <x v="2"/>
          </reference>
        </references>
      </pivotArea>
    </format>
    <format dxfId="479">
      <pivotArea dataOnly="0" labelOnly="1" outline="0" fieldPosition="0">
        <references count="5">
          <reference field="0" count="1">
            <x v="112"/>
          </reference>
          <reference field="2" count="1" selected="0">
            <x v="10"/>
          </reference>
          <reference field="3" count="1" selected="0">
            <x v="33"/>
          </reference>
          <reference field="6" count="1" selected="0">
            <x v="1"/>
          </reference>
          <reference field="10" count="1" selected="0">
            <x v="2"/>
          </reference>
        </references>
      </pivotArea>
    </format>
    <format dxfId="478">
      <pivotArea dataOnly="0" labelOnly="1" outline="0" fieldPosition="0">
        <references count="5">
          <reference field="0" count="1">
            <x v="140"/>
          </reference>
          <reference field="2" count="1" selected="0">
            <x v="10"/>
          </reference>
          <reference field="3" count="1" selected="0">
            <x v="36"/>
          </reference>
          <reference field="6" count="1" selected="0">
            <x v="1"/>
          </reference>
          <reference field="10" count="1" selected="0">
            <x v="2"/>
          </reference>
        </references>
      </pivotArea>
    </format>
    <format dxfId="477">
      <pivotArea dataOnly="0" labelOnly="1" outline="0" fieldPosition="0">
        <references count="5">
          <reference field="0" count="2">
            <x v="91"/>
            <x v="134"/>
          </reference>
          <reference field="2" count="1" selected="0">
            <x v="10"/>
          </reference>
          <reference field="3" count="1" selected="0">
            <x v="26"/>
          </reference>
          <reference field="6" count="1" selected="0">
            <x v="1"/>
          </reference>
          <reference field="10" count="1" selected="0">
            <x v="5"/>
          </reference>
        </references>
      </pivotArea>
    </format>
    <format dxfId="476">
      <pivotArea dataOnly="0" labelOnly="1" outline="0" fieldPosition="0">
        <references count="5">
          <reference field="0" count="2">
            <x v="92"/>
            <x v="134"/>
          </reference>
          <reference field="2" count="1" selected="0">
            <x v="10"/>
          </reference>
          <reference field="3" count="1" selected="0">
            <x v="33"/>
          </reference>
          <reference field="6" count="1" selected="0">
            <x v="1"/>
          </reference>
          <reference field="10" count="1" selected="0">
            <x v="5"/>
          </reference>
        </references>
      </pivotArea>
    </format>
    <format dxfId="475">
      <pivotArea dataOnly="0" labelOnly="1" outline="0" fieldPosition="0">
        <references count="5">
          <reference field="0" count="2">
            <x v="93"/>
            <x v="134"/>
          </reference>
          <reference field="2" count="1" selected="0">
            <x v="10"/>
          </reference>
          <reference field="3" count="1" selected="0">
            <x v="36"/>
          </reference>
          <reference field="6" count="1" selected="0">
            <x v="1"/>
          </reference>
          <reference field="10" count="1" selected="0">
            <x v="5"/>
          </reference>
        </references>
      </pivotArea>
    </format>
    <format dxfId="474">
      <pivotArea dataOnly="0" labelOnly="1" outline="0" fieldPosition="0">
        <references count="5">
          <reference field="0" count="1">
            <x v="138"/>
          </reference>
          <reference field="2" count="1" selected="0">
            <x v="10"/>
          </reference>
          <reference field="3" count="1" selected="0">
            <x v="28"/>
          </reference>
          <reference field="6" count="1" selected="0">
            <x v="1"/>
          </reference>
          <reference field="10" count="1" selected="0">
            <x v="10"/>
          </reference>
        </references>
      </pivotArea>
    </format>
    <format dxfId="473">
      <pivotArea dataOnly="0" labelOnly="1" outline="0" fieldPosition="0">
        <references count="5">
          <reference field="0" count="1">
            <x v="138"/>
          </reference>
          <reference field="2" count="1" selected="0">
            <x v="10"/>
          </reference>
          <reference field="3" count="1" selected="0">
            <x v="33"/>
          </reference>
          <reference field="6" count="1" selected="0">
            <x v="1"/>
          </reference>
          <reference field="10" count="1" selected="0">
            <x v="10"/>
          </reference>
        </references>
      </pivotArea>
    </format>
    <format dxfId="472">
      <pivotArea dataOnly="0" labelOnly="1" outline="0" fieldPosition="0">
        <references count="5">
          <reference field="0" count="1">
            <x v="138"/>
          </reference>
          <reference field="2" count="1" selected="0">
            <x v="10"/>
          </reference>
          <reference field="3" count="1" selected="0">
            <x v="36"/>
          </reference>
          <reference field="6" count="1" selected="0">
            <x v="1"/>
          </reference>
          <reference field="10" count="1" selected="0">
            <x v="10"/>
          </reference>
        </references>
      </pivotArea>
    </format>
    <format dxfId="471">
      <pivotArea dataOnly="0" labelOnly="1" outline="0" fieldPosition="0">
        <references count="5">
          <reference field="0" count="1">
            <x v="30"/>
          </reference>
          <reference field="2" count="1" selected="0">
            <x v="10"/>
          </reference>
          <reference field="3" count="1" selected="0">
            <x v="26"/>
          </reference>
          <reference field="6" count="1" selected="0">
            <x v="1"/>
          </reference>
          <reference field="10" count="1" selected="0">
            <x v="11"/>
          </reference>
        </references>
      </pivotArea>
    </format>
    <format dxfId="470">
      <pivotArea dataOnly="0" labelOnly="1" outline="0" fieldPosition="0">
        <references count="5">
          <reference field="0" count="1">
            <x v="29"/>
          </reference>
          <reference field="2" count="1" selected="0">
            <x v="10"/>
          </reference>
          <reference field="3" count="1" selected="0">
            <x v="29"/>
          </reference>
          <reference field="6" count="1" selected="0">
            <x v="1"/>
          </reference>
          <reference field="10" count="1" selected="0">
            <x v="11"/>
          </reference>
        </references>
      </pivotArea>
    </format>
    <format dxfId="469">
      <pivotArea dataOnly="0" labelOnly="1" outline="0" fieldPosition="0">
        <references count="5">
          <reference field="0" count="1">
            <x v="29"/>
          </reference>
          <reference field="2" count="1" selected="0">
            <x v="10"/>
          </reference>
          <reference field="3" count="1" selected="0">
            <x v="33"/>
          </reference>
          <reference field="6" count="1" selected="0">
            <x v="1"/>
          </reference>
          <reference field="10" count="1" selected="0">
            <x v="11"/>
          </reference>
        </references>
      </pivotArea>
    </format>
    <format dxfId="468">
      <pivotArea dataOnly="0" labelOnly="1" outline="0" fieldPosition="0">
        <references count="5">
          <reference field="0" count="1">
            <x v="29"/>
          </reference>
          <reference field="2" count="1" selected="0">
            <x v="10"/>
          </reference>
          <reference field="3" count="1" selected="0">
            <x v="36"/>
          </reference>
          <reference field="6" count="1" selected="0">
            <x v="1"/>
          </reference>
          <reference field="10" count="1" selected="0">
            <x v="11"/>
          </reference>
        </references>
      </pivotArea>
    </format>
    <format dxfId="467">
      <pivotArea dataOnly="0" labelOnly="1" outline="0" fieldPosition="0">
        <references count="5">
          <reference field="0" count="1">
            <x v="142"/>
          </reference>
          <reference field="2" count="1" selected="0">
            <x v="10"/>
          </reference>
          <reference field="3" count="1" selected="0">
            <x v="28"/>
          </reference>
          <reference field="6" count="1" selected="0">
            <x v="1"/>
          </reference>
          <reference field="10" count="1" selected="0">
            <x v="12"/>
          </reference>
        </references>
      </pivotArea>
    </format>
    <format dxfId="466">
      <pivotArea dataOnly="0" labelOnly="1" outline="0" fieldPosition="0">
        <references count="5">
          <reference field="0" count="1">
            <x v="142"/>
          </reference>
          <reference field="2" count="1" selected="0">
            <x v="10"/>
          </reference>
          <reference field="3" count="1" selected="0">
            <x v="33"/>
          </reference>
          <reference field="6" count="1" selected="0">
            <x v="1"/>
          </reference>
          <reference field="10" count="1" selected="0">
            <x v="12"/>
          </reference>
        </references>
      </pivotArea>
    </format>
    <format dxfId="465">
      <pivotArea dataOnly="0" labelOnly="1" outline="0" fieldPosition="0">
        <references count="5">
          <reference field="0" count="1">
            <x v="142"/>
          </reference>
          <reference field="2" count="1" selected="0">
            <x v="10"/>
          </reference>
          <reference field="3" count="1" selected="0">
            <x v="36"/>
          </reference>
          <reference field="6" count="1" selected="0">
            <x v="1"/>
          </reference>
          <reference field="10" count="1" selected="0">
            <x v="12"/>
          </reference>
        </references>
      </pivotArea>
    </format>
    <format dxfId="464">
      <pivotArea dataOnly="0" labelOnly="1" outline="0" fieldPosition="0">
        <references count="5">
          <reference field="0" count="1">
            <x v="149"/>
          </reference>
          <reference field="2" count="1" selected="0">
            <x v="10"/>
          </reference>
          <reference field="3" count="1" selected="0">
            <x v="27"/>
          </reference>
          <reference field="6" count="1" selected="0">
            <x v="1"/>
          </reference>
          <reference field="10" count="1" selected="0">
            <x v="13"/>
          </reference>
        </references>
      </pivotArea>
    </format>
    <format dxfId="463">
      <pivotArea dataOnly="0" labelOnly="1" outline="0" fieldPosition="0">
        <references count="5">
          <reference field="0" count="1">
            <x v="113"/>
          </reference>
          <reference field="2" count="1" selected="0">
            <x v="10"/>
          </reference>
          <reference field="3" count="1" selected="0">
            <x v="33"/>
          </reference>
          <reference field="6" count="1" selected="0">
            <x v="1"/>
          </reference>
          <reference field="10" count="1" selected="0">
            <x v="13"/>
          </reference>
        </references>
      </pivotArea>
    </format>
    <format dxfId="462">
      <pivotArea dataOnly="0" labelOnly="1" outline="0" fieldPosition="0">
        <references count="5">
          <reference field="0" count="1">
            <x v="139"/>
          </reference>
          <reference field="2" count="1" selected="0">
            <x v="10"/>
          </reference>
          <reference field="3" count="1" selected="0">
            <x v="36"/>
          </reference>
          <reference field="6" count="1" selected="0">
            <x v="1"/>
          </reference>
          <reference field="10" count="1" selected="0">
            <x v="13"/>
          </reference>
        </references>
      </pivotArea>
    </format>
    <format dxfId="461">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4"/>
          </reference>
        </references>
      </pivotArea>
    </format>
    <format dxfId="460">
      <pivotArea dataOnly="0" labelOnly="1" outline="0" fieldPosition="0">
        <references count="5">
          <reference field="0" count="1">
            <x v="76"/>
          </reference>
          <reference field="2" count="1" selected="0">
            <x v="10"/>
          </reference>
          <reference field="3" count="1" selected="0">
            <x v="28"/>
          </reference>
          <reference field="6" count="1" selected="0">
            <x v="1"/>
          </reference>
          <reference field="10" count="1" selected="0">
            <x v="14"/>
          </reference>
        </references>
      </pivotArea>
    </format>
    <format dxfId="459">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4"/>
          </reference>
        </references>
      </pivotArea>
    </format>
    <format dxfId="458">
      <pivotArea dataOnly="0" labelOnly="1" outline="0" fieldPosition="0">
        <references count="5">
          <reference field="0" count="1">
            <x v="76"/>
          </reference>
          <reference field="2" count="1" selected="0">
            <x v="10"/>
          </reference>
          <reference field="3" count="1" selected="0">
            <x v="35"/>
          </reference>
          <reference field="6" count="1" selected="0">
            <x v="1"/>
          </reference>
          <reference field="10" count="1" selected="0">
            <x v="14"/>
          </reference>
        </references>
      </pivotArea>
    </format>
    <format dxfId="457">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4"/>
          </reference>
        </references>
      </pivotArea>
    </format>
    <format dxfId="456">
      <pivotArea dataOnly="0" labelOnly="1" outline="0" fieldPosition="0">
        <references count="5">
          <reference field="0" count="1">
            <x v="76"/>
          </reference>
          <reference field="2" count="1" selected="0">
            <x v="10"/>
          </reference>
          <reference field="3" count="1" selected="0">
            <x v="38"/>
          </reference>
          <reference field="6" count="1" selected="0">
            <x v="1"/>
          </reference>
          <reference field="10" count="1" selected="0">
            <x v="14"/>
          </reference>
        </references>
      </pivotArea>
    </format>
    <format dxfId="455">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5"/>
          </reference>
        </references>
      </pivotArea>
    </format>
    <format dxfId="454">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5"/>
          </reference>
        </references>
      </pivotArea>
    </format>
    <format dxfId="453">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5"/>
          </reference>
        </references>
      </pivotArea>
    </format>
    <format dxfId="452">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6"/>
          </reference>
        </references>
      </pivotArea>
    </format>
    <format dxfId="451">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6"/>
          </reference>
        </references>
      </pivotArea>
    </format>
    <format dxfId="450">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6"/>
          </reference>
        </references>
      </pivotArea>
    </format>
    <format dxfId="449">
      <pivotArea dataOnly="0" labelOnly="1" outline="0" fieldPosition="0">
        <references count="5">
          <reference field="0" count="1">
            <x v="95"/>
          </reference>
          <reference field="2" count="1" selected="0">
            <x v="10"/>
          </reference>
          <reference field="3" count="1" selected="0">
            <x v="28"/>
          </reference>
          <reference field="6" count="1" selected="0">
            <x v="1"/>
          </reference>
          <reference field="10" count="1" selected="0">
            <x v="19"/>
          </reference>
        </references>
      </pivotArea>
    </format>
    <format dxfId="448">
      <pivotArea dataOnly="0" labelOnly="1" outline="0" fieldPosition="0">
        <references count="5">
          <reference field="0" count="1">
            <x v="73"/>
          </reference>
          <reference field="2" count="1" selected="0">
            <x v="10"/>
          </reference>
          <reference field="3" count="1" selected="0">
            <x v="30"/>
          </reference>
          <reference field="6" count="1" selected="0">
            <x v="1"/>
          </reference>
          <reference field="10" count="1" selected="0">
            <x v="19"/>
          </reference>
        </references>
      </pivotArea>
    </format>
    <format dxfId="447">
      <pivotArea dataOnly="0" labelOnly="1" outline="0" fieldPosition="0">
        <references count="5">
          <reference field="0" count="1">
            <x v="73"/>
          </reference>
          <reference field="2" count="1" selected="0">
            <x v="10"/>
          </reference>
          <reference field="3" count="1" selected="0">
            <x v="31"/>
          </reference>
          <reference field="6" count="1" selected="0">
            <x v="1"/>
          </reference>
          <reference field="10" count="1" selected="0">
            <x v="19"/>
          </reference>
        </references>
      </pivotArea>
    </format>
    <format dxfId="446">
      <pivotArea dataOnly="0" labelOnly="1" outline="0" fieldPosition="0">
        <references count="5">
          <reference field="0" count="1">
            <x v="73"/>
          </reference>
          <reference field="2" count="1" selected="0">
            <x v="10"/>
          </reference>
          <reference field="3" count="1" selected="0">
            <x v="32"/>
          </reference>
          <reference field="6" count="1" selected="0">
            <x v="1"/>
          </reference>
          <reference field="10" count="1" selected="0">
            <x v="19"/>
          </reference>
        </references>
      </pivotArea>
    </format>
    <format dxfId="445">
      <pivotArea dataOnly="0" labelOnly="1" outline="0" fieldPosition="0">
        <references count="5">
          <reference field="0" count="1">
            <x v="95"/>
          </reference>
          <reference field="2" count="1" selected="0">
            <x v="10"/>
          </reference>
          <reference field="3" count="1" selected="0">
            <x v="35"/>
          </reference>
          <reference field="6" count="1" selected="0">
            <x v="1"/>
          </reference>
          <reference field="10" count="1" selected="0">
            <x v="19"/>
          </reference>
        </references>
      </pivotArea>
    </format>
    <format dxfId="444">
      <pivotArea dataOnly="0" labelOnly="1" outline="0" fieldPosition="0">
        <references count="5">
          <reference field="0" count="1">
            <x v="95"/>
          </reference>
          <reference field="2" count="1" selected="0">
            <x v="10"/>
          </reference>
          <reference field="3" count="1" selected="0">
            <x v="38"/>
          </reference>
          <reference field="6" count="1" selected="0">
            <x v="1"/>
          </reference>
          <reference field="10" count="1" selected="0">
            <x v="19"/>
          </reference>
        </references>
      </pivotArea>
    </format>
    <format dxfId="443">
      <pivotArea dataOnly="0" labelOnly="1" outline="0" fieldPosition="0">
        <references count="5">
          <reference field="0" count="1">
            <x v="137"/>
          </reference>
          <reference field="2" count="1" selected="0">
            <x v="10"/>
          </reference>
          <reference field="3" count="1" selected="0">
            <x v="28"/>
          </reference>
          <reference field="6" count="1" selected="0">
            <x v="1"/>
          </reference>
          <reference field="10" count="1" selected="0">
            <x v="20"/>
          </reference>
        </references>
      </pivotArea>
    </format>
    <format dxfId="442">
      <pivotArea dataOnly="0" labelOnly="1" outline="0" fieldPosition="0">
        <references count="5">
          <reference field="0" count="1">
            <x v="105"/>
          </reference>
          <reference field="2" count="1" selected="0">
            <x v="10"/>
          </reference>
          <reference field="3" count="1" selected="0">
            <x v="28"/>
          </reference>
          <reference field="6" count="1" selected="0">
            <x v="1"/>
          </reference>
          <reference field="10" count="1" selected="0">
            <x v="23"/>
          </reference>
        </references>
      </pivotArea>
    </format>
    <format dxfId="441">
      <pivotArea dataOnly="0" labelOnly="1" outline="0" fieldPosition="0">
        <references count="5">
          <reference field="0" count="1">
            <x v="105"/>
          </reference>
          <reference field="2" count="1" selected="0">
            <x v="10"/>
          </reference>
          <reference field="3" count="1" selected="0">
            <x v="35"/>
          </reference>
          <reference field="6" count="1" selected="0">
            <x v="1"/>
          </reference>
          <reference field="10" count="1" selected="0">
            <x v="23"/>
          </reference>
        </references>
      </pivotArea>
    </format>
    <format dxfId="440">
      <pivotArea dataOnly="0" labelOnly="1" outline="0" fieldPosition="0">
        <references count="5">
          <reference field="0" count="1">
            <x v="104"/>
          </reference>
          <reference field="2" count="1" selected="0">
            <x v="10"/>
          </reference>
          <reference field="3" count="1" selected="0">
            <x v="38"/>
          </reference>
          <reference field="6" count="1" selected="0">
            <x v="1"/>
          </reference>
          <reference field="10" count="1" selected="0">
            <x v="23"/>
          </reference>
        </references>
      </pivotArea>
    </format>
    <format dxfId="439">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27"/>
          </reference>
        </references>
      </pivotArea>
    </format>
    <format dxfId="438">
      <pivotArea dataOnly="0" labelOnly="1" outline="0" fieldPosition="0">
        <references count="5">
          <reference field="0" count="1">
            <x v="74"/>
          </reference>
          <reference field="2" count="1" selected="0">
            <x v="10"/>
          </reference>
          <reference field="3" count="1" selected="0">
            <x v="28"/>
          </reference>
          <reference field="6" count="1" selected="0">
            <x v="1"/>
          </reference>
          <reference field="10" count="1" selected="0">
            <x v="27"/>
          </reference>
        </references>
      </pivotArea>
    </format>
    <format dxfId="437">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27"/>
          </reference>
        </references>
      </pivotArea>
    </format>
    <format dxfId="436">
      <pivotArea dataOnly="0" labelOnly="1" outline="0" fieldPosition="0">
        <references count="5">
          <reference field="0" count="1">
            <x v="74"/>
          </reference>
          <reference field="2" count="1" selected="0">
            <x v="10"/>
          </reference>
          <reference field="3" count="1" selected="0">
            <x v="35"/>
          </reference>
          <reference field="6" count="1" selected="0">
            <x v="1"/>
          </reference>
          <reference field="10" count="1" selected="0">
            <x v="27"/>
          </reference>
        </references>
      </pivotArea>
    </format>
    <format dxfId="435">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27"/>
          </reference>
        </references>
      </pivotArea>
    </format>
    <format dxfId="434">
      <pivotArea dataOnly="0" labelOnly="1" outline="0" fieldPosition="0">
        <references count="5">
          <reference field="0" count="1">
            <x v="74"/>
          </reference>
          <reference field="2" count="1" selected="0">
            <x v="10"/>
          </reference>
          <reference field="3" count="1" selected="0">
            <x v="38"/>
          </reference>
          <reference field="6" count="1" selected="0">
            <x v="1"/>
          </reference>
          <reference field="10" count="1" selected="0">
            <x v="27"/>
          </reference>
        </references>
      </pivotArea>
    </format>
    <format dxfId="433">
      <pivotArea dataOnly="0" labelOnly="1" outline="0" fieldPosition="0">
        <references count="5">
          <reference field="0" count="1">
            <x v="49"/>
          </reference>
          <reference field="2" count="1" selected="0">
            <x v="10"/>
          </reference>
          <reference field="3" count="1" selected="0">
            <x v="28"/>
          </reference>
          <reference field="6" count="1" selected="0">
            <x v="1"/>
          </reference>
          <reference field="10" count="1" selected="0">
            <x v="28"/>
          </reference>
        </references>
      </pivotArea>
    </format>
    <format dxfId="432">
      <pivotArea dataOnly="0" labelOnly="1" outline="0" fieldPosition="0">
        <references count="5">
          <reference field="0" count="1">
            <x v="50"/>
          </reference>
          <reference field="2" count="1" selected="0">
            <x v="10"/>
          </reference>
          <reference field="3" count="1" selected="0">
            <x v="35"/>
          </reference>
          <reference field="6" count="1" selected="0">
            <x v="1"/>
          </reference>
          <reference field="10" count="1" selected="0">
            <x v="28"/>
          </reference>
        </references>
      </pivotArea>
    </format>
    <format dxfId="431">
      <pivotArea dataOnly="0" labelOnly="1" outline="0" fieldPosition="0">
        <references count="5">
          <reference field="0" count="1">
            <x v="50"/>
          </reference>
          <reference field="2" count="1" selected="0">
            <x v="10"/>
          </reference>
          <reference field="3" count="1" selected="0">
            <x v="38"/>
          </reference>
          <reference field="6" count="1" selected="0">
            <x v="1"/>
          </reference>
          <reference field="10" count="1" selected="0">
            <x v="28"/>
          </reference>
        </references>
      </pivotArea>
    </format>
    <format dxfId="430">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31"/>
          </reference>
        </references>
      </pivotArea>
    </format>
    <format dxfId="429">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31"/>
          </reference>
        </references>
      </pivotArea>
    </format>
    <format dxfId="428">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31"/>
          </reference>
        </references>
      </pivotArea>
    </format>
    <format dxfId="427">
      <pivotArea dataOnly="0" labelOnly="1" outline="0" fieldPosition="0">
        <references count="5">
          <reference field="0" count="1">
            <x v="22"/>
          </reference>
          <reference field="2" count="1" selected="0">
            <x v="11"/>
          </reference>
          <reference field="3" count="1" selected="0">
            <x v="55"/>
          </reference>
          <reference field="6" count="1" selected="0">
            <x v="1"/>
          </reference>
          <reference field="10" count="1" selected="0">
            <x v="0"/>
          </reference>
        </references>
      </pivotArea>
    </format>
    <format dxfId="426">
      <pivotArea dataOnly="0" labelOnly="1" outline="0" fieldPosition="0">
        <references count="5">
          <reference field="0" count="8">
            <x v="1"/>
            <x v="24"/>
            <x v="36"/>
            <x v="45"/>
            <x v="46"/>
            <x v="80"/>
            <x v="85"/>
            <x v="97"/>
          </reference>
          <reference field="2" count="1" selected="0">
            <x v="11"/>
          </reference>
          <reference field="3" count="1" selected="0">
            <x v="48"/>
          </reference>
          <reference field="6" count="1" selected="0">
            <x v="1"/>
          </reference>
          <reference field="10" count="1" selected="0">
            <x v="1"/>
          </reference>
        </references>
      </pivotArea>
    </format>
    <format dxfId="425">
      <pivotArea dataOnly="0" labelOnly="1" outline="0" fieldPosition="0">
        <references count="5">
          <reference field="0" count="1">
            <x v="152"/>
          </reference>
          <reference field="2" count="1" selected="0">
            <x v="11"/>
          </reference>
          <reference field="3" count="1" selected="0">
            <x v="65"/>
          </reference>
          <reference field="6" count="1" selected="0">
            <x v="1"/>
          </reference>
          <reference field="10" count="1" selected="0">
            <x v="1"/>
          </reference>
        </references>
      </pivotArea>
    </format>
    <format dxfId="424">
      <pivotArea dataOnly="0" labelOnly="1" outline="0" fieldPosition="0">
        <references count="5">
          <reference field="0" count="1">
            <x v="22"/>
          </reference>
          <reference field="2" count="1" selected="0">
            <x v="11"/>
          </reference>
          <reference field="3" count="1" selected="0">
            <x v="54"/>
          </reference>
          <reference field="6" count="1" selected="0">
            <x v="1"/>
          </reference>
          <reference field="10" count="1" selected="0">
            <x v="2"/>
          </reference>
        </references>
      </pivotArea>
    </format>
    <format dxfId="423">
      <pivotArea dataOnly="0" labelOnly="1" outline="0" fieldPosition="0">
        <references count="5">
          <reference field="0" count="3">
            <x v="0"/>
            <x v="22"/>
            <x v="70"/>
          </reference>
          <reference field="2" count="1" selected="0">
            <x v="11"/>
          </reference>
          <reference field="3" count="1" selected="0">
            <x v="68"/>
          </reference>
          <reference field="6" count="1" selected="0">
            <x v="1"/>
          </reference>
          <reference field="10" count="1" selected="0">
            <x v="2"/>
          </reference>
        </references>
      </pivotArea>
    </format>
    <format dxfId="422">
      <pivotArea dataOnly="0" labelOnly="1" outline="0" fieldPosition="0">
        <references count="5">
          <reference field="0" count="3">
            <x v="22"/>
            <x v="116"/>
            <x v="131"/>
          </reference>
          <reference field="2" count="1" selected="0">
            <x v="11"/>
          </reference>
          <reference field="3" count="1" selected="0">
            <x v="72"/>
          </reference>
          <reference field="6" count="1" selected="0">
            <x v="1"/>
          </reference>
          <reference field="10" count="1" selected="0">
            <x v="2"/>
          </reference>
        </references>
      </pivotArea>
    </format>
    <format dxfId="421">
      <pivotArea dataOnly="0" labelOnly="1" outline="0" fieldPosition="0">
        <references count="5">
          <reference field="0" count="2">
            <x v="22"/>
            <x v="23"/>
          </reference>
          <reference field="2" count="1" selected="0">
            <x v="11"/>
          </reference>
          <reference field="3" count="1" selected="0">
            <x v="74"/>
          </reference>
          <reference field="6" count="1" selected="0">
            <x v="1"/>
          </reference>
          <reference field="10" count="1" selected="0">
            <x v="2"/>
          </reference>
        </references>
      </pivotArea>
    </format>
    <format dxfId="420">
      <pivotArea dataOnly="0" labelOnly="1" outline="0" fieldPosition="0">
        <references count="5">
          <reference field="0" count="1">
            <x v="22"/>
          </reference>
          <reference field="2" count="1" selected="0">
            <x v="11"/>
          </reference>
          <reference field="3" count="1" selected="0">
            <x v="75"/>
          </reference>
          <reference field="6" count="1" selected="0">
            <x v="1"/>
          </reference>
          <reference field="10" count="1" selected="0">
            <x v="2"/>
          </reference>
        </references>
      </pivotArea>
    </format>
    <format dxfId="419">
      <pivotArea dataOnly="0" labelOnly="1" outline="0" fieldPosition="0">
        <references count="5">
          <reference field="0" count="1">
            <x v="16"/>
          </reference>
          <reference field="2" count="1" selected="0">
            <x v="11"/>
          </reference>
          <reference field="3" count="1" selected="0">
            <x v="56"/>
          </reference>
          <reference field="6" count="1" selected="0">
            <x v="1"/>
          </reference>
          <reference field="10" count="1" selected="0">
            <x v="3"/>
          </reference>
        </references>
      </pivotArea>
    </format>
    <format dxfId="418">
      <pivotArea dataOnly="0" labelOnly="1" outline="0" fieldPosition="0">
        <references count="5">
          <reference field="0" count="1">
            <x v="24"/>
          </reference>
          <reference field="2" count="1" selected="0">
            <x v="11"/>
          </reference>
          <reference field="3" count="1" selected="0">
            <x v="47"/>
          </reference>
          <reference field="6" count="1" selected="0">
            <x v="1"/>
          </reference>
          <reference field="10" count="1" selected="0">
            <x v="6"/>
          </reference>
        </references>
      </pivotArea>
    </format>
    <format dxfId="417">
      <pivotArea dataOnly="0" labelOnly="1" outline="0" fieldPosition="0">
        <references count="5">
          <reference field="0" count="1">
            <x v="22"/>
          </reference>
          <reference field="2" count="1" selected="0">
            <x v="11"/>
          </reference>
          <reference field="3" count="1" selected="0">
            <x v="40"/>
          </reference>
          <reference field="6" count="1" selected="0">
            <x v="1"/>
          </reference>
          <reference field="10" count="1" selected="0">
            <x v="7"/>
          </reference>
        </references>
      </pivotArea>
    </format>
    <format dxfId="416">
      <pivotArea dataOnly="0" labelOnly="1" outline="0" fieldPosition="0">
        <references count="5">
          <reference field="0" count="1">
            <x v="22"/>
          </reference>
          <reference field="2" count="1" selected="0">
            <x v="11"/>
          </reference>
          <reference field="3" count="1" selected="0">
            <x v="43"/>
          </reference>
          <reference field="6" count="1" selected="0">
            <x v="1"/>
          </reference>
          <reference field="10" count="1" selected="0">
            <x v="7"/>
          </reference>
        </references>
      </pivotArea>
    </format>
    <format dxfId="415">
      <pivotArea dataOnly="0" labelOnly="1" outline="0" fieldPosition="0">
        <references count="5">
          <reference field="0" count="1">
            <x v="22"/>
          </reference>
          <reference field="2" count="1" selected="0">
            <x v="11"/>
          </reference>
          <reference field="3" count="1" selected="0">
            <x v="44"/>
          </reference>
          <reference field="6" count="1" selected="0">
            <x v="1"/>
          </reference>
          <reference field="10" count="1" selected="0">
            <x v="7"/>
          </reference>
        </references>
      </pivotArea>
    </format>
    <format dxfId="414">
      <pivotArea dataOnly="0" labelOnly="1" outline="0" fieldPosition="0">
        <references count="5">
          <reference field="0" count="1">
            <x v="22"/>
          </reference>
          <reference field="2" count="1" selected="0">
            <x v="11"/>
          </reference>
          <reference field="3" count="1" selected="0">
            <x v="52"/>
          </reference>
          <reference field="6" count="1" selected="0">
            <x v="1"/>
          </reference>
          <reference field="10" count="1" selected="0">
            <x v="7"/>
          </reference>
        </references>
      </pivotArea>
    </format>
    <format dxfId="413">
      <pivotArea dataOnly="0" labelOnly="1" outline="0" fieldPosition="0">
        <references count="5">
          <reference field="0" count="1">
            <x v="22"/>
          </reference>
          <reference field="2" count="1" selected="0">
            <x v="11"/>
          </reference>
          <reference field="3" count="1" selected="0">
            <x v="59"/>
          </reference>
          <reference field="6" count="1" selected="0">
            <x v="1"/>
          </reference>
          <reference field="10" count="1" selected="0">
            <x v="7"/>
          </reference>
        </references>
      </pivotArea>
    </format>
    <format dxfId="412">
      <pivotArea dataOnly="0" labelOnly="1" outline="0" fieldPosition="0">
        <references count="5">
          <reference field="0" count="1">
            <x v="22"/>
          </reference>
          <reference field="2" count="1" selected="0">
            <x v="11"/>
          </reference>
          <reference field="3" count="1" selected="0">
            <x v="64"/>
          </reference>
          <reference field="6" count="1" selected="0">
            <x v="1"/>
          </reference>
          <reference field="10" count="1" selected="0">
            <x v="7"/>
          </reference>
        </references>
      </pivotArea>
    </format>
    <format dxfId="411">
      <pivotArea dataOnly="0" labelOnly="1" outline="0" fieldPosition="0">
        <references count="5">
          <reference field="0" count="1">
            <x v="22"/>
          </reference>
          <reference field="2" count="1" selected="0">
            <x v="11"/>
          </reference>
          <reference field="3" count="1" selected="0">
            <x v="78"/>
          </reference>
          <reference field="6" count="1" selected="0">
            <x v="1"/>
          </reference>
          <reference field="10" count="1" selected="0">
            <x v="7"/>
          </reference>
        </references>
      </pivotArea>
    </format>
    <format dxfId="410">
      <pivotArea dataOnly="0" labelOnly="1" outline="0" fieldPosition="0">
        <references count="5">
          <reference field="0" count="2">
            <x v="32"/>
            <x v="51"/>
          </reference>
          <reference field="2" count="1" selected="0">
            <x v="11"/>
          </reference>
          <reference field="3" count="1" selected="0">
            <x v="73"/>
          </reference>
          <reference field="6" count="1" selected="0">
            <x v="1"/>
          </reference>
          <reference field="10" count="1" selected="0">
            <x v="9"/>
          </reference>
        </references>
      </pivotArea>
    </format>
    <format dxfId="409">
      <pivotArea dataOnly="0" labelOnly="1" outline="0" fieldPosition="0">
        <references count="5">
          <reference field="0" count="4">
            <x v="26"/>
            <x v="27"/>
            <x v="145"/>
            <x v="146"/>
          </reference>
          <reference field="2" count="1" selected="0">
            <x v="11"/>
          </reference>
          <reference field="3" count="1" selected="0">
            <x v="73"/>
          </reference>
          <reference field="6" count="1" selected="0">
            <x v="1"/>
          </reference>
          <reference field="10" count="1" selected="0">
            <x v="10"/>
          </reference>
        </references>
      </pivotArea>
    </format>
    <format dxfId="408">
      <pivotArea dataOnly="0" labelOnly="1" outline="0" fieldPosition="0">
        <references count="5">
          <reference field="0" count="1">
            <x v="8"/>
          </reference>
          <reference field="2" count="1" selected="0">
            <x v="11"/>
          </reference>
          <reference field="3" count="1" selected="0">
            <x v="39"/>
          </reference>
          <reference field="6" count="1" selected="0">
            <x v="1"/>
          </reference>
          <reference field="10" count="1" selected="0">
            <x v="11"/>
          </reference>
        </references>
      </pivotArea>
    </format>
    <format dxfId="407">
      <pivotArea dataOnly="0" labelOnly="1" outline="0" fieldPosition="0">
        <references count="5">
          <reference field="0" count="1">
            <x v="22"/>
          </reference>
          <reference field="2" count="1" selected="0">
            <x v="11"/>
          </reference>
          <reference field="3" count="1" selected="0">
            <x v="53"/>
          </reference>
          <reference field="6" count="1" selected="0">
            <x v="1"/>
          </reference>
          <reference field="10" count="1" selected="0">
            <x v="11"/>
          </reference>
        </references>
      </pivotArea>
    </format>
    <format dxfId="406">
      <pivotArea dataOnly="0" labelOnly="1" outline="0" fieldPosition="0">
        <references count="5">
          <reference field="0" count="1">
            <x v="22"/>
          </reference>
          <reference field="2" count="1" selected="0">
            <x v="11"/>
          </reference>
          <reference field="3" count="1" selected="0">
            <x v="63"/>
          </reference>
          <reference field="6" count="1" selected="0">
            <x v="1"/>
          </reference>
          <reference field="10" count="1" selected="0">
            <x v="11"/>
          </reference>
        </references>
      </pivotArea>
    </format>
    <format dxfId="405">
      <pivotArea dataOnly="0" labelOnly="1" outline="0" fieldPosition="0">
        <references count="5">
          <reference field="0" count="6">
            <x v="5"/>
            <x v="22"/>
            <x v="114"/>
            <x v="129"/>
            <x v="132"/>
            <x v="153"/>
          </reference>
          <reference field="2" count="1" selected="0">
            <x v="11"/>
          </reference>
          <reference field="3" count="1" selected="0">
            <x v="76"/>
          </reference>
          <reference field="6" count="1" selected="0">
            <x v="1"/>
          </reference>
          <reference field="10" count="1" selected="0">
            <x v="11"/>
          </reference>
        </references>
      </pivotArea>
    </format>
    <format dxfId="404">
      <pivotArea dataOnly="0" labelOnly="1" outline="0" fieldPosition="0">
        <references count="5">
          <reference field="0" count="1">
            <x v="22"/>
          </reference>
          <reference field="2" count="1" selected="0">
            <x v="11"/>
          </reference>
          <reference field="3" count="1" selected="0">
            <x v="77"/>
          </reference>
          <reference field="6" count="1" selected="0">
            <x v="1"/>
          </reference>
          <reference field="10" count="1" selected="0">
            <x v="11"/>
          </reference>
        </references>
      </pivotArea>
    </format>
    <format dxfId="403">
      <pivotArea dataOnly="0" labelOnly="1" outline="0" fieldPosition="0">
        <references count="5">
          <reference field="0" count="1">
            <x v="18"/>
          </reference>
          <reference field="2" count="1" selected="0">
            <x v="11"/>
          </reference>
          <reference field="3" count="1" selected="0">
            <x v="56"/>
          </reference>
          <reference field="6" count="1" selected="0">
            <x v="1"/>
          </reference>
          <reference field="10" count="1" selected="0">
            <x v="12"/>
          </reference>
        </references>
      </pivotArea>
    </format>
    <format dxfId="402">
      <pivotArea dataOnly="0" labelOnly="1" outline="0" fieldPosition="0">
        <references count="5">
          <reference field="0" count="1">
            <x v="124"/>
          </reference>
          <reference field="2" count="1" selected="0">
            <x v="11"/>
          </reference>
          <reference field="3" count="1" selected="0">
            <x v="73"/>
          </reference>
          <reference field="6" count="1" selected="0">
            <x v="1"/>
          </reference>
          <reference field="10" count="1" selected="0">
            <x v="12"/>
          </reference>
        </references>
      </pivotArea>
    </format>
    <format dxfId="401">
      <pivotArea dataOnly="0" labelOnly="1" outline="0" fieldPosition="0">
        <references count="5">
          <reference field="0" count="1">
            <x v="38"/>
          </reference>
          <reference field="2" count="1" selected="0">
            <x v="11"/>
          </reference>
          <reference field="3" count="1" selected="0">
            <x v="70"/>
          </reference>
          <reference field="6" count="1" selected="0">
            <x v="1"/>
          </reference>
          <reference field="10" count="1" selected="0">
            <x v="13"/>
          </reference>
        </references>
      </pivotArea>
    </format>
    <format dxfId="400">
      <pivotArea dataOnly="0" labelOnly="1" outline="0" fieldPosition="0">
        <references count="5">
          <reference field="0" count="1">
            <x v="54"/>
          </reference>
          <reference field="2" count="1" selected="0">
            <x v="11"/>
          </reference>
          <reference field="3" count="1" selected="0">
            <x v="73"/>
          </reference>
          <reference field="6" count="1" selected="0">
            <x v="1"/>
          </reference>
          <reference field="10" count="1" selected="0">
            <x v="13"/>
          </reference>
        </references>
      </pivotArea>
    </format>
    <format dxfId="399">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4"/>
          </reference>
        </references>
      </pivotArea>
    </format>
    <format dxfId="398">
      <pivotArea dataOnly="0" labelOnly="1" outline="0" fieldPosition="0">
        <references count="5">
          <reference field="0" count="1">
            <x v="109"/>
          </reference>
          <reference field="2" count="1" selected="0">
            <x v="11"/>
          </reference>
          <reference field="3" count="1" selected="0">
            <x v="69"/>
          </reference>
          <reference field="6" count="1" selected="0">
            <x v="1"/>
          </reference>
          <reference field="10" count="1" selected="0">
            <x v="14"/>
          </reference>
        </references>
      </pivotArea>
    </format>
    <format dxfId="397">
      <pivotArea dataOnly="0" labelOnly="1" outline="0" fieldPosition="0">
        <references count="5">
          <reference field="0" count="4">
            <x v="61"/>
            <x v="62"/>
            <x v="63"/>
            <x v="64"/>
          </reference>
          <reference field="2" count="1" selected="0">
            <x v="11"/>
          </reference>
          <reference field="3" count="1" selected="0">
            <x v="71"/>
          </reference>
          <reference field="6" count="1" selected="0">
            <x v="1"/>
          </reference>
          <reference field="10" count="1" selected="0">
            <x v="14"/>
          </reference>
        </references>
      </pivotArea>
    </format>
    <format dxfId="396">
      <pivotArea dataOnly="0" labelOnly="1" outline="0" fieldPosition="0">
        <references count="5">
          <reference field="0" count="1">
            <x v="78"/>
          </reference>
          <reference field="2" count="1" selected="0">
            <x v="11"/>
          </reference>
          <reference field="3" count="1" selected="0">
            <x v="73"/>
          </reference>
          <reference field="6" count="1" selected="0">
            <x v="1"/>
          </reference>
          <reference field="10" count="1" selected="0">
            <x v="14"/>
          </reference>
        </references>
      </pivotArea>
    </format>
    <format dxfId="395">
      <pivotArea dataOnly="0" labelOnly="1" outline="0" fieldPosition="0">
        <references count="5">
          <reference field="0" count="1">
            <x v="13"/>
          </reference>
          <reference field="2" count="1" selected="0">
            <x v="11"/>
          </reference>
          <reference field="3" count="1" selected="0">
            <x v="56"/>
          </reference>
          <reference field="6" count="1" selected="0">
            <x v="1"/>
          </reference>
          <reference field="10" count="1" selected="0">
            <x v="15"/>
          </reference>
        </references>
      </pivotArea>
    </format>
    <format dxfId="394">
      <pivotArea dataOnly="0" labelOnly="1" outline="0" fieldPosition="0">
        <references count="5">
          <reference field="0" count="1">
            <x v="33"/>
          </reference>
          <reference field="2" count="1" selected="0">
            <x v="11"/>
          </reference>
          <reference field="3" count="1" selected="0">
            <x v="73"/>
          </reference>
          <reference field="6" count="1" selected="0">
            <x v="1"/>
          </reference>
          <reference field="10" count="1" selected="0">
            <x v="15"/>
          </reference>
        </references>
      </pivotArea>
    </format>
    <format dxfId="393">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6"/>
          </reference>
        </references>
      </pivotArea>
    </format>
    <format dxfId="392">
      <pivotArea dataOnly="0" labelOnly="1" outline="0" fieldPosition="0">
        <references count="5">
          <reference field="0" count="3">
            <x v="48"/>
            <x v="108"/>
            <x v="111"/>
          </reference>
          <reference field="2" count="1" selected="0">
            <x v="11"/>
          </reference>
          <reference field="3" count="1" selected="0">
            <x v="73"/>
          </reference>
          <reference field="6" count="1" selected="0">
            <x v="1"/>
          </reference>
          <reference field="10" count="1" selected="0">
            <x v="16"/>
          </reference>
        </references>
      </pivotArea>
    </format>
    <format dxfId="391">
      <pivotArea dataOnly="0" labelOnly="1" outline="0" fieldPosition="0">
        <references count="5">
          <reference field="0" count="1">
            <x v="107"/>
          </reference>
          <reference field="2" count="1" selected="0">
            <x v="11"/>
          </reference>
          <reference field="3" count="1" selected="0">
            <x v="60"/>
          </reference>
          <reference field="6" count="1" selected="0">
            <x v="1"/>
          </reference>
          <reference field="10" count="1" selected="0">
            <x v="17"/>
          </reference>
        </references>
      </pivotArea>
    </format>
    <format dxfId="390">
      <pivotArea dataOnly="0" labelOnly="1" outline="0" fieldPosition="0">
        <references count="5">
          <reference field="0" count="1">
            <x v="41"/>
          </reference>
          <reference field="2" count="1" selected="0">
            <x v="11"/>
          </reference>
          <reference field="3" count="1" selected="0">
            <x v="61"/>
          </reference>
          <reference field="6" count="1" selected="0">
            <x v="1"/>
          </reference>
          <reference field="10" count="1" selected="0">
            <x v="17"/>
          </reference>
        </references>
      </pivotArea>
    </format>
    <format dxfId="389">
      <pivotArea dataOnly="0" labelOnly="1" outline="0" fieldPosition="0">
        <references count="5">
          <reference field="0" count="1">
            <x v="86"/>
          </reference>
          <reference field="2" count="1" selected="0">
            <x v="11"/>
          </reference>
          <reference field="3" count="1" selected="0">
            <x v="62"/>
          </reference>
          <reference field="6" count="1" selected="0">
            <x v="1"/>
          </reference>
          <reference field="10" count="1" selected="0">
            <x v="17"/>
          </reference>
        </references>
      </pivotArea>
    </format>
    <format dxfId="388">
      <pivotArea dataOnly="0" labelOnly="1" outline="0" fieldPosition="0">
        <references count="5">
          <reference field="0" count="1">
            <x v="99"/>
          </reference>
          <reference field="2" count="1" selected="0">
            <x v="11"/>
          </reference>
          <reference field="3" count="1" selected="0">
            <x v="65"/>
          </reference>
          <reference field="6" count="1" selected="0">
            <x v="1"/>
          </reference>
          <reference field="10" count="1" selected="0">
            <x v="17"/>
          </reference>
        </references>
      </pivotArea>
    </format>
    <format dxfId="387">
      <pivotArea dataOnly="0" labelOnly="1" outline="0" fieldPosition="0">
        <references count="5">
          <reference field="0" count="1">
            <x v="121"/>
          </reference>
          <reference field="2" count="1" selected="0">
            <x v="11"/>
          </reference>
          <reference field="3" count="1" selected="0">
            <x v="66"/>
          </reference>
          <reference field="6" count="1" selected="0">
            <x v="1"/>
          </reference>
          <reference field="10" count="1" selected="0">
            <x v="17"/>
          </reference>
        </references>
      </pivotArea>
    </format>
    <format dxfId="386">
      <pivotArea dataOnly="0" labelOnly="1" outline="0" fieldPosition="0">
        <references count="5">
          <reference field="0" count="1">
            <x v="69"/>
          </reference>
          <reference field="2" count="1" selected="0">
            <x v="11"/>
          </reference>
          <reference field="3" count="1" selected="0">
            <x v="69"/>
          </reference>
          <reference field="6" count="1" selected="0">
            <x v="1"/>
          </reference>
          <reference field="10" count="1" selected="0">
            <x v="17"/>
          </reference>
        </references>
      </pivotArea>
    </format>
    <format dxfId="385">
      <pivotArea dataOnly="0" labelOnly="1" outline="0" fieldPosition="0">
        <references count="5">
          <reference field="0" count="1">
            <x v="15"/>
          </reference>
          <reference field="2" count="1" selected="0">
            <x v="11"/>
          </reference>
          <reference field="3" count="1" selected="0">
            <x v="56"/>
          </reference>
          <reference field="6" count="1" selected="0">
            <x v="1"/>
          </reference>
          <reference field="10" count="1" selected="0">
            <x v="18"/>
          </reference>
        </references>
      </pivotArea>
    </format>
    <format dxfId="384">
      <pivotArea dataOnly="0" labelOnly="1" outline="0" fieldPosition="0">
        <references count="5">
          <reference field="0" count="1">
            <x v="73"/>
          </reference>
          <reference field="2" count="1" selected="0">
            <x v="11"/>
          </reference>
          <reference field="3" count="1" selected="0">
            <x v="42"/>
          </reference>
          <reference field="6" count="1" selected="0">
            <x v="1"/>
          </reference>
          <reference field="10" count="1" selected="0">
            <x v="19"/>
          </reference>
        </references>
      </pivotArea>
    </format>
    <format dxfId="383">
      <pivotArea dataOnly="0" labelOnly="1" outline="0" fieldPosition="0">
        <references count="5">
          <reference field="0" count="1">
            <x v="68"/>
          </reference>
          <reference field="2" count="1" selected="0">
            <x v="11"/>
          </reference>
          <reference field="3" count="1" selected="0">
            <x v="69"/>
          </reference>
          <reference field="6" count="1" selected="0">
            <x v="1"/>
          </reference>
          <reference field="10" count="1" selected="0">
            <x v="19"/>
          </reference>
        </references>
      </pivotArea>
    </format>
    <format dxfId="382">
      <pivotArea dataOnly="0" labelOnly="1" outline="0" fieldPosition="0">
        <references count="5">
          <reference field="0" count="1">
            <x v="89"/>
          </reference>
          <reference field="2" count="1" selected="0">
            <x v="11"/>
          </reference>
          <reference field="3" count="1" selected="0">
            <x v="41"/>
          </reference>
          <reference field="6" count="1" selected="0">
            <x v="1"/>
          </reference>
          <reference field="10" count="1" selected="0">
            <x v="20"/>
          </reference>
        </references>
      </pivotArea>
    </format>
    <format dxfId="381">
      <pivotArea dataOnly="0" labelOnly="1" outline="0" fieldPosition="0">
        <references count="5">
          <reference field="0" count="1">
            <x v="90"/>
          </reference>
          <reference field="2" count="1" selected="0">
            <x v="11"/>
          </reference>
          <reference field="3" count="1" selected="0">
            <x v="57"/>
          </reference>
          <reference field="6" count="1" selected="0">
            <x v="1"/>
          </reference>
          <reference field="10" count="1" selected="0">
            <x v="20"/>
          </reference>
        </references>
      </pivotArea>
    </format>
    <format dxfId="380">
      <pivotArea dataOnly="0" labelOnly="1" outline="0" fieldPosition="0">
        <references count="5">
          <reference field="0" count="1">
            <x v="122"/>
          </reference>
          <reference field="2" count="1" selected="0">
            <x v="11"/>
          </reference>
          <reference field="3" count="1" selected="0">
            <x v="69"/>
          </reference>
          <reference field="6" count="1" selected="0">
            <x v="1"/>
          </reference>
          <reference field="10" count="1" selected="0">
            <x v="20"/>
          </reference>
        </references>
      </pivotArea>
    </format>
    <format dxfId="379">
      <pivotArea dataOnly="0" labelOnly="1" outline="0" fieldPosition="0">
        <references count="5">
          <reference field="0" count="1">
            <x v="17"/>
          </reference>
          <reference field="2" count="1" selected="0">
            <x v="11"/>
          </reference>
          <reference field="3" count="1" selected="0">
            <x v="56"/>
          </reference>
          <reference field="6" count="1" selected="0">
            <x v="1"/>
          </reference>
          <reference field="10" count="1" selected="0">
            <x v="21"/>
          </reference>
        </references>
      </pivotArea>
    </format>
    <format dxfId="378">
      <pivotArea dataOnly="0" labelOnly="1" outline="0" fieldPosition="0">
        <references count="5">
          <reference field="0" count="1">
            <x v="123"/>
          </reference>
          <reference field="2" count="1" selected="0">
            <x v="11"/>
          </reference>
          <reference field="3" count="1" selected="0">
            <x v="69"/>
          </reference>
          <reference field="6" count="1" selected="0">
            <x v="1"/>
          </reference>
          <reference field="10" count="1" selected="0">
            <x v="21"/>
          </reference>
        </references>
      </pivotArea>
    </format>
    <format dxfId="377">
      <pivotArea dataOnly="0" labelOnly="1" outline="0" fieldPosition="0">
        <references count="5">
          <reference field="0" count="4">
            <x v="28"/>
            <x v="120"/>
            <x v="133"/>
            <x v="136"/>
          </reference>
          <reference field="2" count="1" selected="0">
            <x v="11"/>
          </reference>
          <reference field="3" count="1" selected="0">
            <x v="49"/>
          </reference>
          <reference field="6" count="1" selected="0">
            <x v="1"/>
          </reference>
          <reference field="10" count="1" selected="0">
            <x v="22"/>
          </reference>
        </references>
      </pivotArea>
    </format>
    <format dxfId="376">
      <pivotArea dataOnly="0" labelOnly="1" outline="0" fieldPosition="0">
        <references count="5">
          <reference field="0" count="2">
            <x v="14"/>
            <x v="21"/>
          </reference>
          <reference field="2" count="1" selected="0">
            <x v="11"/>
          </reference>
          <reference field="3" count="1" selected="0">
            <x v="56"/>
          </reference>
          <reference field="6" count="1" selected="0">
            <x v="1"/>
          </reference>
          <reference field="10" count="1" selected="0">
            <x v="23"/>
          </reference>
        </references>
      </pivotArea>
    </format>
    <format dxfId="375">
      <pivotArea dataOnly="0" labelOnly="1" outline="0" fieldPosition="0">
        <references count="5">
          <reference field="0" count="1">
            <x v="102"/>
          </reference>
          <reference field="2" count="1" selected="0">
            <x v="11"/>
          </reference>
          <reference field="3" count="1" selected="0">
            <x v="67"/>
          </reference>
          <reference field="6" count="1" selected="0">
            <x v="1"/>
          </reference>
          <reference field="10" count="1" selected="0">
            <x v="23"/>
          </reference>
        </references>
      </pivotArea>
    </format>
    <format dxfId="374">
      <pivotArea dataOnly="0" labelOnly="1" outline="0" fieldPosition="0">
        <references count="5">
          <reference field="0" count="5">
            <x v="82"/>
            <x v="83"/>
            <x v="96"/>
            <x v="147"/>
            <x v="148"/>
          </reference>
          <reference field="2" count="1" selected="0">
            <x v="11"/>
          </reference>
          <reference field="3" count="1" selected="0">
            <x v="70"/>
          </reference>
          <reference field="6" count="1" selected="0">
            <x v="1"/>
          </reference>
          <reference field="10" count="1" selected="0">
            <x v="23"/>
          </reference>
        </references>
      </pivotArea>
    </format>
    <format dxfId="373">
      <pivotArea dataOnly="0" labelOnly="1" outline="0" fieldPosition="0">
        <references count="5">
          <reference field="0" count="3">
            <x v="42"/>
            <x v="81"/>
            <x v="144"/>
          </reference>
          <reference field="2" count="1" selected="0">
            <x v="11"/>
          </reference>
          <reference field="3" count="1" selected="0">
            <x v="73"/>
          </reference>
          <reference field="6" count="1" selected="0">
            <x v="1"/>
          </reference>
          <reference field="10" count="1" selected="0">
            <x v="23"/>
          </reference>
        </references>
      </pivotArea>
    </format>
    <format dxfId="372">
      <pivotArea dataOnly="0" labelOnly="1" outline="0" fieldPosition="0">
        <references count="5">
          <reference field="0" count="1">
            <x v="84"/>
          </reference>
          <reference field="2" count="1" selected="0">
            <x v="11"/>
          </reference>
          <reference field="3" count="1" selected="0">
            <x v="78"/>
          </reference>
          <reference field="6" count="1" selected="0">
            <x v="1"/>
          </reference>
          <reference field="10" count="1" selected="0">
            <x v="23"/>
          </reference>
        </references>
      </pivotArea>
    </format>
    <format dxfId="371">
      <pivotArea dataOnly="0" labelOnly="1" outline="0" fieldPosition="0">
        <references count="5">
          <reference field="0" count="1">
            <x v="101"/>
          </reference>
          <reference field="2" count="1" selected="0">
            <x v="11"/>
          </reference>
          <reference field="3" count="1" selected="0">
            <x v="69"/>
          </reference>
          <reference field="6" count="1" selected="0">
            <x v="1"/>
          </reference>
          <reference field="10" count="1" selected="0">
            <x v="25"/>
          </reference>
        </references>
      </pivotArea>
    </format>
    <format dxfId="370">
      <pivotArea dataOnly="0" labelOnly="1" outline="0" fieldPosition="0">
        <references count="5">
          <reference field="0" count="3">
            <x v="57"/>
            <x v="58"/>
            <x v="60"/>
          </reference>
          <reference field="2" count="1" selected="0">
            <x v="11"/>
          </reference>
          <reference field="3" count="1" selected="0">
            <x v="73"/>
          </reference>
          <reference field="6" count="1" selected="0">
            <x v="1"/>
          </reference>
          <reference field="10" count="1" selected="0">
            <x v="25"/>
          </reference>
        </references>
      </pivotArea>
    </format>
    <format dxfId="369">
      <pivotArea dataOnly="0" labelOnly="1" outline="0" fieldPosition="0">
        <references count="5">
          <reference field="0" count="1">
            <x v="65"/>
          </reference>
          <reference field="2" count="1" selected="0">
            <x v="11"/>
          </reference>
          <reference field="3" count="1" selected="0">
            <x v="73"/>
          </reference>
          <reference field="6" count="1" selected="0">
            <x v="1"/>
          </reference>
          <reference field="10" count="1" selected="0">
            <x v="26"/>
          </reference>
        </references>
      </pivotArea>
    </format>
    <format dxfId="368">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27"/>
          </reference>
        </references>
      </pivotArea>
    </format>
    <format dxfId="367">
      <pivotArea dataOnly="0" labelOnly="1" outline="0" fieldPosition="0">
        <references count="5">
          <reference field="0" count="2">
            <x v="10"/>
            <x v="50"/>
          </reference>
          <reference field="2" count="1" selected="0">
            <x v="11"/>
          </reference>
          <reference field="3" count="1" selected="0">
            <x v="45"/>
          </reference>
          <reference field="6" count="1" selected="0">
            <x v="1"/>
          </reference>
          <reference field="10" count="1" selected="0">
            <x v="28"/>
          </reference>
        </references>
      </pivotArea>
    </format>
    <format dxfId="366">
      <pivotArea dataOnly="0" labelOnly="1" outline="0" fieldPosition="0">
        <references count="5">
          <reference field="0" count="1">
            <x v="50"/>
          </reference>
          <reference field="2" count="1" selected="0">
            <x v="11"/>
          </reference>
          <reference field="3" count="1" selected="0">
            <x v="46"/>
          </reference>
          <reference field="6" count="1" selected="0">
            <x v="1"/>
          </reference>
          <reference field="10" count="1" selected="0">
            <x v="28"/>
          </reference>
        </references>
      </pivotArea>
    </format>
    <format dxfId="365">
      <pivotArea dataOnly="0" labelOnly="1" outline="0" fieldPosition="0">
        <references count="5">
          <reference field="0" count="2">
            <x v="94"/>
            <x v="98"/>
          </reference>
          <reference field="2" count="1" selected="0">
            <x v="11"/>
          </reference>
          <reference field="3" count="1" selected="0">
            <x v="56"/>
          </reference>
          <reference field="6" count="1" selected="0">
            <x v="1"/>
          </reference>
          <reference field="10" count="1" selected="0">
            <x v="28"/>
          </reference>
        </references>
      </pivotArea>
    </format>
    <format dxfId="364">
      <pivotArea dataOnly="0" labelOnly="1" outline="0" fieldPosition="0">
        <references count="5">
          <reference field="0" count="1">
            <x v="20"/>
          </reference>
          <reference field="2" count="1" selected="0">
            <x v="11"/>
          </reference>
          <reference field="3" count="1" selected="0">
            <x v="58"/>
          </reference>
          <reference field="6" count="1" selected="0">
            <x v="1"/>
          </reference>
          <reference field="10" count="1" selected="0">
            <x v="28"/>
          </reference>
        </references>
      </pivotArea>
    </format>
    <format dxfId="363">
      <pivotArea dataOnly="0" labelOnly="1" outline="0" fieldPosition="0">
        <references count="5">
          <reference field="0" count="1">
            <x v="11"/>
          </reference>
          <reference field="2" count="1" selected="0">
            <x v="11"/>
          </reference>
          <reference field="3" count="1" selected="0">
            <x v="60"/>
          </reference>
          <reference field="6" count="1" selected="0">
            <x v="1"/>
          </reference>
          <reference field="10" count="1" selected="0">
            <x v="28"/>
          </reference>
        </references>
      </pivotArea>
    </format>
    <format dxfId="362">
      <pivotArea dataOnly="0" labelOnly="1" outline="0" fieldPosition="0">
        <references count="5">
          <reference field="0" count="1">
            <x v="50"/>
          </reference>
          <reference field="2" count="1" selected="0">
            <x v="11"/>
          </reference>
          <reference field="3" count="1" selected="0">
            <x v="70"/>
          </reference>
          <reference field="6" count="1" selected="0">
            <x v="1"/>
          </reference>
          <reference field="10" count="1" selected="0">
            <x v="28"/>
          </reference>
        </references>
      </pivotArea>
    </format>
    <format dxfId="361">
      <pivotArea dataOnly="0" labelOnly="1" outline="0" fieldPosition="0">
        <references count="5">
          <reference field="0" count="1">
            <x v="117"/>
          </reference>
          <reference field="2" count="1" selected="0">
            <x v="11"/>
          </reference>
          <reference field="3" count="1" selected="0">
            <x v="49"/>
          </reference>
          <reference field="6" count="1" selected="0">
            <x v="1"/>
          </reference>
          <reference field="10" count="1" selected="0">
            <x v="29"/>
          </reference>
        </references>
      </pivotArea>
    </format>
    <format dxfId="360">
      <pivotArea dataOnly="0" labelOnly="1" outline="0" fieldPosition="0">
        <references count="5">
          <reference field="0" count="1">
            <x v="117"/>
          </reference>
          <reference field="2" count="1" selected="0">
            <x v="11"/>
          </reference>
          <reference field="3" count="1" selected="0">
            <x v="50"/>
          </reference>
          <reference field="6" count="1" selected="0">
            <x v="1"/>
          </reference>
          <reference field="10" count="1" selected="0">
            <x v="29"/>
          </reference>
        </references>
      </pivotArea>
    </format>
    <format dxfId="359">
      <pivotArea dataOnly="0" labelOnly="1" outline="0" fieldPosition="0">
        <references count="5">
          <reference field="0" count="1">
            <x v="117"/>
          </reference>
          <reference field="2" count="1" selected="0">
            <x v="11"/>
          </reference>
          <reference field="3" count="1" selected="0">
            <x v="51"/>
          </reference>
          <reference field="6" count="1" selected="0">
            <x v="1"/>
          </reference>
          <reference field="10" count="1" selected="0">
            <x v="29"/>
          </reference>
        </references>
      </pivotArea>
    </format>
    <format dxfId="358">
      <pivotArea dataOnly="0" labelOnly="1" outline="0" fieldPosition="0">
        <references count="5">
          <reference field="0" count="1">
            <x v="117"/>
          </reference>
          <reference field="2" count="1" selected="0">
            <x v="11"/>
          </reference>
          <reference field="3" count="1" selected="0">
            <x v="62"/>
          </reference>
          <reference field="6" count="1" selected="0">
            <x v="1"/>
          </reference>
          <reference field="10" count="1" selected="0">
            <x v="29"/>
          </reference>
        </references>
      </pivotArea>
    </format>
    <format dxfId="357">
      <pivotArea dataOnly="0" labelOnly="1" outline="0" fieldPosition="0">
        <references count="5">
          <reference field="0" count="2">
            <x v="43"/>
            <x v="125"/>
          </reference>
          <reference field="2" count="1" selected="0">
            <x v="11"/>
          </reference>
          <reference field="3" count="1" selected="0">
            <x v="73"/>
          </reference>
          <reference field="6" count="1" selected="0">
            <x v="1"/>
          </reference>
          <reference field="10" count="1" selected="0">
            <x v="29"/>
          </reference>
        </references>
      </pivotArea>
    </format>
    <format dxfId="356">
      <pivotArea dataOnly="0" labelOnly="1" outline="0" fieldPosition="0">
        <references count="5">
          <reference field="0" count="1">
            <x v="53"/>
          </reference>
          <reference field="2" count="1" selected="0">
            <x v="11"/>
          </reference>
          <reference field="3" count="1" selected="0">
            <x v="73"/>
          </reference>
          <reference field="6" count="1" selected="0">
            <x v="1"/>
          </reference>
          <reference field="10" count="1" selected="0">
            <x v="30"/>
          </reference>
        </references>
      </pivotArea>
    </format>
    <format dxfId="355">
      <pivotArea dataOnly="0" labelOnly="1" outline="0" fieldPosition="0">
        <references count="5">
          <reference field="0" count="2">
            <x v="2"/>
            <x v="3"/>
          </reference>
          <reference field="2" count="1" selected="0">
            <x v="12"/>
          </reference>
          <reference field="3" count="1" selected="0">
            <x v="79"/>
          </reference>
          <reference field="6" count="1" selected="0">
            <x v="1"/>
          </reference>
          <reference field="10" count="1" selected="0">
            <x v="24"/>
          </reference>
        </references>
      </pivotArea>
    </format>
    <format dxfId="354">
      <pivotArea dataOnly="0" labelOnly="1" outline="0" fieldPosition="0">
        <references count="5">
          <reference field="0" count="1">
            <x v="12"/>
          </reference>
          <reference field="2" count="1" selected="0">
            <x v="1"/>
          </reference>
          <reference field="3" count="1" selected="0">
            <x v="1"/>
          </reference>
          <reference field="6" count="1" selected="0">
            <x v="2"/>
          </reference>
          <reference field="10" count="1" selected="0">
            <x v="1"/>
          </reference>
        </references>
      </pivotArea>
    </format>
    <format dxfId="353">
      <pivotArea dataOnly="0" labelOnly="1" outline="0" fieldPosition="0">
        <references count="5">
          <reference field="0" count="2">
            <x v="9"/>
            <x v="115"/>
          </reference>
          <reference field="2" count="1" selected="0">
            <x v="1"/>
          </reference>
          <reference field="3" count="1" selected="0">
            <x v="2"/>
          </reference>
          <reference field="6" count="1" selected="0">
            <x v="2"/>
          </reference>
          <reference field="10" count="1" selected="0">
            <x v="1"/>
          </reference>
        </references>
      </pivotArea>
    </format>
    <format dxfId="352">
      <pivotArea dataOnly="0" labelOnly="1" outline="0" fieldPosition="0">
        <references count="5">
          <reference field="0" count="1">
            <x v="35"/>
          </reference>
          <reference field="2" count="1" selected="0">
            <x v="1"/>
          </reference>
          <reference field="3" count="1" selected="0">
            <x v="2"/>
          </reference>
          <reference field="6" count="1" selected="0">
            <x v="2"/>
          </reference>
          <reference field="10" count="1" selected="0">
            <x v="6"/>
          </reference>
        </references>
      </pivotArea>
    </format>
    <format dxfId="351">
      <pivotArea dataOnly="0" labelOnly="1" outline="0" fieldPosition="0">
        <references count="5">
          <reference field="0" count="1">
            <x v="118"/>
          </reference>
          <reference field="2" count="1" selected="0">
            <x v="1"/>
          </reference>
          <reference field="3" count="1" selected="0">
            <x v="2"/>
          </reference>
          <reference field="6" count="1" selected="0">
            <x v="2"/>
          </reference>
          <reference field="10" count="1" selected="0">
            <x v="29"/>
          </reference>
        </references>
      </pivotArea>
    </format>
    <format dxfId="350">
      <pivotArea dataOnly="0" labelOnly="1" outline="0" fieldPosition="0">
        <references count="5">
          <reference field="0" count="1">
            <x v="25"/>
          </reference>
          <reference field="2" count="1" selected="0">
            <x v="9"/>
          </reference>
          <reference field="3" count="1" selected="0">
            <x v="23"/>
          </reference>
          <reference field="6" count="1" selected="0">
            <x v="2"/>
          </reference>
          <reference field="10" count="1" selected="0">
            <x v="1"/>
          </reference>
        </references>
      </pivotArea>
    </format>
    <format dxfId="349">
      <pivotArea dataOnly="0" labelOnly="1" outline="0" fieldPosition="0">
        <references count="5">
          <reference field="0" count="1">
            <x v="40"/>
          </reference>
          <reference field="2" count="1" selected="0">
            <x v="13"/>
          </reference>
          <reference field="3" count="1" selected="0">
            <x v="80"/>
          </reference>
          <reference field="6" count="1" selected="0">
            <x v="2"/>
          </reference>
          <reference field="10" count="1" selected="0">
            <x v="8"/>
          </reference>
        </references>
      </pivotArea>
    </format>
    <format dxfId="348">
      <pivotArea dataOnly="0" labelOnly="1" outline="0" fieldPosition="0">
        <references count="5">
          <reference field="0" count="1">
            <x v="151"/>
          </reference>
          <reference field="2" count="1" selected="0">
            <x v="3"/>
          </reference>
          <reference field="3" count="1" selected="0">
            <x v="4"/>
          </reference>
          <reference field="6" count="1" selected="0">
            <x v="3"/>
          </reference>
          <reference field="10" count="1" selected="0">
            <x v="8"/>
          </reference>
        </references>
      </pivotArea>
    </format>
    <format dxfId="347">
      <pivotArea dataOnly="0" labelOnly="1" outline="0" fieldPosition="0">
        <references count="5">
          <reference field="0" count="1">
            <x v="79"/>
          </reference>
          <reference field="2" count="1" selected="0">
            <x v="0"/>
          </reference>
          <reference field="3" count="1" selected="0">
            <x v="0"/>
          </reference>
          <reference field="6" count="1" selected="0">
            <x v="4"/>
          </reference>
          <reference field="10" count="1" selected="0">
            <x v="8"/>
          </reference>
        </references>
      </pivotArea>
    </format>
    <format dxfId="346">
      <pivotArea dataOnly="0" labelOnly="1" outline="0" fieldPosition="0">
        <references count="5">
          <reference field="0" count="1">
            <x v="150"/>
          </reference>
          <reference field="2" count="1" selected="0">
            <x v="2"/>
          </reference>
          <reference field="3" count="1" selected="0">
            <x v="3"/>
          </reference>
          <reference field="6" count="1" selected="0">
            <x v="5"/>
          </reference>
          <reference field="10" count="1" selected="0">
            <x v="8"/>
          </reference>
        </references>
      </pivotArea>
    </format>
    <format dxfId="345">
      <pivotArea dataOnly="0" labelOnly="1" outline="0" fieldPosition="0">
        <references count="1">
          <reference field="16" count="0"/>
        </references>
      </pivotArea>
    </format>
    <format dxfId="344">
      <pivotArea dataOnly="0" labelOnly="1" grandCol="1" outline="0" fieldPosition="0"/>
    </format>
    <format dxfId="343">
      <pivotArea type="all" dataOnly="0" outline="0" fieldPosition="0"/>
    </format>
    <format dxfId="342">
      <pivotArea outline="0" collapsedLevelsAreSubtotals="1" fieldPosition="0"/>
    </format>
    <format dxfId="341">
      <pivotArea type="origin" dataOnly="0" labelOnly="1" outline="0" fieldPosition="0"/>
    </format>
    <format dxfId="340">
      <pivotArea field="16" type="button" dataOnly="0" labelOnly="1" outline="0" axis="axisCol" fieldPosition="0"/>
    </format>
    <format dxfId="339">
      <pivotArea type="topRight" dataOnly="0" labelOnly="1" outline="0" fieldPosition="0"/>
    </format>
    <format dxfId="338">
      <pivotArea field="6" type="button" dataOnly="0" labelOnly="1" outline="0" axis="axisRow" fieldPosition="0"/>
    </format>
    <format dxfId="337">
      <pivotArea field="2" type="button" dataOnly="0" labelOnly="1" outline="0" axis="axisRow" fieldPosition="1"/>
    </format>
    <format dxfId="336">
      <pivotArea field="10" type="button" dataOnly="0" labelOnly="1" outline="0" axis="axisRow" fieldPosition="2"/>
    </format>
    <format dxfId="335">
      <pivotArea field="3" type="button" dataOnly="0" labelOnly="1" outline="0" axis="axisRow" fieldPosition="3"/>
    </format>
    <format dxfId="334">
      <pivotArea field="0" type="button" dataOnly="0" labelOnly="1" outline="0" axis="axisRow" fieldPosition="4"/>
    </format>
    <format dxfId="333">
      <pivotArea dataOnly="0" labelOnly="1" outline="0" fieldPosition="0">
        <references count="1">
          <reference field="6" count="0"/>
        </references>
      </pivotArea>
    </format>
    <format dxfId="332">
      <pivotArea dataOnly="0" labelOnly="1" outline="0" fieldPosition="0">
        <references count="1">
          <reference field="6" count="0" defaultSubtotal="1"/>
        </references>
      </pivotArea>
    </format>
    <format dxfId="331">
      <pivotArea dataOnly="0" labelOnly="1" outline="0" fieldPosition="0">
        <references count="2">
          <reference field="2" count="4">
            <x v="4"/>
            <x v="5"/>
            <x v="6"/>
            <x v="7"/>
          </reference>
          <reference field="6" count="1" selected="0">
            <x v="0"/>
          </reference>
        </references>
      </pivotArea>
    </format>
    <format dxfId="330">
      <pivotArea dataOnly="0" labelOnly="1" outline="0" fieldPosition="0">
        <references count="2">
          <reference field="2" count="4" defaultSubtotal="1">
            <x v="4"/>
            <x v="5"/>
            <x v="6"/>
            <x v="7"/>
          </reference>
          <reference field="6" count="1" selected="0">
            <x v="0"/>
          </reference>
        </references>
      </pivotArea>
    </format>
    <format dxfId="329">
      <pivotArea dataOnly="0" labelOnly="1" outline="0" fieldPosition="0">
        <references count="2">
          <reference field="2" count="5">
            <x v="8"/>
            <x v="9"/>
            <x v="10"/>
            <x v="11"/>
            <x v="12"/>
          </reference>
          <reference field="6" count="1" selected="0">
            <x v="1"/>
          </reference>
        </references>
      </pivotArea>
    </format>
    <format dxfId="328">
      <pivotArea dataOnly="0" labelOnly="1" outline="0" fieldPosition="0">
        <references count="2">
          <reference field="2" count="5" defaultSubtotal="1">
            <x v="8"/>
            <x v="9"/>
            <x v="10"/>
            <x v="11"/>
            <x v="12"/>
          </reference>
          <reference field="6" count="1" selected="0">
            <x v="1"/>
          </reference>
        </references>
      </pivotArea>
    </format>
    <format dxfId="327">
      <pivotArea dataOnly="0" labelOnly="1" outline="0" fieldPosition="0">
        <references count="2">
          <reference field="2" count="3">
            <x v="1"/>
            <x v="9"/>
            <x v="13"/>
          </reference>
          <reference field="6" count="1" selected="0">
            <x v="2"/>
          </reference>
        </references>
      </pivotArea>
    </format>
    <format dxfId="326">
      <pivotArea dataOnly="0" labelOnly="1" outline="0" fieldPosition="0">
        <references count="2">
          <reference field="2" count="3" defaultSubtotal="1">
            <x v="1"/>
            <x v="9"/>
            <x v="13"/>
          </reference>
          <reference field="6" count="1" selected="0">
            <x v="2"/>
          </reference>
        </references>
      </pivotArea>
    </format>
    <format dxfId="325">
      <pivotArea dataOnly="0" labelOnly="1" outline="0" fieldPosition="0">
        <references count="2">
          <reference field="2" count="1">
            <x v="3"/>
          </reference>
          <reference field="6" count="1" selected="0">
            <x v="3"/>
          </reference>
        </references>
      </pivotArea>
    </format>
    <format dxfId="324">
      <pivotArea dataOnly="0" labelOnly="1" outline="0" fieldPosition="0">
        <references count="2">
          <reference field="2" count="1" defaultSubtotal="1">
            <x v="3"/>
          </reference>
          <reference field="6" count="1" selected="0">
            <x v="3"/>
          </reference>
        </references>
      </pivotArea>
    </format>
    <format dxfId="323">
      <pivotArea dataOnly="0" labelOnly="1" outline="0" fieldPosition="0">
        <references count="2">
          <reference field="2" count="1">
            <x v="0"/>
          </reference>
          <reference field="6" count="1" selected="0">
            <x v="4"/>
          </reference>
        </references>
      </pivotArea>
    </format>
    <format dxfId="322">
      <pivotArea dataOnly="0" labelOnly="1" outline="0" fieldPosition="0">
        <references count="2">
          <reference field="2" count="1" defaultSubtotal="1">
            <x v="0"/>
          </reference>
          <reference field="6" count="1" selected="0">
            <x v="4"/>
          </reference>
        </references>
      </pivotArea>
    </format>
    <format dxfId="321">
      <pivotArea dataOnly="0" labelOnly="1" outline="0" fieldPosition="0">
        <references count="2">
          <reference field="2" count="1">
            <x v="2"/>
          </reference>
          <reference field="6" count="1" selected="0">
            <x v="5"/>
          </reference>
        </references>
      </pivotArea>
    </format>
    <format dxfId="320">
      <pivotArea dataOnly="0" labelOnly="1" outline="0" fieldPosition="0">
        <references count="2">
          <reference field="2" count="1" defaultSubtotal="1">
            <x v="2"/>
          </reference>
          <reference field="6" count="1" selected="0">
            <x v="5"/>
          </reference>
        </references>
      </pivotArea>
    </format>
    <format dxfId="319">
      <pivotArea dataOnly="0" labelOnly="1" outline="0" fieldPosition="0">
        <references count="3">
          <reference field="2" count="1" selected="0">
            <x v="4"/>
          </reference>
          <reference field="6" count="1" selected="0">
            <x v="0"/>
          </reference>
          <reference field="10" count="1">
            <x v="8"/>
          </reference>
        </references>
      </pivotArea>
    </format>
    <format dxfId="318">
      <pivotArea dataOnly="0" labelOnly="1" outline="0" fieldPosition="0">
        <references count="3">
          <reference field="2" count="1" selected="0">
            <x v="5"/>
          </reference>
          <reference field="6" count="1" selected="0">
            <x v="0"/>
          </reference>
          <reference field="10" count="8">
            <x v="5"/>
            <x v="10"/>
            <x v="13"/>
            <x v="15"/>
            <x v="17"/>
            <x v="19"/>
            <x v="20"/>
            <x v="23"/>
          </reference>
        </references>
      </pivotArea>
    </format>
    <format dxfId="317">
      <pivotArea dataOnly="0" labelOnly="1" outline="0" fieldPosition="0">
        <references count="3">
          <reference field="2" count="1" selected="0">
            <x v="6"/>
          </reference>
          <reference field="6" count="1" selected="0">
            <x v="0"/>
          </reference>
          <reference field="10" count="19">
            <x v="1"/>
            <x v="2"/>
            <x v="5"/>
            <x v="8"/>
            <x v="9"/>
            <x v="10"/>
            <x v="11"/>
            <x v="12"/>
            <x v="13"/>
            <x v="14"/>
            <x v="16"/>
            <x v="20"/>
            <x v="21"/>
            <x v="23"/>
            <x v="25"/>
            <x v="26"/>
            <x v="27"/>
            <x v="29"/>
            <x v="30"/>
          </reference>
        </references>
      </pivotArea>
    </format>
    <format dxfId="316">
      <pivotArea dataOnly="0" labelOnly="1" outline="0" fieldPosition="0">
        <references count="3">
          <reference field="2" count="1" selected="0">
            <x v="7"/>
          </reference>
          <reference field="6" count="1" selected="0">
            <x v="0"/>
          </reference>
          <reference field="10" count="1">
            <x v="8"/>
          </reference>
        </references>
      </pivotArea>
    </format>
    <format dxfId="315">
      <pivotArea dataOnly="0" labelOnly="1" outline="0" fieldPosition="0">
        <references count="3">
          <reference field="2" count="1" selected="0">
            <x v="8"/>
          </reference>
          <reference field="6" count="1" selected="0">
            <x v="1"/>
          </reference>
          <reference field="10" count="3">
            <x v="11"/>
            <x v="23"/>
            <x v="29"/>
          </reference>
        </references>
      </pivotArea>
    </format>
    <format dxfId="314">
      <pivotArea dataOnly="0" labelOnly="1" outline="0" fieldPosition="0">
        <references count="3">
          <reference field="2" count="1" selected="0">
            <x v="9"/>
          </reference>
          <reference field="6" count="1" selected="0">
            <x v="1"/>
          </reference>
          <reference field="10" count="4">
            <x v="4"/>
            <x v="14"/>
            <x v="16"/>
            <x v="23"/>
          </reference>
        </references>
      </pivotArea>
    </format>
    <format dxfId="313">
      <pivotArea dataOnly="0" labelOnly="1" outline="0" fieldPosition="0">
        <references count="3">
          <reference field="2" count="1" selected="0">
            <x v="10"/>
          </reference>
          <reference field="6" count="1" selected="0">
            <x v="1"/>
          </reference>
          <reference field="10" count="15">
            <x v="2"/>
            <x v="5"/>
            <x v="10"/>
            <x v="11"/>
            <x v="12"/>
            <x v="13"/>
            <x v="14"/>
            <x v="15"/>
            <x v="16"/>
            <x v="19"/>
            <x v="20"/>
            <x v="23"/>
            <x v="27"/>
            <x v="28"/>
            <x v="31"/>
          </reference>
        </references>
      </pivotArea>
    </format>
    <format dxfId="312">
      <pivotArea dataOnly="0" labelOnly="1" outline="0" fieldPosition="0">
        <references count="3">
          <reference field="2" count="1" selected="0">
            <x v="11"/>
          </reference>
          <reference field="6" count="1" selected="0">
            <x v="1"/>
          </reference>
          <reference field="10" count="27">
            <x v="0"/>
            <x v="1"/>
            <x v="2"/>
            <x v="3"/>
            <x v="6"/>
            <x v="7"/>
            <x v="9"/>
            <x v="10"/>
            <x v="11"/>
            <x v="12"/>
            <x v="13"/>
            <x v="14"/>
            <x v="15"/>
            <x v="16"/>
            <x v="17"/>
            <x v="18"/>
            <x v="19"/>
            <x v="20"/>
            <x v="21"/>
            <x v="22"/>
            <x v="23"/>
            <x v="25"/>
            <x v="26"/>
            <x v="27"/>
            <x v="28"/>
            <x v="29"/>
            <x v="30"/>
          </reference>
        </references>
      </pivotArea>
    </format>
    <format dxfId="311">
      <pivotArea dataOnly="0" labelOnly="1" outline="0" fieldPosition="0">
        <references count="3">
          <reference field="2" count="1" selected="0">
            <x v="12"/>
          </reference>
          <reference field="6" count="1" selected="0">
            <x v="1"/>
          </reference>
          <reference field="10" count="1">
            <x v="24"/>
          </reference>
        </references>
      </pivotArea>
    </format>
    <format dxfId="310">
      <pivotArea dataOnly="0" labelOnly="1" outline="0" fieldPosition="0">
        <references count="3">
          <reference field="2" count="1" selected="0">
            <x v="1"/>
          </reference>
          <reference field="6" count="1" selected="0">
            <x v="2"/>
          </reference>
          <reference field="10" count="3">
            <x v="1"/>
            <x v="6"/>
            <x v="29"/>
          </reference>
        </references>
      </pivotArea>
    </format>
    <format dxfId="309">
      <pivotArea dataOnly="0" labelOnly="1" outline="0" fieldPosition="0">
        <references count="3">
          <reference field="2" count="1" selected="0">
            <x v="9"/>
          </reference>
          <reference field="6" count="1" selected="0">
            <x v="2"/>
          </reference>
          <reference field="10" count="1">
            <x v="1"/>
          </reference>
        </references>
      </pivotArea>
    </format>
    <format dxfId="308">
      <pivotArea dataOnly="0" labelOnly="1" outline="0" fieldPosition="0">
        <references count="3">
          <reference field="2" count="1" selected="0">
            <x v="13"/>
          </reference>
          <reference field="6" count="1" selected="0">
            <x v="2"/>
          </reference>
          <reference field="10" count="1">
            <x v="8"/>
          </reference>
        </references>
      </pivotArea>
    </format>
    <format dxfId="307">
      <pivotArea dataOnly="0" labelOnly="1" outline="0" fieldPosition="0">
        <references count="3">
          <reference field="2" count="1" selected="0">
            <x v="3"/>
          </reference>
          <reference field="6" count="1" selected="0">
            <x v="3"/>
          </reference>
          <reference field="10" count="1">
            <x v="8"/>
          </reference>
        </references>
      </pivotArea>
    </format>
    <format dxfId="306">
      <pivotArea dataOnly="0" labelOnly="1" outline="0" fieldPosition="0">
        <references count="3">
          <reference field="2" count="1" selected="0">
            <x v="0"/>
          </reference>
          <reference field="6" count="1" selected="0">
            <x v="4"/>
          </reference>
          <reference field="10" count="1">
            <x v="8"/>
          </reference>
        </references>
      </pivotArea>
    </format>
    <format dxfId="305">
      <pivotArea dataOnly="0" labelOnly="1" outline="0" fieldPosition="0">
        <references count="3">
          <reference field="2" count="1" selected="0">
            <x v="2"/>
          </reference>
          <reference field="6" count="1" selected="0">
            <x v="5"/>
          </reference>
          <reference field="10" count="1">
            <x v="8"/>
          </reference>
        </references>
      </pivotArea>
    </format>
    <format dxfId="304">
      <pivotArea dataOnly="0" labelOnly="1" outline="0" fieldPosition="0">
        <references count="4">
          <reference field="2" count="1" selected="0">
            <x v="4"/>
          </reference>
          <reference field="3" count="1">
            <x v="5"/>
          </reference>
          <reference field="6" count="1" selected="0">
            <x v="0"/>
          </reference>
          <reference field="10" count="1" selected="0">
            <x v="8"/>
          </reference>
        </references>
      </pivotArea>
    </format>
    <format dxfId="303">
      <pivotArea dataOnly="0" labelOnly="1" outline="0" fieldPosition="0">
        <references count="4">
          <reference field="2" count="1" selected="0">
            <x v="5"/>
          </reference>
          <reference field="3" count="1">
            <x v="9"/>
          </reference>
          <reference field="6" count="1" selected="0">
            <x v="0"/>
          </reference>
          <reference field="10" count="1" selected="0">
            <x v="5"/>
          </reference>
        </references>
      </pivotArea>
    </format>
    <format dxfId="302">
      <pivotArea dataOnly="0" labelOnly="1" outline="0" fieldPosition="0">
        <references count="4">
          <reference field="2" count="1" selected="0">
            <x v="5"/>
          </reference>
          <reference field="3" count="1">
            <x v="8"/>
          </reference>
          <reference field="6" count="1" selected="0">
            <x v="0"/>
          </reference>
          <reference field="10" count="1" selected="0">
            <x v="10"/>
          </reference>
        </references>
      </pivotArea>
    </format>
    <format dxfId="301">
      <pivotArea dataOnly="0" labelOnly="1" outline="0" fieldPosition="0">
        <references count="4">
          <reference field="2" count="1" selected="0">
            <x v="5"/>
          </reference>
          <reference field="3" count="1">
            <x v="6"/>
          </reference>
          <reference field="6" count="1" selected="0">
            <x v="0"/>
          </reference>
          <reference field="10" count="1" selected="0">
            <x v="13"/>
          </reference>
        </references>
      </pivotArea>
    </format>
    <format dxfId="300">
      <pivotArea dataOnly="0" labelOnly="1" outline="0" fieldPosition="0">
        <references count="4">
          <reference field="2" count="1" selected="0">
            <x v="5"/>
          </reference>
          <reference field="3" count="1">
            <x v="7"/>
          </reference>
          <reference field="6" count="1" selected="0">
            <x v="0"/>
          </reference>
          <reference field="10" count="1" selected="0">
            <x v="23"/>
          </reference>
        </references>
      </pivotArea>
    </format>
    <format dxfId="299">
      <pivotArea dataOnly="0" labelOnly="1" outline="0" fieldPosition="0">
        <references count="4">
          <reference field="2" count="1" selected="0">
            <x v="6"/>
          </reference>
          <reference field="3" count="2">
            <x v="10"/>
            <x v="16"/>
          </reference>
          <reference field="6" count="1" selected="0">
            <x v="0"/>
          </reference>
          <reference field="10" count="1" selected="0">
            <x v="1"/>
          </reference>
        </references>
      </pivotArea>
    </format>
    <format dxfId="298">
      <pivotArea dataOnly="0" labelOnly="1" outline="0" fieldPosition="0">
        <references count="4">
          <reference field="2" count="1" selected="0">
            <x v="6"/>
          </reference>
          <reference field="3" count="2">
            <x v="10"/>
            <x v="16"/>
          </reference>
          <reference field="6" count="1" selected="0">
            <x v="0"/>
          </reference>
          <reference field="10" count="1" selected="0">
            <x v="2"/>
          </reference>
        </references>
      </pivotArea>
    </format>
    <format dxfId="297">
      <pivotArea dataOnly="0" labelOnly="1" outline="0" fieldPosition="0">
        <references count="4">
          <reference field="2" count="1" selected="0">
            <x v="6"/>
          </reference>
          <reference field="3" count="1">
            <x v="15"/>
          </reference>
          <reference field="6" count="1" selected="0">
            <x v="0"/>
          </reference>
          <reference field="10" count="1" selected="0">
            <x v="8"/>
          </reference>
        </references>
      </pivotArea>
    </format>
    <format dxfId="296">
      <pivotArea dataOnly="0" labelOnly="1" outline="0" fieldPosition="0">
        <references count="4">
          <reference field="2" count="1" selected="0">
            <x v="6"/>
          </reference>
          <reference field="3" count="2">
            <x v="11"/>
            <x v="14"/>
          </reference>
          <reference field="6" count="1" selected="0">
            <x v="0"/>
          </reference>
          <reference field="10" count="1" selected="0">
            <x v="9"/>
          </reference>
        </references>
      </pivotArea>
    </format>
    <format dxfId="295">
      <pivotArea dataOnly="0" labelOnly="1" outline="0" fieldPosition="0">
        <references count="4">
          <reference field="2" count="1" selected="0">
            <x v="6"/>
          </reference>
          <reference field="3" count="2">
            <x v="11"/>
            <x v="12"/>
          </reference>
          <reference field="6" count="1" selected="0">
            <x v="0"/>
          </reference>
          <reference field="10" count="1" selected="0">
            <x v="10"/>
          </reference>
        </references>
      </pivotArea>
    </format>
    <format dxfId="294">
      <pivotArea dataOnly="0" labelOnly="1" outline="0" fieldPosition="0">
        <references count="4">
          <reference field="2" count="1" selected="0">
            <x v="6"/>
          </reference>
          <reference field="3" count="2">
            <x v="10"/>
            <x v="16"/>
          </reference>
          <reference field="6" count="1" selected="0">
            <x v="0"/>
          </reference>
          <reference field="10" count="1" selected="0">
            <x v="11"/>
          </reference>
        </references>
      </pivotArea>
    </format>
    <format dxfId="293">
      <pivotArea dataOnly="0" labelOnly="1" outline="0" fieldPosition="0">
        <references count="4">
          <reference field="2" count="1" selected="0">
            <x v="6"/>
          </reference>
          <reference field="3" count="1">
            <x v="10"/>
          </reference>
          <reference field="6" count="1" selected="0">
            <x v="0"/>
          </reference>
          <reference field="10" count="1" selected="0">
            <x v="12"/>
          </reference>
        </references>
      </pivotArea>
    </format>
    <format dxfId="292">
      <pivotArea dataOnly="0" labelOnly="1" outline="0" fieldPosition="0">
        <references count="4">
          <reference field="2" count="1" selected="0">
            <x v="6"/>
          </reference>
          <reference field="3" count="1">
            <x v="11"/>
          </reference>
          <reference field="6" count="1" selected="0">
            <x v="0"/>
          </reference>
          <reference field="10" count="1" selected="0">
            <x v="13"/>
          </reference>
        </references>
      </pivotArea>
    </format>
    <format dxfId="291">
      <pivotArea dataOnly="0" labelOnly="1" outline="0" fieldPosition="0">
        <references count="4">
          <reference field="2" count="1" selected="0">
            <x v="6"/>
          </reference>
          <reference field="3" count="2">
            <x v="10"/>
            <x v="11"/>
          </reference>
          <reference field="6" count="1" selected="0">
            <x v="0"/>
          </reference>
          <reference field="10" count="1" selected="0">
            <x v="14"/>
          </reference>
        </references>
      </pivotArea>
    </format>
    <format dxfId="290">
      <pivotArea dataOnly="0" labelOnly="1" outline="0" fieldPosition="0">
        <references count="4">
          <reference field="2" count="1" selected="0">
            <x v="6"/>
          </reference>
          <reference field="3" count="2">
            <x v="10"/>
            <x v="13"/>
          </reference>
          <reference field="6" count="1" selected="0">
            <x v="0"/>
          </reference>
          <reference field="10" count="1" selected="0">
            <x v="16"/>
          </reference>
        </references>
      </pivotArea>
    </format>
    <format dxfId="289">
      <pivotArea dataOnly="0" labelOnly="1" outline="0" fieldPosition="0">
        <references count="4">
          <reference field="2" count="1" selected="0">
            <x v="6"/>
          </reference>
          <reference field="3" count="1">
            <x v="10"/>
          </reference>
          <reference field="6" count="1" selected="0">
            <x v="0"/>
          </reference>
          <reference field="10" count="1" selected="0">
            <x v="20"/>
          </reference>
        </references>
      </pivotArea>
    </format>
    <format dxfId="288">
      <pivotArea dataOnly="0" labelOnly="1" outline="0" fieldPosition="0">
        <references count="4">
          <reference field="2" count="1" selected="0">
            <x v="6"/>
          </reference>
          <reference field="3" count="1">
            <x v="11"/>
          </reference>
          <reference field="6" count="1" selected="0">
            <x v="0"/>
          </reference>
          <reference field="10" count="1" selected="0">
            <x v="23"/>
          </reference>
        </references>
      </pivotArea>
    </format>
    <format dxfId="287">
      <pivotArea dataOnly="0" labelOnly="1" outline="0" fieldPosition="0">
        <references count="4">
          <reference field="2" count="1" selected="0">
            <x v="6"/>
          </reference>
          <reference field="3" count="2">
            <x v="10"/>
            <x v="11"/>
          </reference>
          <reference field="6" count="1" selected="0">
            <x v="0"/>
          </reference>
          <reference field="10" count="1" selected="0">
            <x v="25"/>
          </reference>
        </references>
      </pivotArea>
    </format>
    <format dxfId="286">
      <pivotArea dataOnly="0" labelOnly="1" outline="0" fieldPosition="0">
        <references count="4">
          <reference field="2" count="1" selected="0">
            <x v="6"/>
          </reference>
          <reference field="3" count="1">
            <x v="10"/>
          </reference>
          <reference field="6" count="1" selected="0">
            <x v="0"/>
          </reference>
          <reference field="10" count="1" selected="0">
            <x v="27"/>
          </reference>
        </references>
      </pivotArea>
    </format>
    <format dxfId="285">
      <pivotArea dataOnly="0" labelOnly="1" outline="0" fieldPosition="0">
        <references count="4">
          <reference field="2" count="1" selected="0">
            <x v="6"/>
          </reference>
          <reference field="3" count="1">
            <x v="11"/>
          </reference>
          <reference field="6" count="1" selected="0">
            <x v="0"/>
          </reference>
          <reference field="10" count="1" selected="0">
            <x v="29"/>
          </reference>
        </references>
      </pivotArea>
    </format>
    <format dxfId="284">
      <pivotArea dataOnly="0" labelOnly="1" outline="0" fieldPosition="0">
        <references count="4">
          <reference field="2" count="1" selected="0">
            <x v="7"/>
          </reference>
          <reference field="3" count="1">
            <x v="17"/>
          </reference>
          <reference field="6" count="1" selected="0">
            <x v="0"/>
          </reference>
          <reference field="10" count="1" selected="0">
            <x v="8"/>
          </reference>
        </references>
      </pivotArea>
    </format>
    <format dxfId="283">
      <pivotArea dataOnly="0" labelOnly="1" outline="0" fieldPosition="0">
        <references count="4">
          <reference field="2" count="1" selected="0">
            <x v="8"/>
          </reference>
          <reference field="3" count="3">
            <x v="18"/>
            <x v="19"/>
            <x v="20"/>
          </reference>
          <reference field="6" count="1" selected="0">
            <x v="1"/>
          </reference>
          <reference field="10" count="1" selected="0">
            <x v="11"/>
          </reference>
        </references>
      </pivotArea>
    </format>
    <format dxfId="282">
      <pivotArea dataOnly="0" labelOnly="1" outline="0" fieldPosition="0">
        <references count="4">
          <reference field="2" count="1" selected="0">
            <x v="8"/>
          </reference>
          <reference field="3" count="1">
            <x v="21"/>
          </reference>
          <reference field="6" count="1" selected="0">
            <x v="1"/>
          </reference>
          <reference field="10" count="1" selected="0">
            <x v="23"/>
          </reference>
        </references>
      </pivotArea>
    </format>
    <format dxfId="281">
      <pivotArea dataOnly="0" labelOnly="1" outline="0" fieldPosition="0">
        <references count="4">
          <reference field="2" count="1" selected="0">
            <x v="9"/>
          </reference>
          <reference field="3" count="1">
            <x v="25"/>
          </reference>
          <reference field="6" count="1" selected="0">
            <x v="1"/>
          </reference>
          <reference field="10" count="1" selected="0">
            <x v="4"/>
          </reference>
        </references>
      </pivotArea>
    </format>
    <format dxfId="280">
      <pivotArea dataOnly="0" labelOnly="1" outline="0" fieldPosition="0">
        <references count="4">
          <reference field="2" count="1" selected="0">
            <x v="9"/>
          </reference>
          <reference field="3" count="1">
            <x v="24"/>
          </reference>
          <reference field="6" count="1" selected="0">
            <x v="1"/>
          </reference>
          <reference field="10" count="1" selected="0">
            <x v="14"/>
          </reference>
        </references>
      </pivotArea>
    </format>
    <format dxfId="279">
      <pivotArea dataOnly="0" labelOnly="1" outline="0" fieldPosition="0">
        <references count="4">
          <reference field="2" count="1" selected="0">
            <x v="9"/>
          </reference>
          <reference field="3" count="1">
            <x v="22"/>
          </reference>
          <reference field="6" count="1" selected="0">
            <x v="1"/>
          </reference>
          <reference field="10" count="1" selected="0">
            <x v="23"/>
          </reference>
        </references>
      </pivotArea>
    </format>
    <format dxfId="278">
      <pivotArea dataOnly="0" labelOnly="1" outline="0" fieldPosition="0">
        <references count="4">
          <reference field="2" count="1" selected="0">
            <x v="10"/>
          </reference>
          <reference field="3" count="3">
            <x v="29"/>
            <x v="33"/>
            <x v="36"/>
          </reference>
          <reference field="6" count="1" selected="0">
            <x v="1"/>
          </reference>
          <reference field="10" count="1" selected="0">
            <x v="2"/>
          </reference>
        </references>
      </pivotArea>
    </format>
    <format dxfId="277">
      <pivotArea dataOnly="0" labelOnly="1" outline="0" fieldPosition="0">
        <references count="4">
          <reference field="2" count="1" selected="0">
            <x v="10"/>
          </reference>
          <reference field="3" count="3">
            <x v="26"/>
            <x v="33"/>
            <x v="36"/>
          </reference>
          <reference field="6" count="1" selected="0">
            <x v="1"/>
          </reference>
          <reference field="10" count="1" selected="0">
            <x v="5"/>
          </reference>
        </references>
      </pivotArea>
    </format>
    <format dxfId="276">
      <pivotArea dataOnly="0" labelOnly="1" outline="0" fieldPosition="0">
        <references count="4">
          <reference field="2" count="1" selected="0">
            <x v="10"/>
          </reference>
          <reference field="3" count="3">
            <x v="28"/>
            <x v="33"/>
            <x v="36"/>
          </reference>
          <reference field="6" count="1" selected="0">
            <x v="1"/>
          </reference>
          <reference field="10" count="1" selected="0">
            <x v="10"/>
          </reference>
        </references>
      </pivotArea>
    </format>
    <format dxfId="275">
      <pivotArea dataOnly="0" labelOnly="1" outline="0" fieldPosition="0">
        <references count="4">
          <reference field="2" count="1" selected="0">
            <x v="10"/>
          </reference>
          <reference field="3" count="4">
            <x v="26"/>
            <x v="29"/>
            <x v="33"/>
            <x v="36"/>
          </reference>
          <reference field="6" count="1" selected="0">
            <x v="1"/>
          </reference>
          <reference field="10" count="1" selected="0">
            <x v="11"/>
          </reference>
        </references>
      </pivotArea>
    </format>
    <format dxfId="274">
      <pivotArea dataOnly="0" labelOnly="1" outline="0" fieldPosition="0">
        <references count="4">
          <reference field="2" count="1" selected="0">
            <x v="10"/>
          </reference>
          <reference field="3" count="3">
            <x v="28"/>
            <x v="33"/>
            <x v="36"/>
          </reference>
          <reference field="6" count="1" selected="0">
            <x v="1"/>
          </reference>
          <reference field="10" count="1" selected="0">
            <x v="12"/>
          </reference>
        </references>
      </pivotArea>
    </format>
    <format dxfId="273">
      <pivotArea dataOnly="0" labelOnly="1" outline="0" fieldPosition="0">
        <references count="4">
          <reference field="2" count="1" selected="0">
            <x v="10"/>
          </reference>
          <reference field="3" count="3">
            <x v="27"/>
            <x v="33"/>
            <x v="36"/>
          </reference>
          <reference field="6" count="1" selected="0">
            <x v="1"/>
          </reference>
          <reference field="10" count="1" selected="0">
            <x v="13"/>
          </reference>
        </references>
      </pivotArea>
    </format>
    <format dxfId="272">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14"/>
          </reference>
        </references>
      </pivotArea>
    </format>
    <format dxfId="271">
      <pivotArea dataOnly="0" labelOnly="1" outline="0" fieldPosition="0">
        <references count="4">
          <reference field="2" count="1" selected="0">
            <x v="10"/>
          </reference>
          <reference field="3" count="3">
            <x v="27"/>
            <x v="34"/>
            <x v="37"/>
          </reference>
          <reference field="6" count="1" selected="0">
            <x v="1"/>
          </reference>
          <reference field="10" count="1" selected="0">
            <x v="15"/>
          </reference>
        </references>
      </pivotArea>
    </format>
    <format dxfId="270">
      <pivotArea dataOnly="0" labelOnly="1" outline="0" fieldPosition="0">
        <references count="4">
          <reference field="2" count="1" selected="0">
            <x v="10"/>
          </reference>
          <reference field="3" count="3">
            <x v="27"/>
            <x v="34"/>
            <x v="37"/>
          </reference>
          <reference field="6" count="1" selected="0">
            <x v="1"/>
          </reference>
          <reference field="10" count="1" selected="0">
            <x v="16"/>
          </reference>
        </references>
      </pivotArea>
    </format>
    <format dxfId="269">
      <pivotArea dataOnly="0" labelOnly="1" outline="0" fieldPosition="0">
        <references count="4">
          <reference field="2" count="1" selected="0">
            <x v="10"/>
          </reference>
          <reference field="3" count="6">
            <x v="28"/>
            <x v="30"/>
            <x v="31"/>
            <x v="32"/>
            <x v="35"/>
            <x v="38"/>
          </reference>
          <reference field="6" count="1" selected="0">
            <x v="1"/>
          </reference>
          <reference field="10" count="1" selected="0">
            <x v="19"/>
          </reference>
        </references>
      </pivotArea>
    </format>
    <format dxfId="268">
      <pivotArea dataOnly="0" labelOnly="1" outline="0" fieldPosition="0">
        <references count="4">
          <reference field="2" count="1" selected="0">
            <x v="10"/>
          </reference>
          <reference field="3" count="1">
            <x v="28"/>
          </reference>
          <reference field="6" count="1" selected="0">
            <x v="1"/>
          </reference>
          <reference field="10" count="1" selected="0">
            <x v="20"/>
          </reference>
        </references>
      </pivotArea>
    </format>
    <format dxfId="267">
      <pivotArea dataOnly="0" labelOnly="1" outline="0" fieldPosition="0">
        <references count="4">
          <reference field="2" count="1" selected="0">
            <x v="10"/>
          </reference>
          <reference field="3" count="2">
            <x v="35"/>
            <x v="38"/>
          </reference>
          <reference field="6" count="1" selected="0">
            <x v="1"/>
          </reference>
          <reference field="10" count="1" selected="0">
            <x v="23"/>
          </reference>
        </references>
      </pivotArea>
    </format>
    <format dxfId="266">
      <pivotArea dataOnly="0" labelOnly="1" outline="0" fieldPosition="0">
        <references count="4">
          <reference field="2" count="1" selected="0">
            <x v="10"/>
          </reference>
          <reference field="3" count="6">
            <x v="27"/>
            <x v="28"/>
            <x v="34"/>
            <x v="35"/>
            <x v="37"/>
            <x v="38"/>
          </reference>
          <reference field="6" count="1" selected="0">
            <x v="1"/>
          </reference>
          <reference field="10" count="1" selected="0">
            <x v="27"/>
          </reference>
        </references>
      </pivotArea>
    </format>
    <format dxfId="265">
      <pivotArea dataOnly="0" labelOnly="1" outline="0" fieldPosition="0">
        <references count="4">
          <reference field="2" count="1" selected="0">
            <x v="10"/>
          </reference>
          <reference field="3" count="3">
            <x v="28"/>
            <x v="35"/>
            <x v="38"/>
          </reference>
          <reference field="6" count="1" selected="0">
            <x v="1"/>
          </reference>
          <reference field="10" count="1" selected="0">
            <x v="28"/>
          </reference>
        </references>
      </pivotArea>
    </format>
    <format dxfId="264">
      <pivotArea dataOnly="0" labelOnly="1" outline="0" fieldPosition="0">
        <references count="4">
          <reference field="2" count="1" selected="0">
            <x v="10"/>
          </reference>
          <reference field="3" count="3">
            <x v="27"/>
            <x v="34"/>
            <x v="37"/>
          </reference>
          <reference field="6" count="1" selected="0">
            <x v="1"/>
          </reference>
          <reference field="10" count="1" selected="0">
            <x v="31"/>
          </reference>
        </references>
      </pivotArea>
    </format>
    <format dxfId="263">
      <pivotArea dataOnly="0" labelOnly="1" outline="0" fieldPosition="0">
        <references count="4">
          <reference field="2" count="1" selected="0">
            <x v="11"/>
          </reference>
          <reference field="3" count="1">
            <x v="55"/>
          </reference>
          <reference field="6" count="1" selected="0">
            <x v="1"/>
          </reference>
          <reference field="10" count="1" selected="0">
            <x v="0"/>
          </reference>
        </references>
      </pivotArea>
    </format>
    <format dxfId="262">
      <pivotArea dataOnly="0" labelOnly="1" outline="0" fieldPosition="0">
        <references count="4">
          <reference field="2" count="1" selected="0">
            <x v="11"/>
          </reference>
          <reference field="3" count="2">
            <x v="48"/>
            <x v="65"/>
          </reference>
          <reference field="6" count="1" selected="0">
            <x v="1"/>
          </reference>
          <reference field="10" count="1" selected="0">
            <x v="1"/>
          </reference>
        </references>
      </pivotArea>
    </format>
    <format dxfId="261">
      <pivotArea dataOnly="0" labelOnly="1" outline="0" fieldPosition="0">
        <references count="4">
          <reference field="2" count="1" selected="0">
            <x v="11"/>
          </reference>
          <reference field="3" count="5">
            <x v="54"/>
            <x v="68"/>
            <x v="72"/>
            <x v="74"/>
            <x v="75"/>
          </reference>
          <reference field="6" count="1" selected="0">
            <x v="1"/>
          </reference>
          <reference field="10" count="1" selected="0">
            <x v="2"/>
          </reference>
        </references>
      </pivotArea>
    </format>
    <format dxfId="260">
      <pivotArea dataOnly="0" labelOnly="1" outline="0" fieldPosition="0">
        <references count="4">
          <reference field="2" count="1" selected="0">
            <x v="11"/>
          </reference>
          <reference field="3" count="1">
            <x v="56"/>
          </reference>
          <reference field="6" count="1" selected="0">
            <x v="1"/>
          </reference>
          <reference field="10" count="1" selected="0">
            <x v="3"/>
          </reference>
        </references>
      </pivotArea>
    </format>
    <format dxfId="259">
      <pivotArea dataOnly="0" labelOnly="1" outline="0" fieldPosition="0">
        <references count="4">
          <reference field="2" count="1" selected="0">
            <x v="11"/>
          </reference>
          <reference field="3" count="1">
            <x v="47"/>
          </reference>
          <reference field="6" count="1" selected="0">
            <x v="1"/>
          </reference>
          <reference field="10" count="1" selected="0">
            <x v="6"/>
          </reference>
        </references>
      </pivotArea>
    </format>
    <format dxfId="258">
      <pivotArea dataOnly="0" labelOnly="1" outline="0" fieldPosition="0">
        <references count="4">
          <reference field="2" count="1" selected="0">
            <x v="11"/>
          </reference>
          <reference field="3" count="7">
            <x v="40"/>
            <x v="43"/>
            <x v="44"/>
            <x v="52"/>
            <x v="59"/>
            <x v="64"/>
            <x v="78"/>
          </reference>
          <reference field="6" count="1" selected="0">
            <x v="1"/>
          </reference>
          <reference field="10" count="1" selected="0">
            <x v="7"/>
          </reference>
        </references>
      </pivotArea>
    </format>
    <format dxfId="257">
      <pivotArea dataOnly="0" labelOnly="1" outline="0" fieldPosition="0">
        <references count="4">
          <reference field="2" count="1" selected="0">
            <x v="11"/>
          </reference>
          <reference field="3" count="1">
            <x v="73"/>
          </reference>
          <reference field="6" count="1" selected="0">
            <x v="1"/>
          </reference>
          <reference field="10" count="1" selected="0">
            <x v="9"/>
          </reference>
        </references>
      </pivotArea>
    </format>
    <format dxfId="256">
      <pivotArea dataOnly="0" labelOnly="1" outline="0" fieldPosition="0">
        <references count="4">
          <reference field="2" count="1" selected="0">
            <x v="11"/>
          </reference>
          <reference field="3" count="5">
            <x v="39"/>
            <x v="53"/>
            <x v="63"/>
            <x v="76"/>
            <x v="77"/>
          </reference>
          <reference field="6" count="1" selected="0">
            <x v="1"/>
          </reference>
          <reference field="10" count="1" selected="0">
            <x v="11"/>
          </reference>
        </references>
      </pivotArea>
    </format>
    <format dxfId="255">
      <pivotArea dataOnly="0" labelOnly="1" outline="0" fieldPosition="0">
        <references count="4">
          <reference field="2" count="1" selected="0">
            <x v="11"/>
          </reference>
          <reference field="3" count="2">
            <x v="56"/>
            <x v="73"/>
          </reference>
          <reference field="6" count="1" selected="0">
            <x v="1"/>
          </reference>
          <reference field="10" count="1" selected="0">
            <x v="12"/>
          </reference>
        </references>
      </pivotArea>
    </format>
    <format dxfId="254">
      <pivotArea dataOnly="0" labelOnly="1" outline="0" fieldPosition="0">
        <references count="4">
          <reference field="2" count="1" selected="0">
            <x v="11"/>
          </reference>
          <reference field="3" count="2">
            <x v="70"/>
            <x v="73"/>
          </reference>
          <reference field="6" count="1" selected="0">
            <x v="1"/>
          </reference>
          <reference field="10" count="1" selected="0">
            <x v="13"/>
          </reference>
        </references>
      </pivotArea>
    </format>
    <format dxfId="253">
      <pivotArea dataOnly="0" labelOnly="1" outline="0" fieldPosition="0">
        <references count="4">
          <reference field="2" count="1" selected="0">
            <x v="11"/>
          </reference>
          <reference field="3" count="4">
            <x v="56"/>
            <x v="69"/>
            <x v="71"/>
            <x v="73"/>
          </reference>
          <reference field="6" count="1" selected="0">
            <x v="1"/>
          </reference>
          <reference field="10" count="1" selected="0">
            <x v="14"/>
          </reference>
        </references>
      </pivotArea>
    </format>
    <format dxfId="252">
      <pivotArea dataOnly="0" labelOnly="1" outline="0" fieldPosition="0">
        <references count="4">
          <reference field="2" count="1" selected="0">
            <x v="11"/>
          </reference>
          <reference field="3" count="2">
            <x v="56"/>
            <x v="73"/>
          </reference>
          <reference field="6" count="1" selected="0">
            <x v="1"/>
          </reference>
          <reference field="10" count="1" selected="0">
            <x v="15"/>
          </reference>
        </references>
      </pivotArea>
    </format>
    <format dxfId="251">
      <pivotArea dataOnly="0" labelOnly="1" outline="0" fieldPosition="0">
        <references count="4">
          <reference field="2" count="1" selected="0">
            <x v="11"/>
          </reference>
          <reference field="3" count="2">
            <x v="56"/>
            <x v="73"/>
          </reference>
          <reference field="6" count="1" selected="0">
            <x v="1"/>
          </reference>
          <reference field="10" count="1" selected="0">
            <x v="16"/>
          </reference>
        </references>
      </pivotArea>
    </format>
    <format dxfId="250">
      <pivotArea dataOnly="0" labelOnly="1" outline="0" fieldPosition="0">
        <references count="4">
          <reference field="2" count="1" selected="0">
            <x v="11"/>
          </reference>
          <reference field="3" count="6">
            <x v="60"/>
            <x v="61"/>
            <x v="62"/>
            <x v="65"/>
            <x v="66"/>
            <x v="69"/>
          </reference>
          <reference field="6" count="1" selected="0">
            <x v="1"/>
          </reference>
          <reference field="10" count="1" selected="0">
            <x v="17"/>
          </reference>
        </references>
      </pivotArea>
    </format>
    <format dxfId="249">
      <pivotArea dataOnly="0" labelOnly="1" outline="0" fieldPosition="0">
        <references count="4">
          <reference field="2" count="1" selected="0">
            <x v="11"/>
          </reference>
          <reference field="3" count="1">
            <x v="56"/>
          </reference>
          <reference field="6" count="1" selected="0">
            <x v="1"/>
          </reference>
          <reference field="10" count="1" selected="0">
            <x v="18"/>
          </reference>
        </references>
      </pivotArea>
    </format>
    <format dxfId="248">
      <pivotArea dataOnly="0" labelOnly="1" outline="0" fieldPosition="0">
        <references count="4">
          <reference field="2" count="1" selected="0">
            <x v="11"/>
          </reference>
          <reference field="3" count="2">
            <x v="42"/>
            <x v="69"/>
          </reference>
          <reference field="6" count="1" selected="0">
            <x v="1"/>
          </reference>
          <reference field="10" count="1" selected="0">
            <x v="19"/>
          </reference>
        </references>
      </pivotArea>
    </format>
    <format dxfId="247">
      <pivotArea dataOnly="0" labelOnly="1" outline="0" fieldPosition="0">
        <references count="4">
          <reference field="2" count="1" selected="0">
            <x v="11"/>
          </reference>
          <reference field="3" count="3">
            <x v="41"/>
            <x v="57"/>
            <x v="69"/>
          </reference>
          <reference field="6" count="1" selected="0">
            <x v="1"/>
          </reference>
          <reference field="10" count="1" selected="0">
            <x v="20"/>
          </reference>
        </references>
      </pivotArea>
    </format>
    <format dxfId="246">
      <pivotArea dataOnly="0" labelOnly="1" outline="0" fieldPosition="0">
        <references count="4">
          <reference field="2" count="1" selected="0">
            <x v="11"/>
          </reference>
          <reference field="3" count="2">
            <x v="56"/>
            <x v="69"/>
          </reference>
          <reference field="6" count="1" selected="0">
            <x v="1"/>
          </reference>
          <reference field="10" count="1" selected="0">
            <x v="21"/>
          </reference>
        </references>
      </pivotArea>
    </format>
    <format dxfId="245">
      <pivotArea dataOnly="0" labelOnly="1" outline="0" fieldPosition="0">
        <references count="4">
          <reference field="2" count="1" selected="0">
            <x v="11"/>
          </reference>
          <reference field="3" count="1">
            <x v="49"/>
          </reference>
          <reference field="6" count="1" selected="0">
            <x v="1"/>
          </reference>
          <reference field="10" count="1" selected="0">
            <x v="22"/>
          </reference>
        </references>
      </pivotArea>
    </format>
    <format dxfId="244">
      <pivotArea dataOnly="0" labelOnly="1" outline="0" fieldPosition="0">
        <references count="4">
          <reference field="2" count="1" selected="0">
            <x v="11"/>
          </reference>
          <reference field="3" count="5">
            <x v="56"/>
            <x v="67"/>
            <x v="70"/>
            <x v="73"/>
            <x v="78"/>
          </reference>
          <reference field="6" count="1" selected="0">
            <x v="1"/>
          </reference>
          <reference field="10" count="1" selected="0">
            <x v="23"/>
          </reference>
        </references>
      </pivotArea>
    </format>
    <format dxfId="243">
      <pivotArea dataOnly="0" labelOnly="1" outline="0" fieldPosition="0">
        <references count="4">
          <reference field="2" count="1" selected="0">
            <x v="11"/>
          </reference>
          <reference field="3" count="2">
            <x v="69"/>
            <x v="73"/>
          </reference>
          <reference field="6" count="1" selected="0">
            <x v="1"/>
          </reference>
          <reference field="10" count="1" selected="0">
            <x v="25"/>
          </reference>
        </references>
      </pivotArea>
    </format>
    <format dxfId="242">
      <pivotArea dataOnly="0" labelOnly="1" outline="0" fieldPosition="0">
        <references count="4">
          <reference field="2" count="1" selected="0">
            <x v="11"/>
          </reference>
          <reference field="3" count="1">
            <x v="56"/>
          </reference>
          <reference field="6" count="1" selected="0">
            <x v="1"/>
          </reference>
          <reference field="10" count="1" selected="0">
            <x v="27"/>
          </reference>
        </references>
      </pivotArea>
    </format>
    <format dxfId="241">
      <pivotArea dataOnly="0" labelOnly="1" outline="0" fieldPosition="0">
        <references count="4">
          <reference field="2" count="1" selected="0">
            <x v="11"/>
          </reference>
          <reference field="3" count="6">
            <x v="45"/>
            <x v="46"/>
            <x v="56"/>
            <x v="58"/>
            <x v="60"/>
            <x v="70"/>
          </reference>
          <reference field="6" count="1" selected="0">
            <x v="1"/>
          </reference>
          <reference field="10" count="1" selected="0">
            <x v="28"/>
          </reference>
        </references>
      </pivotArea>
    </format>
    <format dxfId="240">
      <pivotArea dataOnly="0" labelOnly="1" outline="0" fieldPosition="0">
        <references count="4">
          <reference field="2" count="1" selected="0">
            <x v="11"/>
          </reference>
          <reference field="3" count="5">
            <x v="49"/>
            <x v="50"/>
            <x v="51"/>
            <x v="62"/>
            <x v="73"/>
          </reference>
          <reference field="6" count="1" selected="0">
            <x v="1"/>
          </reference>
          <reference field="10" count="1" selected="0">
            <x v="29"/>
          </reference>
        </references>
      </pivotArea>
    </format>
    <format dxfId="239">
      <pivotArea dataOnly="0" labelOnly="1" outline="0" fieldPosition="0">
        <references count="4">
          <reference field="2" count="1" selected="0">
            <x v="12"/>
          </reference>
          <reference field="3" count="1">
            <x v="79"/>
          </reference>
          <reference field="6" count="1" selected="0">
            <x v="1"/>
          </reference>
          <reference field="10" count="1" selected="0">
            <x v="24"/>
          </reference>
        </references>
      </pivotArea>
    </format>
    <format dxfId="238">
      <pivotArea dataOnly="0" labelOnly="1" outline="0" fieldPosition="0">
        <references count="4">
          <reference field="2" count="1" selected="0">
            <x v="1"/>
          </reference>
          <reference field="3" count="2">
            <x v="1"/>
            <x v="2"/>
          </reference>
          <reference field="6" count="1" selected="0">
            <x v="2"/>
          </reference>
          <reference field="10" count="1" selected="0">
            <x v="1"/>
          </reference>
        </references>
      </pivotArea>
    </format>
    <format dxfId="237">
      <pivotArea dataOnly="0" labelOnly="1" outline="0" fieldPosition="0">
        <references count="4">
          <reference field="2" count="1" selected="0">
            <x v="9"/>
          </reference>
          <reference field="3" count="1">
            <x v="23"/>
          </reference>
          <reference field="6" count="1" selected="0">
            <x v="2"/>
          </reference>
          <reference field="10" count="1" selected="0">
            <x v="1"/>
          </reference>
        </references>
      </pivotArea>
    </format>
    <format dxfId="236">
      <pivotArea dataOnly="0" labelOnly="1" outline="0" fieldPosition="0">
        <references count="4">
          <reference field="2" count="1" selected="0">
            <x v="13"/>
          </reference>
          <reference field="3" count="1">
            <x v="80"/>
          </reference>
          <reference field="6" count="1" selected="0">
            <x v="2"/>
          </reference>
          <reference field="10" count="1" selected="0">
            <x v="8"/>
          </reference>
        </references>
      </pivotArea>
    </format>
    <format dxfId="235">
      <pivotArea dataOnly="0" labelOnly="1" outline="0" fieldPosition="0">
        <references count="4">
          <reference field="2" count="1" selected="0">
            <x v="3"/>
          </reference>
          <reference field="3" count="1">
            <x v="4"/>
          </reference>
          <reference field="6" count="1" selected="0">
            <x v="3"/>
          </reference>
          <reference field="10" count="1" selected="0">
            <x v="8"/>
          </reference>
        </references>
      </pivotArea>
    </format>
    <format dxfId="234">
      <pivotArea dataOnly="0" labelOnly="1" outline="0" fieldPosition="0">
        <references count="4">
          <reference field="2" count="1" selected="0">
            <x v="0"/>
          </reference>
          <reference field="3" count="1">
            <x v="0"/>
          </reference>
          <reference field="6" count="1" selected="0">
            <x v="4"/>
          </reference>
          <reference field="10" count="1" selected="0">
            <x v="8"/>
          </reference>
        </references>
      </pivotArea>
    </format>
    <format dxfId="233">
      <pivotArea dataOnly="0" labelOnly="1" outline="0" fieldPosition="0">
        <references count="4">
          <reference field="2" count="1" selected="0">
            <x v="2"/>
          </reference>
          <reference field="3" count="1">
            <x v="3"/>
          </reference>
          <reference field="6" count="1" selected="0">
            <x v="5"/>
          </reference>
          <reference field="10" count="1" selected="0">
            <x v="8"/>
          </reference>
        </references>
      </pivotArea>
    </format>
    <format dxfId="232">
      <pivotArea dataOnly="0" labelOnly="1" outline="0" fieldPosition="0">
        <references count="5">
          <reference field="0" count="1">
            <x v="34"/>
          </reference>
          <reference field="2" count="1" selected="0">
            <x v="4"/>
          </reference>
          <reference field="3" count="1" selected="0">
            <x v="5"/>
          </reference>
          <reference field="6" count="1" selected="0">
            <x v="0"/>
          </reference>
          <reference field="10" count="1" selected="0">
            <x v="8"/>
          </reference>
        </references>
      </pivotArea>
    </format>
    <format dxfId="231">
      <pivotArea dataOnly="0" labelOnly="1" outline="0" fieldPosition="0">
        <references count="5">
          <reference field="0" count="1">
            <x v="71"/>
          </reference>
          <reference field="2" count="1" selected="0">
            <x v="5"/>
          </reference>
          <reference field="3" count="1" selected="0">
            <x v="9"/>
          </reference>
          <reference field="6" count="1" selected="0">
            <x v="0"/>
          </reference>
          <reference field="10" count="1" selected="0">
            <x v="5"/>
          </reference>
        </references>
      </pivotArea>
    </format>
    <format dxfId="230">
      <pivotArea dataOnly="0" labelOnly="1" outline="0" fieldPosition="0">
        <references count="5">
          <reference field="0" count="2">
            <x v="145"/>
            <x v="146"/>
          </reference>
          <reference field="2" count="1" selected="0">
            <x v="5"/>
          </reference>
          <reference field="3" count="1" selected="0">
            <x v="8"/>
          </reference>
          <reference field="6" count="1" selected="0">
            <x v="0"/>
          </reference>
          <reference field="10" count="1" selected="0">
            <x v="10"/>
          </reference>
        </references>
      </pivotArea>
    </format>
    <format dxfId="229">
      <pivotArea dataOnly="0" labelOnly="1" outline="0" fieldPosition="0">
        <references count="5">
          <reference field="0" count="1">
            <x v="39"/>
          </reference>
          <reference field="2" count="1" selected="0">
            <x v="5"/>
          </reference>
          <reference field="3" count="1" selected="0">
            <x v="6"/>
          </reference>
          <reference field="6" count="1" selected="0">
            <x v="0"/>
          </reference>
          <reference field="10" count="1" selected="0">
            <x v="13"/>
          </reference>
        </references>
      </pivotArea>
    </format>
    <format dxfId="228">
      <pivotArea dataOnly="0" labelOnly="1" outline="0" fieldPosition="0">
        <references count="5">
          <reference field="0" count="1">
            <x v="33"/>
          </reference>
          <reference field="2" count="1" selected="0">
            <x v="5"/>
          </reference>
          <reference field="3" count="1" selected="0">
            <x v="6"/>
          </reference>
          <reference field="6" count="1" selected="0">
            <x v="0"/>
          </reference>
          <reference field="10" count="1" selected="0">
            <x v="15"/>
          </reference>
        </references>
      </pivotArea>
    </format>
    <format dxfId="227">
      <pivotArea dataOnly="0" labelOnly="1" outline="0" fieldPosition="0">
        <references count="5">
          <reference field="0" count="1">
            <x v="87"/>
          </reference>
          <reference field="2" count="1" selected="0">
            <x v="5"/>
          </reference>
          <reference field="3" count="1" selected="0">
            <x v="6"/>
          </reference>
          <reference field="6" count="1" selected="0">
            <x v="0"/>
          </reference>
          <reference field="10" count="1" selected="0">
            <x v="17"/>
          </reference>
        </references>
      </pivotArea>
    </format>
    <format dxfId="226">
      <pivotArea dataOnly="0" labelOnly="1" outline="0" fieldPosition="0">
        <references count="5">
          <reference field="0" count="1">
            <x v="95"/>
          </reference>
          <reference field="2" count="1" selected="0">
            <x v="5"/>
          </reference>
          <reference field="3" count="1" selected="0">
            <x v="6"/>
          </reference>
          <reference field="6" count="1" selected="0">
            <x v="0"/>
          </reference>
          <reference field="10" count="1" selected="0">
            <x v="19"/>
          </reference>
        </references>
      </pivotArea>
    </format>
    <format dxfId="225">
      <pivotArea dataOnly="0" labelOnly="1" outline="0" fieldPosition="0">
        <references count="5">
          <reference field="0" count="1">
            <x v="88"/>
          </reference>
          <reference field="2" count="1" selected="0">
            <x v="5"/>
          </reference>
          <reference field="3" count="1" selected="0">
            <x v="6"/>
          </reference>
          <reference field="6" count="1" selected="0">
            <x v="0"/>
          </reference>
          <reference field="10" count="1" selected="0">
            <x v="20"/>
          </reference>
        </references>
      </pivotArea>
    </format>
    <format dxfId="224">
      <pivotArea dataOnly="0" labelOnly="1" outline="0" fieldPosition="0">
        <references count="5">
          <reference field="0" count="5">
            <x v="82"/>
            <x v="83"/>
            <x v="84"/>
            <x v="147"/>
            <x v="148"/>
          </reference>
          <reference field="2" count="1" selected="0">
            <x v="5"/>
          </reference>
          <reference field="3" count="1" selected="0">
            <x v="7"/>
          </reference>
          <reference field="6" count="1" selected="0">
            <x v="0"/>
          </reference>
          <reference field="10" count="1" selected="0">
            <x v="23"/>
          </reference>
        </references>
      </pivotArea>
    </format>
    <format dxfId="223">
      <pivotArea dataOnly="0" labelOnly="1" outline="0" fieldPosition="0">
        <references count="5">
          <reference field="0" count="1">
            <x v="152"/>
          </reference>
          <reference field="2" count="1" selected="0">
            <x v="6"/>
          </reference>
          <reference field="3" count="1" selected="0">
            <x v="10"/>
          </reference>
          <reference field="6" count="1" selected="0">
            <x v="0"/>
          </reference>
          <reference field="10" count="1" selected="0">
            <x v="1"/>
          </reference>
        </references>
      </pivotArea>
    </format>
    <format dxfId="222">
      <pivotArea dataOnly="0" labelOnly="1" outline="0" fieldPosition="0">
        <references count="5">
          <reference field="0" count="1">
            <x v="132"/>
          </reference>
          <reference field="2" count="1" selected="0">
            <x v="6"/>
          </reference>
          <reference field="3" count="1" selected="0">
            <x v="16"/>
          </reference>
          <reference field="6" count="1" selected="0">
            <x v="0"/>
          </reference>
          <reference field="10" count="1" selected="0">
            <x v="1"/>
          </reference>
        </references>
      </pivotArea>
    </format>
    <format dxfId="221">
      <pivotArea dataOnly="0" labelOnly="1" outline="0" fieldPosition="0">
        <references count="5">
          <reference field="0" count="2">
            <x v="37"/>
            <x v="127"/>
          </reference>
          <reference field="2" count="1" selected="0">
            <x v="6"/>
          </reference>
          <reference field="3" count="1" selected="0">
            <x v="10"/>
          </reference>
          <reference field="6" count="1" selected="0">
            <x v="0"/>
          </reference>
          <reference field="10" count="1" selected="0">
            <x v="2"/>
          </reference>
        </references>
      </pivotArea>
    </format>
    <format dxfId="220">
      <pivotArea dataOnly="0" labelOnly="1" outline="0" fieldPosition="0">
        <references count="5">
          <reference field="0" count="1">
            <x v="131"/>
          </reference>
          <reference field="2" count="1" selected="0">
            <x v="6"/>
          </reference>
          <reference field="3" count="1" selected="0">
            <x v="16"/>
          </reference>
          <reference field="6" count="1" selected="0">
            <x v="0"/>
          </reference>
          <reference field="10" count="1" selected="0">
            <x v="2"/>
          </reference>
        </references>
      </pivotArea>
    </format>
    <format dxfId="219">
      <pivotArea dataOnly="0" labelOnly="1" outline="0" fieldPosition="0">
        <references count="5">
          <reference field="0" count="1">
            <x v="135"/>
          </reference>
          <reference field="2" count="1" selected="0">
            <x v="6"/>
          </reference>
          <reference field="3" count="1" selected="0">
            <x v="16"/>
          </reference>
          <reference field="6" count="1" selected="0">
            <x v="0"/>
          </reference>
          <reference field="10" count="1" selected="0">
            <x v="5"/>
          </reference>
        </references>
      </pivotArea>
    </format>
    <format dxfId="218">
      <pivotArea dataOnly="0" labelOnly="1" outline="0" fieldPosition="0">
        <references count="5">
          <reference field="0" count="1">
            <x v="119"/>
          </reference>
          <reference field="2" count="1" selected="0">
            <x v="6"/>
          </reference>
          <reference field="3" count="1" selected="0">
            <x v="15"/>
          </reference>
          <reference field="6" count="1" selected="0">
            <x v="0"/>
          </reference>
          <reference field="10" count="1" selected="0">
            <x v="8"/>
          </reference>
        </references>
      </pivotArea>
    </format>
    <format dxfId="217">
      <pivotArea dataOnly="0" labelOnly="1" outline="0" fieldPosition="0">
        <references count="5">
          <reference field="0" count="1">
            <x v="51"/>
          </reference>
          <reference field="2" count="1" selected="0">
            <x v="6"/>
          </reference>
          <reference field="3" count="1" selected="0">
            <x v="11"/>
          </reference>
          <reference field="6" count="1" selected="0">
            <x v="0"/>
          </reference>
          <reference field="10" count="1" selected="0">
            <x v="9"/>
          </reference>
        </references>
      </pivotArea>
    </format>
    <format dxfId="216">
      <pivotArea dataOnly="0" labelOnly="1" outline="0" fieldPosition="0">
        <references count="5">
          <reference field="0" count="1">
            <x v="32"/>
          </reference>
          <reference field="2" count="1" selected="0">
            <x v="6"/>
          </reference>
          <reference field="3" count="1" selected="0">
            <x v="14"/>
          </reference>
          <reference field="6" count="1" selected="0">
            <x v="0"/>
          </reference>
          <reference field="10" count="1" selected="0">
            <x v="9"/>
          </reference>
        </references>
      </pivotArea>
    </format>
    <format dxfId="215">
      <pivotArea dataOnly="0" labelOnly="1" outline="0" fieldPosition="0">
        <references count="5">
          <reference field="0" count="1">
            <x v="138"/>
          </reference>
          <reference field="2" count="1" selected="0">
            <x v="6"/>
          </reference>
          <reference field="3" count="1" selected="0">
            <x v="11"/>
          </reference>
          <reference field="6" count="1" selected="0">
            <x v="0"/>
          </reference>
          <reference field="10" count="1" selected="0">
            <x v="10"/>
          </reference>
        </references>
      </pivotArea>
    </format>
    <format dxfId="214">
      <pivotArea dataOnly="0" labelOnly="1" outline="0" fieldPosition="0">
        <references count="5">
          <reference field="0" count="2">
            <x v="26"/>
            <x v="27"/>
          </reference>
          <reference field="2" count="1" selected="0">
            <x v="6"/>
          </reference>
          <reference field="3" count="1" selected="0">
            <x v="12"/>
          </reference>
          <reference field="6" count="1" selected="0">
            <x v="0"/>
          </reference>
          <reference field="10" count="1" selected="0">
            <x v="10"/>
          </reference>
        </references>
      </pivotArea>
    </format>
    <format dxfId="213">
      <pivotArea dataOnly="0" labelOnly="1" outline="0" fieldPosition="0">
        <references count="5">
          <reference field="0" count="2">
            <x v="31"/>
            <x v="153"/>
          </reference>
          <reference field="2" count="1" selected="0">
            <x v="6"/>
          </reference>
          <reference field="3" count="1" selected="0">
            <x v="10"/>
          </reference>
          <reference field="6" count="1" selected="0">
            <x v="0"/>
          </reference>
          <reference field="10" count="1" selected="0">
            <x v="11"/>
          </reference>
        </references>
      </pivotArea>
    </format>
    <format dxfId="212">
      <pivotArea dataOnly="0" labelOnly="1" outline="0" fieldPosition="0">
        <references count="5">
          <reference field="0" count="3">
            <x v="130"/>
            <x v="131"/>
            <x v="132"/>
          </reference>
          <reference field="2" count="1" selected="0">
            <x v="6"/>
          </reference>
          <reference field="3" count="1" selected="0">
            <x v="16"/>
          </reference>
          <reference field="6" count="1" selected="0">
            <x v="0"/>
          </reference>
          <reference field="10" count="1" selected="0">
            <x v="11"/>
          </reference>
        </references>
      </pivotArea>
    </format>
    <format dxfId="211">
      <pivotArea dataOnly="0" labelOnly="1" outline="0" fieldPosition="0">
        <references count="5">
          <reference field="0" count="2">
            <x v="124"/>
            <x v="142"/>
          </reference>
          <reference field="2" count="1" selected="0">
            <x v="6"/>
          </reference>
          <reference field="3" count="1" selected="0">
            <x v="10"/>
          </reference>
          <reference field="6" count="1" selected="0">
            <x v="0"/>
          </reference>
          <reference field="10" count="1" selected="0">
            <x v="12"/>
          </reference>
        </references>
      </pivotArea>
    </format>
    <format dxfId="210">
      <pivotArea dataOnly="0" labelOnly="1" outline="0" fieldPosition="0">
        <references count="5">
          <reference field="0" count="1">
            <x v="77"/>
          </reference>
          <reference field="2" count="1" selected="0">
            <x v="6"/>
          </reference>
          <reference field="3" count="1" selected="0">
            <x v="10"/>
          </reference>
          <reference field="6" count="1" selected="0">
            <x v="0"/>
          </reference>
          <reference field="10" count="1" selected="0">
            <x v="13"/>
          </reference>
        </references>
      </pivotArea>
    </format>
    <format dxfId="209">
      <pivotArea dataOnly="0" labelOnly="1" outline="0" fieldPosition="0">
        <references count="5">
          <reference field="0" count="1">
            <x v="143"/>
          </reference>
          <reference field="2" count="1" selected="0">
            <x v="6"/>
          </reference>
          <reference field="3" count="1" selected="0">
            <x v="11"/>
          </reference>
          <reference field="6" count="1" selected="0">
            <x v="0"/>
          </reference>
          <reference field="10" count="1" selected="0">
            <x v="13"/>
          </reference>
        </references>
      </pivotArea>
    </format>
    <format dxfId="208">
      <pivotArea dataOnly="0" labelOnly="1" outline="0" fieldPosition="0">
        <references count="5">
          <reference field="0" count="2">
            <x v="76"/>
            <x v="109"/>
          </reference>
          <reference field="2" count="1" selected="0">
            <x v="6"/>
          </reference>
          <reference field="3" count="1" selected="0">
            <x v="10"/>
          </reference>
          <reference field="6" count="1" selected="0">
            <x v="0"/>
          </reference>
          <reference field="10" count="1" selected="0">
            <x v="14"/>
          </reference>
        </references>
      </pivotArea>
    </format>
    <format dxfId="207">
      <pivotArea dataOnly="0" labelOnly="1" outline="0" fieldPosition="0">
        <references count="5">
          <reference field="0" count="4">
            <x v="61"/>
            <x v="62"/>
            <x v="63"/>
            <x v="64"/>
          </reference>
          <reference field="2" count="1" selected="0">
            <x v="6"/>
          </reference>
          <reference field="3" count="1" selected="0">
            <x v="11"/>
          </reference>
          <reference field="6" count="1" selected="0">
            <x v="0"/>
          </reference>
          <reference field="10" count="1" selected="0">
            <x v="14"/>
          </reference>
        </references>
      </pivotArea>
    </format>
    <format dxfId="206">
      <pivotArea dataOnly="0" labelOnly="1" outline="0" fieldPosition="0">
        <references count="5">
          <reference field="0" count="1">
            <x v="110"/>
          </reference>
          <reference field="2" count="1" selected="0">
            <x v="6"/>
          </reference>
          <reference field="3" count="1" selected="0">
            <x v="10"/>
          </reference>
          <reference field="6" count="1" selected="0">
            <x v="0"/>
          </reference>
          <reference field="10" count="1" selected="0">
            <x v="16"/>
          </reference>
        </references>
      </pivotArea>
    </format>
    <format dxfId="205">
      <pivotArea dataOnly="0" labelOnly="1" outline="0" fieldPosition="0">
        <references count="5">
          <reference field="0" count="1">
            <x v="108"/>
          </reference>
          <reference field="2" count="1" selected="0">
            <x v="6"/>
          </reference>
          <reference field="3" count="1" selected="0">
            <x v="13"/>
          </reference>
          <reference field="6" count="1" selected="0">
            <x v="0"/>
          </reference>
          <reference field="10" count="1" selected="0">
            <x v="16"/>
          </reference>
        </references>
      </pivotArea>
    </format>
    <format dxfId="204">
      <pivotArea dataOnly="0" labelOnly="1" outline="0" fieldPosition="0">
        <references count="5">
          <reference field="0" count="1">
            <x v="122"/>
          </reference>
          <reference field="2" count="1" selected="0">
            <x v="6"/>
          </reference>
          <reference field="3" count="1" selected="0">
            <x v="10"/>
          </reference>
          <reference field="6" count="1" selected="0">
            <x v="0"/>
          </reference>
          <reference field="10" count="1" selected="0">
            <x v="20"/>
          </reference>
        </references>
      </pivotArea>
    </format>
    <format dxfId="203">
      <pivotArea dataOnly="0" labelOnly="1" outline="0" fieldPosition="0">
        <references count="5">
          <reference field="0" count="1">
            <x v="123"/>
          </reference>
          <reference field="2" count="1" selected="0">
            <x v="6"/>
          </reference>
          <reference field="3" count="1" selected="0">
            <x v="10"/>
          </reference>
          <reference field="6" count="1" selected="0">
            <x v="0"/>
          </reference>
          <reference field="10" count="1" selected="0">
            <x v="21"/>
          </reference>
        </references>
      </pivotArea>
    </format>
    <format dxfId="202">
      <pivotArea dataOnly="0" labelOnly="1" outline="0" fieldPosition="0">
        <references count="5">
          <reference field="0" count="2">
            <x v="96"/>
            <x v="106"/>
          </reference>
          <reference field="2" count="1" selected="0">
            <x v="6"/>
          </reference>
          <reference field="3" count="1" selected="0">
            <x v="10"/>
          </reference>
          <reference field="6" count="1" selected="0">
            <x v="0"/>
          </reference>
          <reference field="10" count="1" selected="0">
            <x v="23"/>
          </reference>
        </references>
      </pivotArea>
    </format>
    <format dxfId="201">
      <pivotArea dataOnly="0" labelOnly="1" outline="0" fieldPosition="0">
        <references count="5">
          <reference field="0" count="4">
            <x v="7"/>
            <x v="42"/>
            <x v="81"/>
            <x v="144"/>
          </reference>
          <reference field="2" count="1" selected="0">
            <x v="6"/>
          </reference>
          <reference field="3" count="1" selected="0">
            <x v="11"/>
          </reference>
          <reference field="6" count="1" selected="0">
            <x v="0"/>
          </reference>
          <reference field="10" count="1" selected="0">
            <x v="23"/>
          </reference>
        </references>
      </pivotArea>
    </format>
    <format dxfId="200">
      <pivotArea dataOnly="0" labelOnly="1" outline="0" fieldPosition="0">
        <references count="5">
          <reference field="0" count="1">
            <x v="100"/>
          </reference>
          <reference field="2" count="1" selected="0">
            <x v="6"/>
          </reference>
          <reference field="3" count="1" selected="0">
            <x v="10"/>
          </reference>
          <reference field="6" count="1" selected="0">
            <x v="0"/>
          </reference>
          <reference field="10" count="1" selected="0">
            <x v="25"/>
          </reference>
        </references>
      </pivotArea>
    </format>
    <format dxfId="199">
      <pivotArea dataOnly="0" labelOnly="1" outline="0" fieldPosition="0">
        <references count="5">
          <reference field="0" count="3">
            <x v="55"/>
            <x v="56"/>
            <x v="59"/>
          </reference>
          <reference field="2" count="1" selected="0">
            <x v="6"/>
          </reference>
          <reference field="3" count="1" selected="0">
            <x v="11"/>
          </reference>
          <reference field="6" count="1" selected="0">
            <x v="0"/>
          </reference>
          <reference field="10" count="1" selected="0">
            <x v="25"/>
          </reference>
        </references>
      </pivotArea>
    </format>
    <format dxfId="198">
      <pivotArea dataOnly="0" labelOnly="1" outline="0" fieldPosition="0">
        <references count="5">
          <reference field="0" count="2">
            <x v="66"/>
            <x v="67"/>
          </reference>
          <reference field="2" count="1" selected="0">
            <x v="6"/>
          </reference>
          <reference field="3" count="1" selected="0">
            <x v="11"/>
          </reference>
          <reference field="6" count="1" selected="0">
            <x v="0"/>
          </reference>
          <reference field="10" count="1" selected="0">
            <x v="26"/>
          </reference>
        </references>
      </pivotArea>
    </format>
    <format dxfId="197">
      <pivotArea dataOnly="0" labelOnly="1" outline="0" fieldPosition="0">
        <references count="5">
          <reference field="0" count="1">
            <x v="75"/>
          </reference>
          <reference field="2" count="1" selected="0">
            <x v="6"/>
          </reference>
          <reference field="3" count="1" selected="0">
            <x v="10"/>
          </reference>
          <reference field="6" count="1" selected="0">
            <x v="0"/>
          </reference>
          <reference field="10" count="1" selected="0">
            <x v="27"/>
          </reference>
        </references>
      </pivotArea>
    </format>
    <format dxfId="196">
      <pivotArea dataOnly="0" labelOnly="1" outline="0" fieldPosition="0">
        <references count="5">
          <reference field="0" count="1">
            <x v="125"/>
          </reference>
          <reference field="2" count="1" selected="0">
            <x v="6"/>
          </reference>
          <reference field="3" count="1" selected="0">
            <x v="11"/>
          </reference>
          <reference field="6" count="1" selected="0">
            <x v="0"/>
          </reference>
          <reference field="10" count="1" selected="0">
            <x v="29"/>
          </reference>
        </references>
      </pivotArea>
    </format>
    <format dxfId="195">
      <pivotArea dataOnly="0" labelOnly="1" outline="0" fieldPosition="0">
        <references count="5">
          <reference field="0" count="1">
            <x v="52"/>
          </reference>
          <reference field="2" count="1" selected="0">
            <x v="6"/>
          </reference>
          <reference field="3" count="1" selected="0">
            <x v="11"/>
          </reference>
          <reference field="6" count="1" selected="0">
            <x v="0"/>
          </reference>
          <reference field="10" count="1" selected="0">
            <x v="30"/>
          </reference>
        </references>
      </pivotArea>
    </format>
    <format dxfId="194">
      <pivotArea dataOnly="0" labelOnly="1" outline="0" fieldPosition="0">
        <references count="5">
          <reference field="0" count="1">
            <x v="44"/>
          </reference>
          <reference field="2" count="1" selected="0">
            <x v="7"/>
          </reference>
          <reference field="3" count="1" selected="0">
            <x v="17"/>
          </reference>
          <reference field="6" count="1" selected="0">
            <x v="0"/>
          </reference>
          <reference field="10" count="1" selected="0">
            <x v="8"/>
          </reference>
        </references>
      </pivotArea>
    </format>
    <format dxfId="193">
      <pivotArea dataOnly="0" labelOnly="1" outline="0" fieldPosition="0">
        <references count="5">
          <reference field="0" count="1">
            <x v="29"/>
          </reference>
          <reference field="2" count="1" selected="0">
            <x v="8"/>
          </reference>
          <reference field="3" count="1" selected="0">
            <x v="18"/>
          </reference>
          <reference field="6" count="1" selected="0">
            <x v="1"/>
          </reference>
          <reference field="10" count="1" selected="0">
            <x v="11"/>
          </reference>
        </references>
      </pivotArea>
    </format>
    <format dxfId="192">
      <pivotArea dataOnly="0" labelOnly="1" outline="0" fieldPosition="0">
        <references count="5">
          <reference field="0" count="2">
            <x v="6"/>
            <x v="131"/>
          </reference>
          <reference field="2" count="1" selected="0">
            <x v="8"/>
          </reference>
          <reference field="3" count="1" selected="0">
            <x v="19"/>
          </reference>
          <reference field="6" count="1" selected="0">
            <x v="1"/>
          </reference>
          <reference field="10" count="1" selected="0">
            <x v="11"/>
          </reference>
        </references>
      </pivotArea>
    </format>
    <format dxfId="191">
      <pivotArea dataOnly="0" labelOnly="1" outline="0" fieldPosition="0">
        <references count="5">
          <reference field="0" count="3">
            <x v="4"/>
            <x v="128"/>
            <x v="153"/>
          </reference>
          <reference field="2" count="1" selected="0">
            <x v="8"/>
          </reference>
          <reference field="3" count="1" selected="0">
            <x v="20"/>
          </reference>
          <reference field="6" count="1" selected="0">
            <x v="1"/>
          </reference>
          <reference field="10" count="1" selected="0">
            <x v="11"/>
          </reference>
        </references>
      </pivotArea>
    </format>
    <format dxfId="190">
      <pivotArea dataOnly="0" labelOnly="1" outline="0" fieldPosition="0">
        <references count="5">
          <reference field="0" count="1">
            <x v="7"/>
          </reference>
          <reference field="2" count="1" selected="0">
            <x v="8"/>
          </reference>
          <reference field="3" count="1" selected="0">
            <x v="21"/>
          </reference>
          <reference field="6" count="1" selected="0">
            <x v="1"/>
          </reference>
          <reference field="10" count="1" selected="0">
            <x v="23"/>
          </reference>
        </references>
      </pivotArea>
    </format>
    <format dxfId="189">
      <pivotArea dataOnly="0" labelOnly="1" outline="0" fieldPosition="0">
        <references count="5">
          <reference field="0" count="1">
            <x v="43"/>
          </reference>
          <reference field="2" count="1" selected="0">
            <x v="8"/>
          </reference>
          <reference field="3" count="1" selected="0">
            <x v="21"/>
          </reference>
          <reference field="6" count="1" selected="0">
            <x v="1"/>
          </reference>
          <reference field="10" count="1" selected="0">
            <x v="29"/>
          </reference>
        </references>
      </pivotArea>
    </format>
    <format dxfId="188">
      <pivotArea dataOnly="0" labelOnly="1" outline="0" fieldPosition="0">
        <references count="5">
          <reference field="0" count="2">
            <x v="2"/>
            <x v="3"/>
          </reference>
          <reference field="2" count="1" selected="0">
            <x v="9"/>
          </reference>
          <reference field="3" count="1" selected="0">
            <x v="25"/>
          </reference>
          <reference field="6" count="1" selected="0">
            <x v="1"/>
          </reference>
          <reference field="10" count="1" selected="0">
            <x v="4"/>
          </reference>
        </references>
      </pivotArea>
    </format>
    <format dxfId="187">
      <pivotArea dataOnly="0" labelOnly="1" outline="0" fieldPosition="0">
        <references count="5">
          <reference field="0" count="1">
            <x v="78"/>
          </reference>
          <reference field="2" count="1" selected="0">
            <x v="9"/>
          </reference>
          <reference field="3" count="1" selected="0">
            <x v="24"/>
          </reference>
          <reference field="6" count="1" selected="0">
            <x v="1"/>
          </reference>
          <reference field="10" count="1" selected="0">
            <x v="14"/>
          </reference>
        </references>
      </pivotArea>
    </format>
    <format dxfId="186">
      <pivotArea dataOnly="0" labelOnly="1" outline="0" fieldPosition="0">
        <references count="5">
          <reference field="0" count="1">
            <x v="48"/>
          </reference>
          <reference field="2" count="1" selected="0">
            <x v="9"/>
          </reference>
          <reference field="3" count="1" selected="0">
            <x v="24"/>
          </reference>
          <reference field="6" count="1" selected="0">
            <x v="1"/>
          </reference>
          <reference field="10" count="1" selected="0">
            <x v="16"/>
          </reference>
        </references>
      </pivotArea>
    </format>
    <format dxfId="185">
      <pivotArea dataOnly="0" labelOnly="1" outline="0" fieldPosition="0">
        <references count="5">
          <reference field="0" count="1">
            <x v="103"/>
          </reference>
          <reference field="2" count="1" selected="0">
            <x v="9"/>
          </reference>
          <reference field="3" count="1" selected="0">
            <x v="22"/>
          </reference>
          <reference field="6" count="1" selected="0">
            <x v="1"/>
          </reference>
          <reference field="10" count="1" selected="0">
            <x v="23"/>
          </reference>
        </references>
      </pivotArea>
    </format>
    <format dxfId="184">
      <pivotArea dataOnly="0" labelOnly="1" outline="0" fieldPosition="0">
        <references count="5">
          <reference field="0" count="1">
            <x v="141"/>
          </reference>
          <reference field="2" count="1" selected="0">
            <x v="10"/>
          </reference>
          <reference field="3" count="1" selected="0">
            <x v="29"/>
          </reference>
          <reference field="6" count="1" selected="0">
            <x v="1"/>
          </reference>
          <reference field="10" count="1" selected="0">
            <x v="2"/>
          </reference>
        </references>
      </pivotArea>
    </format>
    <format dxfId="183">
      <pivotArea dataOnly="0" labelOnly="1" outline="0" fieldPosition="0">
        <references count="5">
          <reference field="0" count="1">
            <x v="112"/>
          </reference>
          <reference field="2" count="1" selected="0">
            <x v="10"/>
          </reference>
          <reference field="3" count="1" selected="0">
            <x v="33"/>
          </reference>
          <reference field="6" count="1" selected="0">
            <x v="1"/>
          </reference>
          <reference field="10" count="1" selected="0">
            <x v="2"/>
          </reference>
        </references>
      </pivotArea>
    </format>
    <format dxfId="182">
      <pivotArea dataOnly="0" labelOnly="1" outline="0" fieldPosition="0">
        <references count="5">
          <reference field="0" count="1">
            <x v="140"/>
          </reference>
          <reference field="2" count="1" selected="0">
            <x v="10"/>
          </reference>
          <reference field="3" count="1" selected="0">
            <x v="36"/>
          </reference>
          <reference field="6" count="1" selected="0">
            <x v="1"/>
          </reference>
          <reference field="10" count="1" selected="0">
            <x v="2"/>
          </reference>
        </references>
      </pivotArea>
    </format>
    <format dxfId="181">
      <pivotArea dataOnly="0" labelOnly="1" outline="0" fieldPosition="0">
        <references count="5">
          <reference field="0" count="2">
            <x v="91"/>
            <x v="134"/>
          </reference>
          <reference field="2" count="1" selected="0">
            <x v="10"/>
          </reference>
          <reference field="3" count="1" selected="0">
            <x v="26"/>
          </reference>
          <reference field="6" count="1" selected="0">
            <x v="1"/>
          </reference>
          <reference field="10" count="1" selected="0">
            <x v="5"/>
          </reference>
        </references>
      </pivotArea>
    </format>
    <format dxfId="180">
      <pivotArea dataOnly="0" labelOnly="1" outline="0" fieldPosition="0">
        <references count="5">
          <reference field="0" count="2">
            <x v="92"/>
            <x v="134"/>
          </reference>
          <reference field="2" count="1" selected="0">
            <x v="10"/>
          </reference>
          <reference field="3" count="1" selected="0">
            <x v="33"/>
          </reference>
          <reference field="6" count="1" selected="0">
            <x v="1"/>
          </reference>
          <reference field="10" count="1" selected="0">
            <x v="5"/>
          </reference>
        </references>
      </pivotArea>
    </format>
    <format dxfId="179">
      <pivotArea dataOnly="0" labelOnly="1" outline="0" fieldPosition="0">
        <references count="5">
          <reference field="0" count="2">
            <x v="93"/>
            <x v="134"/>
          </reference>
          <reference field="2" count="1" selected="0">
            <x v="10"/>
          </reference>
          <reference field="3" count="1" selected="0">
            <x v="36"/>
          </reference>
          <reference field="6" count="1" selected="0">
            <x v="1"/>
          </reference>
          <reference field="10" count="1" selected="0">
            <x v="5"/>
          </reference>
        </references>
      </pivotArea>
    </format>
    <format dxfId="178">
      <pivotArea dataOnly="0" labelOnly="1" outline="0" fieldPosition="0">
        <references count="5">
          <reference field="0" count="1">
            <x v="138"/>
          </reference>
          <reference field="2" count="1" selected="0">
            <x v="10"/>
          </reference>
          <reference field="3" count="1" selected="0">
            <x v="28"/>
          </reference>
          <reference field="6" count="1" selected="0">
            <x v="1"/>
          </reference>
          <reference field="10" count="1" selected="0">
            <x v="10"/>
          </reference>
        </references>
      </pivotArea>
    </format>
    <format dxfId="177">
      <pivotArea dataOnly="0" labelOnly="1" outline="0" fieldPosition="0">
        <references count="5">
          <reference field="0" count="1">
            <x v="138"/>
          </reference>
          <reference field="2" count="1" selected="0">
            <x v="10"/>
          </reference>
          <reference field="3" count="1" selected="0">
            <x v="33"/>
          </reference>
          <reference field="6" count="1" selected="0">
            <x v="1"/>
          </reference>
          <reference field="10" count="1" selected="0">
            <x v="10"/>
          </reference>
        </references>
      </pivotArea>
    </format>
    <format dxfId="176">
      <pivotArea dataOnly="0" labelOnly="1" outline="0" fieldPosition="0">
        <references count="5">
          <reference field="0" count="1">
            <x v="138"/>
          </reference>
          <reference field="2" count="1" selected="0">
            <x v="10"/>
          </reference>
          <reference field="3" count="1" selected="0">
            <x v="36"/>
          </reference>
          <reference field="6" count="1" selected="0">
            <x v="1"/>
          </reference>
          <reference field="10" count="1" selected="0">
            <x v="10"/>
          </reference>
        </references>
      </pivotArea>
    </format>
    <format dxfId="175">
      <pivotArea dataOnly="0" labelOnly="1" outline="0" fieldPosition="0">
        <references count="5">
          <reference field="0" count="1">
            <x v="30"/>
          </reference>
          <reference field="2" count="1" selected="0">
            <x v="10"/>
          </reference>
          <reference field="3" count="1" selected="0">
            <x v="26"/>
          </reference>
          <reference field="6" count="1" selected="0">
            <x v="1"/>
          </reference>
          <reference field="10" count="1" selected="0">
            <x v="11"/>
          </reference>
        </references>
      </pivotArea>
    </format>
    <format dxfId="174">
      <pivotArea dataOnly="0" labelOnly="1" outline="0" fieldPosition="0">
        <references count="5">
          <reference field="0" count="1">
            <x v="29"/>
          </reference>
          <reference field="2" count="1" selected="0">
            <x v="10"/>
          </reference>
          <reference field="3" count="1" selected="0">
            <x v="29"/>
          </reference>
          <reference field="6" count="1" selected="0">
            <x v="1"/>
          </reference>
          <reference field="10" count="1" selected="0">
            <x v="11"/>
          </reference>
        </references>
      </pivotArea>
    </format>
    <format dxfId="173">
      <pivotArea dataOnly="0" labelOnly="1" outline="0" fieldPosition="0">
        <references count="5">
          <reference field="0" count="1">
            <x v="29"/>
          </reference>
          <reference field="2" count="1" selected="0">
            <x v="10"/>
          </reference>
          <reference field="3" count="1" selected="0">
            <x v="33"/>
          </reference>
          <reference field="6" count="1" selected="0">
            <x v="1"/>
          </reference>
          <reference field="10" count="1" selected="0">
            <x v="11"/>
          </reference>
        </references>
      </pivotArea>
    </format>
    <format dxfId="172">
      <pivotArea dataOnly="0" labelOnly="1" outline="0" fieldPosition="0">
        <references count="5">
          <reference field="0" count="1">
            <x v="29"/>
          </reference>
          <reference field="2" count="1" selected="0">
            <x v="10"/>
          </reference>
          <reference field="3" count="1" selected="0">
            <x v="36"/>
          </reference>
          <reference field="6" count="1" selected="0">
            <x v="1"/>
          </reference>
          <reference field="10" count="1" selected="0">
            <x v="11"/>
          </reference>
        </references>
      </pivotArea>
    </format>
    <format dxfId="171">
      <pivotArea dataOnly="0" labelOnly="1" outline="0" fieldPosition="0">
        <references count="5">
          <reference field="0" count="1">
            <x v="142"/>
          </reference>
          <reference field="2" count="1" selected="0">
            <x v="10"/>
          </reference>
          <reference field="3" count="1" selected="0">
            <x v="28"/>
          </reference>
          <reference field="6" count="1" selected="0">
            <x v="1"/>
          </reference>
          <reference field="10" count="1" selected="0">
            <x v="12"/>
          </reference>
        </references>
      </pivotArea>
    </format>
    <format dxfId="170">
      <pivotArea dataOnly="0" labelOnly="1" outline="0" fieldPosition="0">
        <references count="5">
          <reference field="0" count="1">
            <x v="142"/>
          </reference>
          <reference field="2" count="1" selected="0">
            <x v="10"/>
          </reference>
          <reference field="3" count="1" selected="0">
            <x v="33"/>
          </reference>
          <reference field="6" count="1" selected="0">
            <x v="1"/>
          </reference>
          <reference field="10" count="1" selected="0">
            <x v="12"/>
          </reference>
        </references>
      </pivotArea>
    </format>
    <format dxfId="169">
      <pivotArea dataOnly="0" labelOnly="1" outline="0" fieldPosition="0">
        <references count="5">
          <reference field="0" count="1">
            <x v="142"/>
          </reference>
          <reference field="2" count="1" selected="0">
            <x v="10"/>
          </reference>
          <reference field="3" count="1" selected="0">
            <x v="36"/>
          </reference>
          <reference field="6" count="1" selected="0">
            <x v="1"/>
          </reference>
          <reference field="10" count="1" selected="0">
            <x v="12"/>
          </reference>
        </references>
      </pivotArea>
    </format>
    <format dxfId="168">
      <pivotArea dataOnly="0" labelOnly="1" outline="0" fieldPosition="0">
        <references count="5">
          <reference field="0" count="1">
            <x v="149"/>
          </reference>
          <reference field="2" count="1" selected="0">
            <x v="10"/>
          </reference>
          <reference field="3" count="1" selected="0">
            <x v="27"/>
          </reference>
          <reference field="6" count="1" selected="0">
            <x v="1"/>
          </reference>
          <reference field="10" count="1" selected="0">
            <x v="13"/>
          </reference>
        </references>
      </pivotArea>
    </format>
    <format dxfId="167">
      <pivotArea dataOnly="0" labelOnly="1" outline="0" fieldPosition="0">
        <references count="5">
          <reference field="0" count="1">
            <x v="113"/>
          </reference>
          <reference field="2" count="1" selected="0">
            <x v="10"/>
          </reference>
          <reference field="3" count="1" selected="0">
            <x v="33"/>
          </reference>
          <reference field="6" count="1" selected="0">
            <x v="1"/>
          </reference>
          <reference field="10" count="1" selected="0">
            <x v="13"/>
          </reference>
        </references>
      </pivotArea>
    </format>
    <format dxfId="166">
      <pivotArea dataOnly="0" labelOnly="1" outline="0" fieldPosition="0">
        <references count="5">
          <reference field="0" count="1">
            <x v="139"/>
          </reference>
          <reference field="2" count="1" selected="0">
            <x v="10"/>
          </reference>
          <reference field="3" count="1" selected="0">
            <x v="36"/>
          </reference>
          <reference field="6" count="1" selected="0">
            <x v="1"/>
          </reference>
          <reference field="10" count="1" selected="0">
            <x v="13"/>
          </reference>
        </references>
      </pivotArea>
    </format>
    <format dxfId="165">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4"/>
          </reference>
        </references>
      </pivotArea>
    </format>
    <format dxfId="164">
      <pivotArea dataOnly="0" labelOnly="1" outline="0" fieldPosition="0">
        <references count="5">
          <reference field="0" count="1">
            <x v="76"/>
          </reference>
          <reference field="2" count="1" selected="0">
            <x v="10"/>
          </reference>
          <reference field="3" count="1" selected="0">
            <x v="28"/>
          </reference>
          <reference field="6" count="1" selected="0">
            <x v="1"/>
          </reference>
          <reference field="10" count="1" selected="0">
            <x v="14"/>
          </reference>
        </references>
      </pivotArea>
    </format>
    <format dxfId="163">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4"/>
          </reference>
        </references>
      </pivotArea>
    </format>
    <format dxfId="162">
      <pivotArea dataOnly="0" labelOnly="1" outline="0" fieldPosition="0">
        <references count="5">
          <reference field="0" count="1">
            <x v="76"/>
          </reference>
          <reference field="2" count="1" selected="0">
            <x v="10"/>
          </reference>
          <reference field="3" count="1" selected="0">
            <x v="35"/>
          </reference>
          <reference field="6" count="1" selected="0">
            <x v="1"/>
          </reference>
          <reference field="10" count="1" selected="0">
            <x v="14"/>
          </reference>
        </references>
      </pivotArea>
    </format>
    <format dxfId="161">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4"/>
          </reference>
        </references>
      </pivotArea>
    </format>
    <format dxfId="160">
      <pivotArea dataOnly="0" labelOnly="1" outline="0" fieldPosition="0">
        <references count="5">
          <reference field="0" count="1">
            <x v="76"/>
          </reference>
          <reference field="2" count="1" selected="0">
            <x v="10"/>
          </reference>
          <reference field="3" count="1" selected="0">
            <x v="38"/>
          </reference>
          <reference field="6" count="1" selected="0">
            <x v="1"/>
          </reference>
          <reference field="10" count="1" selected="0">
            <x v="14"/>
          </reference>
        </references>
      </pivotArea>
    </format>
    <format dxfId="159">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5"/>
          </reference>
        </references>
      </pivotArea>
    </format>
    <format dxfId="158">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5"/>
          </reference>
        </references>
      </pivotArea>
    </format>
    <format dxfId="157">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5"/>
          </reference>
        </references>
      </pivotArea>
    </format>
    <format dxfId="156">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16"/>
          </reference>
        </references>
      </pivotArea>
    </format>
    <format dxfId="155">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16"/>
          </reference>
        </references>
      </pivotArea>
    </format>
    <format dxfId="154">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16"/>
          </reference>
        </references>
      </pivotArea>
    </format>
    <format dxfId="153">
      <pivotArea dataOnly="0" labelOnly="1" outline="0" fieldPosition="0">
        <references count="5">
          <reference field="0" count="1">
            <x v="95"/>
          </reference>
          <reference field="2" count="1" selected="0">
            <x v="10"/>
          </reference>
          <reference field="3" count="1" selected="0">
            <x v="28"/>
          </reference>
          <reference field="6" count="1" selected="0">
            <x v="1"/>
          </reference>
          <reference field="10" count="1" selected="0">
            <x v="19"/>
          </reference>
        </references>
      </pivotArea>
    </format>
    <format dxfId="152">
      <pivotArea dataOnly="0" labelOnly="1" outline="0" fieldPosition="0">
        <references count="5">
          <reference field="0" count="1">
            <x v="73"/>
          </reference>
          <reference field="2" count="1" selected="0">
            <x v="10"/>
          </reference>
          <reference field="3" count="1" selected="0">
            <x v="30"/>
          </reference>
          <reference field="6" count="1" selected="0">
            <x v="1"/>
          </reference>
          <reference field="10" count="1" selected="0">
            <x v="19"/>
          </reference>
        </references>
      </pivotArea>
    </format>
    <format dxfId="151">
      <pivotArea dataOnly="0" labelOnly="1" outline="0" fieldPosition="0">
        <references count="5">
          <reference field="0" count="1">
            <x v="73"/>
          </reference>
          <reference field="2" count="1" selected="0">
            <x v="10"/>
          </reference>
          <reference field="3" count="1" selected="0">
            <x v="31"/>
          </reference>
          <reference field="6" count="1" selected="0">
            <x v="1"/>
          </reference>
          <reference field="10" count="1" selected="0">
            <x v="19"/>
          </reference>
        </references>
      </pivotArea>
    </format>
    <format dxfId="150">
      <pivotArea dataOnly="0" labelOnly="1" outline="0" fieldPosition="0">
        <references count="5">
          <reference field="0" count="1">
            <x v="73"/>
          </reference>
          <reference field="2" count="1" selected="0">
            <x v="10"/>
          </reference>
          <reference field="3" count="1" selected="0">
            <x v="32"/>
          </reference>
          <reference field="6" count="1" selected="0">
            <x v="1"/>
          </reference>
          <reference field="10" count="1" selected="0">
            <x v="19"/>
          </reference>
        </references>
      </pivotArea>
    </format>
    <format dxfId="149">
      <pivotArea dataOnly="0" labelOnly="1" outline="0" fieldPosition="0">
        <references count="5">
          <reference field="0" count="1">
            <x v="95"/>
          </reference>
          <reference field="2" count="1" selected="0">
            <x v="10"/>
          </reference>
          <reference field="3" count="1" selected="0">
            <x v="35"/>
          </reference>
          <reference field="6" count="1" selected="0">
            <x v="1"/>
          </reference>
          <reference field="10" count="1" selected="0">
            <x v="19"/>
          </reference>
        </references>
      </pivotArea>
    </format>
    <format dxfId="148">
      <pivotArea dataOnly="0" labelOnly="1" outline="0" fieldPosition="0">
        <references count="5">
          <reference field="0" count="1">
            <x v="95"/>
          </reference>
          <reference field="2" count="1" selected="0">
            <x v="10"/>
          </reference>
          <reference field="3" count="1" selected="0">
            <x v="38"/>
          </reference>
          <reference field="6" count="1" selected="0">
            <x v="1"/>
          </reference>
          <reference field="10" count="1" selected="0">
            <x v="19"/>
          </reference>
        </references>
      </pivotArea>
    </format>
    <format dxfId="147">
      <pivotArea dataOnly="0" labelOnly="1" outline="0" fieldPosition="0">
        <references count="5">
          <reference field="0" count="1">
            <x v="137"/>
          </reference>
          <reference field="2" count="1" selected="0">
            <x v="10"/>
          </reference>
          <reference field="3" count="1" selected="0">
            <x v="28"/>
          </reference>
          <reference field="6" count="1" selected="0">
            <x v="1"/>
          </reference>
          <reference field="10" count="1" selected="0">
            <x v="20"/>
          </reference>
        </references>
      </pivotArea>
    </format>
    <format dxfId="146">
      <pivotArea dataOnly="0" labelOnly="1" outline="0" fieldPosition="0">
        <references count="5">
          <reference field="0" count="1">
            <x v="105"/>
          </reference>
          <reference field="2" count="1" selected="0">
            <x v="10"/>
          </reference>
          <reference field="3" count="1" selected="0">
            <x v="28"/>
          </reference>
          <reference field="6" count="1" selected="0">
            <x v="1"/>
          </reference>
          <reference field="10" count="1" selected="0">
            <x v="23"/>
          </reference>
        </references>
      </pivotArea>
    </format>
    <format dxfId="145">
      <pivotArea dataOnly="0" labelOnly="1" outline="0" fieldPosition="0">
        <references count="5">
          <reference field="0" count="1">
            <x v="105"/>
          </reference>
          <reference field="2" count="1" selected="0">
            <x v="10"/>
          </reference>
          <reference field="3" count="1" selected="0">
            <x v="35"/>
          </reference>
          <reference field="6" count="1" selected="0">
            <x v="1"/>
          </reference>
          <reference field="10" count="1" selected="0">
            <x v="23"/>
          </reference>
        </references>
      </pivotArea>
    </format>
    <format dxfId="144">
      <pivotArea dataOnly="0" labelOnly="1" outline="0" fieldPosition="0">
        <references count="5">
          <reference field="0" count="1">
            <x v="104"/>
          </reference>
          <reference field="2" count="1" selected="0">
            <x v="10"/>
          </reference>
          <reference field="3" count="1" selected="0">
            <x v="38"/>
          </reference>
          <reference field="6" count="1" selected="0">
            <x v="1"/>
          </reference>
          <reference field="10" count="1" selected="0">
            <x v="23"/>
          </reference>
        </references>
      </pivotArea>
    </format>
    <format dxfId="143">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27"/>
          </reference>
        </references>
      </pivotArea>
    </format>
    <format dxfId="142">
      <pivotArea dataOnly="0" labelOnly="1" outline="0" fieldPosition="0">
        <references count="5">
          <reference field="0" count="1">
            <x v="74"/>
          </reference>
          <reference field="2" count="1" selected="0">
            <x v="10"/>
          </reference>
          <reference field="3" count="1" selected="0">
            <x v="28"/>
          </reference>
          <reference field="6" count="1" selected="0">
            <x v="1"/>
          </reference>
          <reference field="10" count="1" selected="0">
            <x v="27"/>
          </reference>
        </references>
      </pivotArea>
    </format>
    <format dxfId="141">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27"/>
          </reference>
        </references>
      </pivotArea>
    </format>
    <format dxfId="140">
      <pivotArea dataOnly="0" labelOnly="1" outline="0" fieldPosition="0">
        <references count="5">
          <reference field="0" count="1">
            <x v="74"/>
          </reference>
          <reference field="2" count="1" selected="0">
            <x v="10"/>
          </reference>
          <reference field="3" count="1" selected="0">
            <x v="35"/>
          </reference>
          <reference field="6" count="1" selected="0">
            <x v="1"/>
          </reference>
          <reference field="10" count="1" selected="0">
            <x v="27"/>
          </reference>
        </references>
      </pivotArea>
    </format>
    <format dxfId="139">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27"/>
          </reference>
        </references>
      </pivotArea>
    </format>
    <format dxfId="138">
      <pivotArea dataOnly="0" labelOnly="1" outline="0" fieldPosition="0">
        <references count="5">
          <reference field="0" count="1">
            <x v="74"/>
          </reference>
          <reference field="2" count="1" selected="0">
            <x v="10"/>
          </reference>
          <reference field="3" count="1" selected="0">
            <x v="38"/>
          </reference>
          <reference field="6" count="1" selected="0">
            <x v="1"/>
          </reference>
          <reference field="10" count="1" selected="0">
            <x v="27"/>
          </reference>
        </references>
      </pivotArea>
    </format>
    <format dxfId="137">
      <pivotArea dataOnly="0" labelOnly="1" outline="0" fieldPosition="0">
        <references count="5">
          <reference field="0" count="1">
            <x v="49"/>
          </reference>
          <reference field="2" count="1" selected="0">
            <x v="10"/>
          </reference>
          <reference field="3" count="1" selected="0">
            <x v="28"/>
          </reference>
          <reference field="6" count="1" selected="0">
            <x v="1"/>
          </reference>
          <reference field="10" count="1" selected="0">
            <x v="28"/>
          </reference>
        </references>
      </pivotArea>
    </format>
    <format dxfId="136">
      <pivotArea dataOnly="0" labelOnly="1" outline="0" fieldPosition="0">
        <references count="5">
          <reference field="0" count="1">
            <x v="50"/>
          </reference>
          <reference field="2" count="1" selected="0">
            <x v="10"/>
          </reference>
          <reference field="3" count="1" selected="0">
            <x v="35"/>
          </reference>
          <reference field="6" count="1" selected="0">
            <x v="1"/>
          </reference>
          <reference field="10" count="1" selected="0">
            <x v="28"/>
          </reference>
        </references>
      </pivotArea>
    </format>
    <format dxfId="135">
      <pivotArea dataOnly="0" labelOnly="1" outline="0" fieldPosition="0">
        <references count="5">
          <reference field="0" count="1">
            <x v="50"/>
          </reference>
          <reference field="2" count="1" selected="0">
            <x v="10"/>
          </reference>
          <reference field="3" count="1" selected="0">
            <x v="38"/>
          </reference>
          <reference field="6" count="1" selected="0">
            <x v="1"/>
          </reference>
          <reference field="10" count="1" selected="0">
            <x v="28"/>
          </reference>
        </references>
      </pivotArea>
    </format>
    <format dxfId="134">
      <pivotArea dataOnly="0" labelOnly="1" outline="0" fieldPosition="0">
        <references count="5">
          <reference field="0" count="1">
            <x v="126"/>
          </reference>
          <reference field="2" count="1" selected="0">
            <x v="10"/>
          </reference>
          <reference field="3" count="1" selected="0">
            <x v="27"/>
          </reference>
          <reference field="6" count="1" selected="0">
            <x v="1"/>
          </reference>
          <reference field="10" count="1" selected="0">
            <x v="31"/>
          </reference>
        </references>
      </pivotArea>
    </format>
    <format dxfId="133">
      <pivotArea dataOnly="0" labelOnly="1" outline="0" fieldPosition="0">
        <references count="5">
          <reference field="0" count="1">
            <x v="126"/>
          </reference>
          <reference field="2" count="1" selected="0">
            <x v="10"/>
          </reference>
          <reference field="3" count="1" selected="0">
            <x v="34"/>
          </reference>
          <reference field="6" count="1" selected="0">
            <x v="1"/>
          </reference>
          <reference field="10" count="1" selected="0">
            <x v="31"/>
          </reference>
        </references>
      </pivotArea>
    </format>
    <format dxfId="132">
      <pivotArea dataOnly="0" labelOnly="1" outline="0" fieldPosition="0">
        <references count="5">
          <reference field="0" count="1">
            <x v="126"/>
          </reference>
          <reference field="2" count="1" selected="0">
            <x v="10"/>
          </reference>
          <reference field="3" count="1" selected="0">
            <x v="37"/>
          </reference>
          <reference field="6" count="1" selected="0">
            <x v="1"/>
          </reference>
          <reference field="10" count="1" selected="0">
            <x v="31"/>
          </reference>
        </references>
      </pivotArea>
    </format>
    <format dxfId="131">
      <pivotArea dataOnly="0" labelOnly="1" outline="0" fieldPosition="0">
        <references count="5">
          <reference field="0" count="1">
            <x v="22"/>
          </reference>
          <reference field="2" count="1" selected="0">
            <x v="11"/>
          </reference>
          <reference field="3" count="1" selected="0">
            <x v="55"/>
          </reference>
          <reference field="6" count="1" selected="0">
            <x v="1"/>
          </reference>
          <reference field="10" count="1" selected="0">
            <x v="0"/>
          </reference>
        </references>
      </pivotArea>
    </format>
    <format dxfId="130">
      <pivotArea dataOnly="0" labelOnly="1" outline="0" fieldPosition="0">
        <references count="5">
          <reference field="0" count="8">
            <x v="1"/>
            <x v="24"/>
            <x v="36"/>
            <x v="45"/>
            <x v="46"/>
            <x v="80"/>
            <x v="85"/>
            <x v="97"/>
          </reference>
          <reference field="2" count="1" selected="0">
            <x v="11"/>
          </reference>
          <reference field="3" count="1" selected="0">
            <x v="48"/>
          </reference>
          <reference field="6" count="1" selected="0">
            <x v="1"/>
          </reference>
          <reference field="10" count="1" selected="0">
            <x v="1"/>
          </reference>
        </references>
      </pivotArea>
    </format>
    <format dxfId="129">
      <pivotArea dataOnly="0" labelOnly="1" outline="0" fieldPosition="0">
        <references count="5">
          <reference field="0" count="1">
            <x v="152"/>
          </reference>
          <reference field="2" count="1" selected="0">
            <x v="11"/>
          </reference>
          <reference field="3" count="1" selected="0">
            <x v="65"/>
          </reference>
          <reference field="6" count="1" selected="0">
            <x v="1"/>
          </reference>
          <reference field="10" count="1" selected="0">
            <x v="1"/>
          </reference>
        </references>
      </pivotArea>
    </format>
    <format dxfId="128">
      <pivotArea dataOnly="0" labelOnly="1" outline="0" fieldPosition="0">
        <references count="5">
          <reference field="0" count="1">
            <x v="22"/>
          </reference>
          <reference field="2" count="1" selected="0">
            <x v="11"/>
          </reference>
          <reference field="3" count="1" selected="0">
            <x v="54"/>
          </reference>
          <reference field="6" count="1" selected="0">
            <x v="1"/>
          </reference>
          <reference field="10" count="1" selected="0">
            <x v="2"/>
          </reference>
        </references>
      </pivotArea>
    </format>
    <format dxfId="127">
      <pivotArea dataOnly="0" labelOnly="1" outline="0" fieldPosition="0">
        <references count="5">
          <reference field="0" count="3">
            <x v="0"/>
            <x v="22"/>
            <x v="70"/>
          </reference>
          <reference field="2" count="1" selected="0">
            <x v="11"/>
          </reference>
          <reference field="3" count="1" selected="0">
            <x v="68"/>
          </reference>
          <reference field="6" count="1" selected="0">
            <x v="1"/>
          </reference>
          <reference field="10" count="1" selected="0">
            <x v="2"/>
          </reference>
        </references>
      </pivotArea>
    </format>
    <format dxfId="126">
      <pivotArea dataOnly="0" labelOnly="1" outline="0" fieldPosition="0">
        <references count="5">
          <reference field="0" count="3">
            <x v="22"/>
            <x v="116"/>
            <x v="131"/>
          </reference>
          <reference field="2" count="1" selected="0">
            <x v="11"/>
          </reference>
          <reference field="3" count="1" selected="0">
            <x v="72"/>
          </reference>
          <reference field="6" count="1" selected="0">
            <x v="1"/>
          </reference>
          <reference field="10" count="1" selected="0">
            <x v="2"/>
          </reference>
        </references>
      </pivotArea>
    </format>
    <format dxfId="125">
      <pivotArea dataOnly="0" labelOnly="1" outline="0" fieldPosition="0">
        <references count="5">
          <reference field="0" count="2">
            <x v="22"/>
            <x v="23"/>
          </reference>
          <reference field="2" count="1" selected="0">
            <x v="11"/>
          </reference>
          <reference field="3" count="1" selected="0">
            <x v="74"/>
          </reference>
          <reference field="6" count="1" selected="0">
            <x v="1"/>
          </reference>
          <reference field="10" count="1" selected="0">
            <x v="2"/>
          </reference>
        </references>
      </pivotArea>
    </format>
    <format dxfId="124">
      <pivotArea dataOnly="0" labelOnly="1" outline="0" fieldPosition="0">
        <references count="5">
          <reference field="0" count="1">
            <x v="22"/>
          </reference>
          <reference field="2" count="1" selected="0">
            <x v="11"/>
          </reference>
          <reference field="3" count="1" selected="0">
            <x v="75"/>
          </reference>
          <reference field="6" count="1" selected="0">
            <x v="1"/>
          </reference>
          <reference field="10" count="1" selected="0">
            <x v="2"/>
          </reference>
        </references>
      </pivotArea>
    </format>
    <format dxfId="123">
      <pivotArea dataOnly="0" labelOnly="1" outline="0" fieldPosition="0">
        <references count="5">
          <reference field="0" count="1">
            <x v="16"/>
          </reference>
          <reference field="2" count="1" selected="0">
            <x v="11"/>
          </reference>
          <reference field="3" count="1" selected="0">
            <x v="56"/>
          </reference>
          <reference field="6" count="1" selected="0">
            <x v="1"/>
          </reference>
          <reference field="10" count="1" selected="0">
            <x v="3"/>
          </reference>
        </references>
      </pivotArea>
    </format>
    <format dxfId="122">
      <pivotArea dataOnly="0" labelOnly="1" outline="0" fieldPosition="0">
        <references count="5">
          <reference field="0" count="1">
            <x v="24"/>
          </reference>
          <reference field="2" count="1" selected="0">
            <x v="11"/>
          </reference>
          <reference field="3" count="1" selected="0">
            <x v="47"/>
          </reference>
          <reference field="6" count="1" selected="0">
            <x v="1"/>
          </reference>
          <reference field="10" count="1" selected="0">
            <x v="6"/>
          </reference>
        </references>
      </pivotArea>
    </format>
    <format dxfId="121">
      <pivotArea dataOnly="0" labelOnly="1" outline="0" fieldPosition="0">
        <references count="5">
          <reference field="0" count="1">
            <x v="22"/>
          </reference>
          <reference field="2" count="1" selected="0">
            <x v="11"/>
          </reference>
          <reference field="3" count="1" selected="0">
            <x v="40"/>
          </reference>
          <reference field="6" count="1" selected="0">
            <x v="1"/>
          </reference>
          <reference field="10" count="1" selected="0">
            <x v="7"/>
          </reference>
        </references>
      </pivotArea>
    </format>
    <format dxfId="120">
      <pivotArea dataOnly="0" labelOnly="1" outline="0" fieldPosition="0">
        <references count="5">
          <reference field="0" count="1">
            <x v="22"/>
          </reference>
          <reference field="2" count="1" selected="0">
            <x v="11"/>
          </reference>
          <reference field="3" count="1" selected="0">
            <x v="43"/>
          </reference>
          <reference field="6" count="1" selected="0">
            <x v="1"/>
          </reference>
          <reference field="10" count="1" selected="0">
            <x v="7"/>
          </reference>
        </references>
      </pivotArea>
    </format>
    <format dxfId="119">
      <pivotArea dataOnly="0" labelOnly="1" outline="0" fieldPosition="0">
        <references count="5">
          <reference field="0" count="1">
            <x v="22"/>
          </reference>
          <reference field="2" count="1" selected="0">
            <x v="11"/>
          </reference>
          <reference field="3" count="1" selected="0">
            <x v="44"/>
          </reference>
          <reference field="6" count="1" selected="0">
            <x v="1"/>
          </reference>
          <reference field="10" count="1" selected="0">
            <x v="7"/>
          </reference>
        </references>
      </pivotArea>
    </format>
    <format dxfId="118">
      <pivotArea dataOnly="0" labelOnly="1" outline="0" fieldPosition="0">
        <references count="5">
          <reference field="0" count="1">
            <x v="22"/>
          </reference>
          <reference field="2" count="1" selected="0">
            <x v="11"/>
          </reference>
          <reference field="3" count="1" selected="0">
            <x v="52"/>
          </reference>
          <reference field="6" count="1" selected="0">
            <x v="1"/>
          </reference>
          <reference field="10" count="1" selected="0">
            <x v="7"/>
          </reference>
        </references>
      </pivotArea>
    </format>
    <format dxfId="117">
      <pivotArea dataOnly="0" labelOnly="1" outline="0" fieldPosition="0">
        <references count="5">
          <reference field="0" count="1">
            <x v="22"/>
          </reference>
          <reference field="2" count="1" selected="0">
            <x v="11"/>
          </reference>
          <reference field="3" count="1" selected="0">
            <x v="59"/>
          </reference>
          <reference field="6" count="1" selected="0">
            <x v="1"/>
          </reference>
          <reference field="10" count="1" selected="0">
            <x v="7"/>
          </reference>
        </references>
      </pivotArea>
    </format>
    <format dxfId="116">
      <pivotArea dataOnly="0" labelOnly="1" outline="0" fieldPosition="0">
        <references count="5">
          <reference field="0" count="1">
            <x v="22"/>
          </reference>
          <reference field="2" count="1" selected="0">
            <x v="11"/>
          </reference>
          <reference field="3" count="1" selected="0">
            <x v="64"/>
          </reference>
          <reference field="6" count="1" selected="0">
            <x v="1"/>
          </reference>
          <reference field="10" count="1" selected="0">
            <x v="7"/>
          </reference>
        </references>
      </pivotArea>
    </format>
    <format dxfId="115">
      <pivotArea dataOnly="0" labelOnly="1" outline="0" fieldPosition="0">
        <references count="5">
          <reference field="0" count="1">
            <x v="22"/>
          </reference>
          <reference field="2" count="1" selected="0">
            <x v="11"/>
          </reference>
          <reference field="3" count="1" selected="0">
            <x v="78"/>
          </reference>
          <reference field="6" count="1" selected="0">
            <x v="1"/>
          </reference>
          <reference field="10" count="1" selected="0">
            <x v="7"/>
          </reference>
        </references>
      </pivotArea>
    </format>
    <format dxfId="114">
      <pivotArea dataOnly="0" labelOnly="1" outline="0" fieldPosition="0">
        <references count="5">
          <reference field="0" count="2">
            <x v="32"/>
            <x v="51"/>
          </reference>
          <reference field="2" count="1" selected="0">
            <x v="11"/>
          </reference>
          <reference field="3" count="1" selected="0">
            <x v="73"/>
          </reference>
          <reference field="6" count="1" selected="0">
            <x v="1"/>
          </reference>
          <reference field="10" count="1" selected="0">
            <x v="9"/>
          </reference>
        </references>
      </pivotArea>
    </format>
    <format dxfId="113">
      <pivotArea dataOnly="0" labelOnly="1" outline="0" fieldPosition="0">
        <references count="5">
          <reference field="0" count="4">
            <x v="26"/>
            <x v="27"/>
            <x v="145"/>
            <x v="146"/>
          </reference>
          <reference field="2" count="1" selected="0">
            <x v="11"/>
          </reference>
          <reference field="3" count="1" selected="0">
            <x v="73"/>
          </reference>
          <reference field="6" count="1" selected="0">
            <x v="1"/>
          </reference>
          <reference field="10" count="1" selected="0">
            <x v="10"/>
          </reference>
        </references>
      </pivotArea>
    </format>
    <format dxfId="112">
      <pivotArea dataOnly="0" labelOnly="1" outline="0" fieldPosition="0">
        <references count="5">
          <reference field="0" count="1">
            <x v="8"/>
          </reference>
          <reference field="2" count="1" selected="0">
            <x v="11"/>
          </reference>
          <reference field="3" count="1" selected="0">
            <x v="39"/>
          </reference>
          <reference field="6" count="1" selected="0">
            <x v="1"/>
          </reference>
          <reference field="10" count="1" selected="0">
            <x v="11"/>
          </reference>
        </references>
      </pivotArea>
    </format>
    <format dxfId="111">
      <pivotArea dataOnly="0" labelOnly="1" outline="0" fieldPosition="0">
        <references count="5">
          <reference field="0" count="1">
            <x v="22"/>
          </reference>
          <reference field="2" count="1" selected="0">
            <x v="11"/>
          </reference>
          <reference field="3" count="1" selected="0">
            <x v="53"/>
          </reference>
          <reference field="6" count="1" selected="0">
            <x v="1"/>
          </reference>
          <reference field="10" count="1" selected="0">
            <x v="11"/>
          </reference>
        </references>
      </pivotArea>
    </format>
    <format dxfId="110">
      <pivotArea dataOnly="0" labelOnly="1" outline="0" fieldPosition="0">
        <references count="5">
          <reference field="0" count="1">
            <x v="22"/>
          </reference>
          <reference field="2" count="1" selected="0">
            <x v="11"/>
          </reference>
          <reference field="3" count="1" selected="0">
            <x v="63"/>
          </reference>
          <reference field="6" count="1" selected="0">
            <x v="1"/>
          </reference>
          <reference field="10" count="1" selected="0">
            <x v="11"/>
          </reference>
        </references>
      </pivotArea>
    </format>
    <format dxfId="109">
      <pivotArea dataOnly="0" labelOnly="1" outline="0" fieldPosition="0">
        <references count="5">
          <reference field="0" count="6">
            <x v="5"/>
            <x v="22"/>
            <x v="114"/>
            <x v="129"/>
            <x v="132"/>
            <x v="153"/>
          </reference>
          <reference field="2" count="1" selected="0">
            <x v="11"/>
          </reference>
          <reference field="3" count="1" selected="0">
            <x v="76"/>
          </reference>
          <reference field="6" count="1" selected="0">
            <x v="1"/>
          </reference>
          <reference field="10" count="1" selected="0">
            <x v="11"/>
          </reference>
        </references>
      </pivotArea>
    </format>
    <format dxfId="108">
      <pivotArea dataOnly="0" labelOnly="1" outline="0" fieldPosition="0">
        <references count="5">
          <reference field="0" count="1">
            <x v="22"/>
          </reference>
          <reference field="2" count="1" selected="0">
            <x v="11"/>
          </reference>
          <reference field="3" count="1" selected="0">
            <x v="77"/>
          </reference>
          <reference field="6" count="1" selected="0">
            <x v="1"/>
          </reference>
          <reference field="10" count="1" selected="0">
            <x v="11"/>
          </reference>
        </references>
      </pivotArea>
    </format>
    <format dxfId="107">
      <pivotArea dataOnly="0" labelOnly="1" outline="0" fieldPosition="0">
        <references count="5">
          <reference field="0" count="1">
            <x v="18"/>
          </reference>
          <reference field="2" count="1" selected="0">
            <x v="11"/>
          </reference>
          <reference field="3" count="1" selected="0">
            <x v="56"/>
          </reference>
          <reference field="6" count="1" selected="0">
            <x v="1"/>
          </reference>
          <reference field="10" count="1" selected="0">
            <x v="12"/>
          </reference>
        </references>
      </pivotArea>
    </format>
    <format dxfId="106">
      <pivotArea dataOnly="0" labelOnly="1" outline="0" fieldPosition="0">
        <references count="5">
          <reference field="0" count="1">
            <x v="124"/>
          </reference>
          <reference field="2" count="1" selected="0">
            <x v="11"/>
          </reference>
          <reference field="3" count="1" selected="0">
            <x v="73"/>
          </reference>
          <reference field="6" count="1" selected="0">
            <x v="1"/>
          </reference>
          <reference field="10" count="1" selected="0">
            <x v="12"/>
          </reference>
        </references>
      </pivotArea>
    </format>
    <format dxfId="105">
      <pivotArea dataOnly="0" labelOnly="1" outline="0" fieldPosition="0">
        <references count="5">
          <reference field="0" count="1">
            <x v="38"/>
          </reference>
          <reference field="2" count="1" selected="0">
            <x v="11"/>
          </reference>
          <reference field="3" count="1" selected="0">
            <x v="70"/>
          </reference>
          <reference field="6" count="1" selected="0">
            <x v="1"/>
          </reference>
          <reference field="10" count="1" selected="0">
            <x v="13"/>
          </reference>
        </references>
      </pivotArea>
    </format>
    <format dxfId="104">
      <pivotArea dataOnly="0" labelOnly="1" outline="0" fieldPosition="0">
        <references count="5">
          <reference field="0" count="1">
            <x v="54"/>
          </reference>
          <reference field="2" count="1" selected="0">
            <x v="11"/>
          </reference>
          <reference field="3" count="1" selected="0">
            <x v="73"/>
          </reference>
          <reference field="6" count="1" selected="0">
            <x v="1"/>
          </reference>
          <reference field="10" count="1" selected="0">
            <x v="13"/>
          </reference>
        </references>
      </pivotArea>
    </format>
    <format dxfId="103">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4"/>
          </reference>
        </references>
      </pivotArea>
    </format>
    <format dxfId="102">
      <pivotArea dataOnly="0" labelOnly="1" outline="0" fieldPosition="0">
        <references count="5">
          <reference field="0" count="1">
            <x v="109"/>
          </reference>
          <reference field="2" count="1" selected="0">
            <x v="11"/>
          </reference>
          <reference field="3" count="1" selected="0">
            <x v="69"/>
          </reference>
          <reference field="6" count="1" selected="0">
            <x v="1"/>
          </reference>
          <reference field="10" count="1" selected="0">
            <x v="14"/>
          </reference>
        </references>
      </pivotArea>
    </format>
    <format dxfId="101">
      <pivotArea dataOnly="0" labelOnly="1" outline="0" fieldPosition="0">
        <references count="5">
          <reference field="0" count="4">
            <x v="61"/>
            <x v="62"/>
            <x v="63"/>
            <x v="64"/>
          </reference>
          <reference field="2" count="1" selected="0">
            <x v="11"/>
          </reference>
          <reference field="3" count="1" selected="0">
            <x v="71"/>
          </reference>
          <reference field="6" count="1" selected="0">
            <x v="1"/>
          </reference>
          <reference field="10" count="1" selected="0">
            <x v="14"/>
          </reference>
        </references>
      </pivotArea>
    </format>
    <format dxfId="100">
      <pivotArea dataOnly="0" labelOnly="1" outline="0" fieldPosition="0">
        <references count="5">
          <reference field="0" count="1">
            <x v="78"/>
          </reference>
          <reference field="2" count="1" selected="0">
            <x v="11"/>
          </reference>
          <reference field="3" count="1" selected="0">
            <x v="73"/>
          </reference>
          <reference field="6" count="1" selected="0">
            <x v="1"/>
          </reference>
          <reference field="10" count="1" selected="0">
            <x v="14"/>
          </reference>
        </references>
      </pivotArea>
    </format>
    <format dxfId="99">
      <pivotArea dataOnly="0" labelOnly="1" outline="0" fieldPosition="0">
        <references count="5">
          <reference field="0" count="1">
            <x v="13"/>
          </reference>
          <reference field="2" count="1" selected="0">
            <x v="11"/>
          </reference>
          <reference field="3" count="1" selected="0">
            <x v="56"/>
          </reference>
          <reference field="6" count="1" selected="0">
            <x v="1"/>
          </reference>
          <reference field="10" count="1" selected="0">
            <x v="15"/>
          </reference>
        </references>
      </pivotArea>
    </format>
    <format dxfId="98">
      <pivotArea dataOnly="0" labelOnly="1" outline="0" fieldPosition="0">
        <references count="5">
          <reference field="0" count="1">
            <x v="33"/>
          </reference>
          <reference field="2" count="1" selected="0">
            <x v="11"/>
          </reference>
          <reference field="3" count="1" selected="0">
            <x v="73"/>
          </reference>
          <reference field="6" count="1" selected="0">
            <x v="1"/>
          </reference>
          <reference field="10" count="1" selected="0">
            <x v="15"/>
          </reference>
        </references>
      </pivotArea>
    </format>
    <format dxfId="97">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16"/>
          </reference>
        </references>
      </pivotArea>
    </format>
    <format dxfId="96">
      <pivotArea dataOnly="0" labelOnly="1" outline="0" fieldPosition="0">
        <references count="5">
          <reference field="0" count="3">
            <x v="48"/>
            <x v="108"/>
            <x v="111"/>
          </reference>
          <reference field="2" count="1" selected="0">
            <x v="11"/>
          </reference>
          <reference field="3" count="1" selected="0">
            <x v="73"/>
          </reference>
          <reference field="6" count="1" selected="0">
            <x v="1"/>
          </reference>
          <reference field="10" count="1" selected="0">
            <x v="16"/>
          </reference>
        </references>
      </pivotArea>
    </format>
    <format dxfId="95">
      <pivotArea dataOnly="0" labelOnly="1" outline="0" fieldPosition="0">
        <references count="5">
          <reference field="0" count="1">
            <x v="107"/>
          </reference>
          <reference field="2" count="1" selected="0">
            <x v="11"/>
          </reference>
          <reference field="3" count="1" selected="0">
            <x v="60"/>
          </reference>
          <reference field="6" count="1" selected="0">
            <x v="1"/>
          </reference>
          <reference field="10" count="1" selected="0">
            <x v="17"/>
          </reference>
        </references>
      </pivotArea>
    </format>
    <format dxfId="94">
      <pivotArea dataOnly="0" labelOnly="1" outline="0" fieldPosition="0">
        <references count="5">
          <reference field="0" count="1">
            <x v="41"/>
          </reference>
          <reference field="2" count="1" selected="0">
            <x v="11"/>
          </reference>
          <reference field="3" count="1" selected="0">
            <x v="61"/>
          </reference>
          <reference field="6" count="1" selected="0">
            <x v="1"/>
          </reference>
          <reference field="10" count="1" selected="0">
            <x v="17"/>
          </reference>
        </references>
      </pivotArea>
    </format>
    <format dxfId="93">
      <pivotArea dataOnly="0" labelOnly="1" outline="0" fieldPosition="0">
        <references count="5">
          <reference field="0" count="1">
            <x v="86"/>
          </reference>
          <reference field="2" count="1" selected="0">
            <x v="11"/>
          </reference>
          <reference field="3" count="1" selected="0">
            <x v="62"/>
          </reference>
          <reference field="6" count="1" selected="0">
            <x v="1"/>
          </reference>
          <reference field="10" count="1" selected="0">
            <x v="17"/>
          </reference>
        </references>
      </pivotArea>
    </format>
    <format dxfId="92">
      <pivotArea dataOnly="0" labelOnly="1" outline="0" fieldPosition="0">
        <references count="5">
          <reference field="0" count="1">
            <x v="99"/>
          </reference>
          <reference field="2" count="1" selected="0">
            <x v="11"/>
          </reference>
          <reference field="3" count="1" selected="0">
            <x v="65"/>
          </reference>
          <reference field="6" count="1" selected="0">
            <x v="1"/>
          </reference>
          <reference field="10" count="1" selected="0">
            <x v="17"/>
          </reference>
        </references>
      </pivotArea>
    </format>
    <format dxfId="91">
      <pivotArea dataOnly="0" labelOnly="1" outline="0" fieldPosition="0">
        <references count="5">
          <reference field="0" count="1">
            <x v="121"/>
          </reference>
          <reference field="2" count="1" selected="0">
            <x v="11"/>
          </reference>
          <reference field="3" count="1" selected="0">
            <x v="66"/>
          </reference>
          <reference field="6" count="1" selected="0">
            <x v="1"/>
          </reference>
          <reference field="10" count="1" selected="0">
            <x v="17"/>
          </reference>
        </references>
      </pivotArea>
    </format>
    <format dxfId="90">
      <pivotArea dataOnly="0" labelOnly="1" outline="0" fieldPosition="0">
        <references count="5">
          <reference field="0" count="1">
            <x v="69"/>
          </reference>
          <reference field="2" count="1" selected="0">
            <x v="11"/>
          </reference>
          <reference field="3" count="1" selected="0">
            <x v="69"/>
          </reference>
          <reference field="6" count="1" selected="0">
            <x v="1"/>
          </reference>
          <reference field="10" count="1" selected="0">
            <x v="17"/>
          </reference>
        </references>
      </pivotArea>
    </format>
    <format dxfId="89">
      <pivotArea dataOnly="0" labelOnly="1" outline="0" fieldPosition="0">
        <references count="5">
          <reference field="0" count="1">
            <x v="15"/>
          </reference>
          <reference field="2" count="1" selected="0">
            <x v="11"/>
          </reference>
          <reference field="3" count="1" selected="0">
            <x v="56"/>
          </reference>
          <reference field="6" count="1" selected="0">
            <x v="1"/>
          </reference>
          <reference field="10" count="1" selected="0">
            <x v="18"/>
          </reference>
        </references>
      </pivotArea>
    </format>
    <format dxfId="88">
      <pivotArea dataOnly="0" labelOnly="1" outline="0" fieldPosition="0">
        <references count="5">
          <reference field="0" count="1">
            <x v="73"/>
          </reference>
          <reference field="2" count="1" selected="0">
            <x v="11"/>
          </reference>
          <reference field="3" count="1" selected="0">
            <x v="42"/>
          </reference>
          <reference field="6" count="1" selected="0">
            <x v="1"/>
          </reference>
          <reference field="10" count="1" selected="0">
            <x v="19"/>
          </reference>
        </references>
      </pivotArea>
    </format>
    <format dxfId="87">
      <pivotArea dataOnly="0" labelOnly="1" outline="0" fieldPosition="0">
        <references count="5">
          <reference field="0" count="1">
            <x v="68"/>
          </reference>
          <reference field="2" count="1" selected="0">
            <x v="11"/>
          </reference>
          <reference field="3" count="1" selected="0">
            <x v="69"/>
          </reference>
          <reference field="6" count="1" selected="0">
            <x v="1"/>
          </reference>
          <reference field="10" count="1" selected="0">
            <x v="19"/>
          </reference>
        </references>
      </pivotArea>
    </format>
    <format dxfId="86">
      <pivotArea dataOnly="0" labelOnly="1" outline="0" fieldPosition="0">
        <references count="5">
          <reference field="0" count="1">
            <x v="89"/>
          </reference>
          <reference field="2" count="1" selected="0">
            <x v="11"/>
          </reference>
          <reference field="3" count="1" selected="0">
            <x v="41"/>
          </reference>
          <reference field="6" count="1" selected="0">
            <x v="1"/>
          </reference>
          <reference field="10" count="1" selected="0">
            <x v="20"/>
          </reference>
        </references>
      </pivotArea>
    </format>
    <format dxfId="85">
      <pivotArea dataOnly="0" labelOnly="1" outline="0" fieldPosition="0">
        <references count="5">
          <reference field="0" count="1">
            <x v="90"/>
          </reference>
          <reference field="2" count="1" selected="0">
            <x v="11"/>
          </reference>
          <reference field="3" count="1" selected="0">
            <x v="57"/>
          </reference>
          <reference field="6" count="1" selected="0">
            <x v="1"/>
          </reference>
          <reference field="10" count="1" selected="0">
            <x v="20"/>
          </reference>
        </references>
      </pivotArea>
    </format>
    <format dxfId="84">
      <pivotArea dataOnly="0" labelOnly="1" outline="0" fieldPosition="0">
        <references count="5">
          <reference field="0" count="1">
            <x v="122"/>
          </reference>
          <reference field="2" count="1" selected="0">
            <x v="11"/>
          </reference>
          <reference field="3" count="1" selected="0">
            <x v="69"/>
          </reference>
          <reference field="6" count="1" selected="0">
            <x v="1"/>
          </reference>
          <reference field="10" count="1" selected="0">
            <x v="20"/>
          </reference>
        </references>
      </pivotArea>
    </format>
    <format dxfId="83">
      <pivotArea dataOnly="0" labelOnly="1" outline="0" fieldPosition="0">
        <references count="5">
          <reference field="0" count="1">
            <x v="17"/>
          </reference>
          <reference field="2" count="1" selected="0">
            <x v="11"/>
          </reference>
          <reference field="3" count="1" selected="0">
            <x v="56"/>
          </reference>
          <reference field="6" count="1" selected="0">
            <x v="1"/>
          </reference>
          <reference field="10" count="1" selected="0">
            <x v="21"/>
          </reference>
        </references>
      </pivotArea>
    </format>
    <format dxfId="82">
      <pivotArea dataOnly="0" labelOnly="1" outline="0" fieldPosition="0">
        <references count="5">
          <reference field="0" count="1">
            <x v="123"/>
          </reference>
          <reference field="2" count="1" selected="0">
            <x v="11"/>
          </reference>
          <reference field="3" count="1" selected="0">
            <x v="69"/>
          </reference>
          <reference field="6" count="1" selected="0">
            <x v="1"/>
          </reference>
          <reference field="10" count="1" selected="0">
            <x v="21"/>
          </reference>
        </references>
      </pivotArea>
    </format>
    <format dxfId="81">
      <pivotArea dataOnly="0" labelOnly="1" outline="0" fieldPosition="0">
        <references count="5">
          <reference field="0" count="4">
            <x v="28"/>
            <x v="120"/>
            <x v="133"/>
            <x v="136"/>
          </reference>
          <reference field="2" count="1" selected="0">
            <x v="11"/>
          </reference>
          <reference field="3" count="1" selected="0">
            <x v="49"/>
          </reference>
          <reference field="6" count="1" selected="0">
            <x v="1"/>
          </reference>
          <reference field="10" count="1" selected="0">
            <x v="22"/>
          </reference>
        </references>
      </pivotArea>
    </format>
    <format dxfId="80">
      <pivotArea dataOnly="0" labelOnly="1" outline="0" fieldPosition="0">
        <references count="5">
          <reference field="0" count="2">
            <x v="14"/>
            <x v="21"/>
          </reference>
          <reference field="2" count="1" selected="0">
            <x v="11"/>
          </reference>
          <reference field="3" count="1" selected="0">
            <x v="56"/>
          </reference>
          <reference field="6" count="1" selected="0">
            <x v="1"/>
          </reference>
          <reference field="10" count="1" selected="0">
            <x v="23"/>
          </reference>
        </references>
      </pivotArea>
    </format>
    <format dxfId="79">
      <pivotArea dataOnly="0" labelOnly="1" outline="0" fieldPosition="0">
        <references count="5">
          <reference field="0" count="1">
            <x v="102"/>
          </reference>
          <reference field="2" count="1" selected="0">
            <x v="11"/>
          </reference>
          <reference field="3" count="1" selected="0">
            <x v="67"/>
          </reference>
          <reference field="6" count="1" selected="0">
            <x v="1"/>
          </reference>
          <reference field="10" count="1" selected="0">
            <x v="23"/>
          </reference>
        </references>
      </pivotArea>
    </format>
    <format dxfId="78">
      <pivotArea dataOnly="0" labelOnly="1" outline="0" fieldPosition="0">
        <references count="5">
          <reference field="0" count="5">
            <x v="82"/>
            <x v="83"/>
            <x v="96"/>
            <x v="147"/>
            <x v="148"/>
          </reference>
          <reference field="2" count="1" selected="0">
            <x v="11"/>
          </reference>
          <reference field="3" count="1" selected="0">
            <x v="70"/>
          </reference>
          <reference field="6" count="1" selected="0">
            <x v="1"/>
          </reference>
          <reference field="10" count="1" selected="0">
            <x v="23"/>
          </reference>
        </references>
      </pivotArea>
    </format>
    <format dxfId="77">
      <pivotArea dataOnly="0" labelOnly="1" outline="0" fieldPosition="0">
        <references count="5">
          <reference field="0" count="3">
            <x v="42"/>
            <x v="81"/>
            <x v="144"/>
          </reference>
          <reference field="2" count="1" selected="0">
            <x v="11"/>
          </reference>
          <reference field="3" count="1" selected="0">
            <x v="73"/>
          </reference>
          <reference field="6" count="1" selected="0">
            <x v="1"/>
          </reference>
          <reference field="10" count="1" selected="0">
            <x v="23"/>
          </reference>
        </references>
      </pivotArea>
    </format>
    <format dxfId="76">
      <pivotArea dataOnly="0" labelOnly="1" outline="0" fieldPosition="0">
        <references count="5">
          <reference field="0" count="1">
            <x v="84"/>
          </reference>
          <reference field="2" count="1" selected="0">
            <x v="11"/>
          </reference>
          <reference field="3" count="1" selected="0">
            <x v="78"/>
          </reference>
          <reference field="6" count="1" selected="0">
            <x v="1"/>
          </reference>
          <reference field="10" count="1" selected="0">
            <x v="23"/>
          </reference>
        </references>
      </pivotArea>
    </format>
    <format dxfId="75">
      <pivotArea dataOnly="0" labelOnly="1" outline="0" fieldPosition="0">
        <references count="5">
          <reference field="0" count="1">
            <x v="101"/>
          </reference>
          <reference field="2" count="1" selected="0">
            <x v="11"/>
          </reference>
          <reference field="3" count="1" selected="0">
            <x v="69"/>
          </reference>
          <reference field="6" count="1" selected="0">
            <x v="1"/>
          </reference>
          <reference field="10" count="1" selected="0">
            <x v="25"/>
          </reference>
        </references>
      </pivotArea>
    </format>
    <format dxfId="74">
      <pivotArea dataOnly="0" labelOnly="1" outline="0" fieldPosition="0">
        <references count="5">
          <reference field="0" count="3">
            <x v="57"/>
            <x v="58"/>
            <x v="60"/>
          </reference>
          <reference field="2" count="1" selected="0">
            <x v="11"/>
          </reference>
          <reference field="3" count="1" selected="0">
            <x v="73"/>
          </reference>
          <reference field="6" count="1" selected="0">
            <x v="1"/>
          </reference>
          <reference field="10" count="1" selected="0">
            <x v="25"/>
          </reference>
        </references>
      </pivotArea>
    </format>
    <format dxfId="73">
      <pivotArea dataOnly="0" labelOnly="1" outline="0" fieldPosition="0">
        <references count="5">
          <reference field="0" count="1">
            <x v="65"/>
          </reference>
          <reference field="2" count="1" selected="0">
            <x v="11"/>
          </reference>
          <reference field="3" count="1" selected="0">
            <x v="73"/>
          </reference>
          <reference field="6" count="1" selected="0">
            <x v="1"/>
          </reference>
          <reference field="10" count="1" selected="0">
            <x v="26"/>
          </reference>
        </references>
      </pivotArea>
    </format>
    <format dxfId="72">
      <pivotArea dataOnly="0" labelOnly="1" outline="0" fieldPosition="0">
        <references count="5">
          <reference field="0" count="2">
            <x v="19"/>
            <x v="20"/>
          </reference>
          <reference field="2" count="1" selected="0">
            <x v="11"/>
          </reference>
          <reference field="3" count="1" selected="0">
            <x v="56"/>
          </reference>
          <reference field="6" count="1" selected="0">
            <x v="1"/>
          </reference>
          <reference field="10" count="1" selected="0">
            <x v="27"/>
          </reference>
        </references>
      </pivotArea>
    </format>
    <format dxfId="71">
      <pivotArea dataOnly="0" labelOnly="1" outline="0" fieldPosition="0">
        <references count="5">
          <reference field="0" count="2">
            <x v="10"/>
            <x v="50"/>
          </reference>
          <reference field="2" count="1" selected="0">
            <x v="11"/>
          </reference>
          <reference field="3" count="1" selected="0">
            <x v="45"/>
          </reference>
          <reference field="6" count="1" selected="0">
            <x v="1"/>
          </reference>
          <reference field="10" count="1" selected="0">
            <x v="28"/>
          </reference>
        </references>
      </pivotArea>
    </format>
    <format dxfId="70">
      <pivotArea dataOnly="0" labelOnly="1" outline="0" fieldPosition="0">
        <references count="5">
          <reference field="0" count="1">
            <x v="50"/>
          </reference>
          <reference field="2" count="1" selected="0">
            <x v="11"/>
          </reference>
          <reference field="3" count="1" selected="0">
            <x v="46"/>
          </reference>
          <reference field="6" count="1" selected="0">
            <x v="1"/>
          </reference>
          <reference field="10" count="1" selected="0">
            <x v="28"/>
          </reference>
        </references>
      </pivotArea>
    </format>
    <format dxfId="69">
      <pivotArea dataOnly="0" labelOnly="1" outline="0" fieldPosition="0">
        <references count="5">
          <reference field="0" count="2">
            <x v="94"/>
            <x v="98"/>
          </reference>
          <reference field="2" count="1" selected="0">
            <x v="11"/>
          </reference>
          <reference field="3" count="1" selected="0">
            <x v="56"/>
          </reference>
          <reference field="6" count="1" selected="0">
            <x v="1"/>
          </reference>
          <reference field="10" count="1" selected="0">
            <x v="28"/>
          </reference>
        </references>
      </pivotArea>
    </format>
    <format dxfId="68">
      <pivotArea dataOnly="0" labelOnly="1" outline="0" fieldPosition="0">
        <references count="5">
          <reference field="0" count="1">
            <x v="20"/>
          </reference>
          <reference field="2" count="1" selected="0">
            <x v="11"/>
          </reference>
          <reference field="3" count="1" selected="0">
            <x v="58"/>
          </reference>
          <reference field="6" count="1" selected="0">
            <x v="1"/>
          </reference>
          <reference field="10" count="1" selected="0">
            <x v="28"/>
          </reference>
        </references>
      </pivotArea>
    </format>
    <format dxfId="67">
      <pivotArea dataOnly="0" labelOnly="1" outline="0" fieldPosition="0">
        <references count="5">
          <reference field="0" count="1">
            <x v="11"/>
          </reference>
          <reference field="2" count="1" selected="0">
            <x v="11"/>
          </reference>
          <reference field="3" count="1" selected="0">
            <x v="60"/>
          </reference>
          <reference field="6" count="1" selected="0">
            <x v="1"/>
          </reference>
          <reference field="10" count="1" selected="0">
            <x v="28"/>
          </reference>
        </references>
      </pivotArea>
    </format>
    <format dxfId="66">
      <pivotArea dataOnly="0" labelOnly="1" outline="0" fieldPosition="0">
        <references count="5">
          <reference field="0" count="1">
            <x v="50"/>
          </reference>
          <reference field="2" count="1" selected="0">
            <x v="11"/>
          </reference>
          <reference field="3" count="1" selected="0">
            <x v="70"/>
          </reference>
          <reference field="6" count="1" selected="0">
            <x v="1"/>
          </reference>
          <reference field="10" count="1" selected="0">
            <x v="28"/>
          </reference>
        </references>
      </pivotArea>
    </format>
    <format dxfId="65">
      <pivotArea dataOnly="0" labelOnly="1" outline="0" fieldPosition="0">
        <references count="5">
          <reference field="0" count="1">
            <x v="117"/>
          </reference>
          <reference field="2" count="1" selected="0">
            <x v="11"/>
          </reference>
          <reference field="3" count="1" selected="0">
            <x v="49"/>
          </reference>
          <reference field="6" count="1" selected="0">
            <x v="1"/>
          </reference>
          <reference field="10" count="1" selected="0">
            <x v="29"/>
          </reference>
        </references>
      </pivotArea>
    </format>
    <format dxfId="64">
      <pivotArea dataOnly="0" labelOnly="1" outline="0" fieldPosition="0">
        <references count="5">
          <reference field="0" count="1">
            <x v="117"/>
          </reference>
          <reference field="2" count="1" selected="0">
            <x v="11"/>
          </reference>
          <reference field="3" count="1" selected="0">
            <x v="50"/>
          </reference>
          <reference field="6" count="1" selected="0">
            <x v="1"/>
          </reference>
          <reference field="10" count="1" selected="0">
            <x v="29"/>
          </reference>
        </references>
      </pivotArea>
    </format>
    <format dxfId="63">
      <pivotArea dataOnly="0" labelOnly="1" outline="0" fieldPosition="0">
        <references count="5">
          <reference field="0" count="1">
            <x v="117"/>
          </reference>
          <reference field="2" count="1" selected="0">
            <x v="11"/>
          </reference>
          <reference field="3" count="1" selected="0">
            <x v="51"/>
          </reference>
          <reference field="6" count="1" selected="0">
            <x v="1"/>
          </reference>
          <reference field="10" count="1" selected="0">
            <x v="29"/>
          </reference>
        </references>
      </pivotArea>
    </format>
    <format dxfId="62">
      <pivotArea dataOnly="0" labelOnly="1" outline="0" fieldPosition="0">
        <references count="5">
          <reference field="0" count="1">
            <x v="117"/>
          </reference>
          <reference field="2" count="1" selected="0">
            <x v="11"/>
          </reference>
          <reference field="3" count="1" selected="0">
            <x v="62"/>
          </reference>
          <reference field="6" count="1" selected="0">
            <x v="1"/>
          </reference>
          <reference field="10" count="1" selected="0">
            <x v="29"/>
          </reference>
        </references>
      </pivotArea>
    </format>
    <format dxfId="61">
      <pivotArea dataOnly="0" labelOnly="1" outline="0" fieldPosition="0">
        <references count="5">
          <reference field="0" count="2">
            <x v="43"/>
            <x v="125"/>
          </reference>
          <reference field="2" count="1" selected="0">
            <x v="11"/>
          </reference>
          <reference field="3" count="1" selected="0">
            <x v="73"/>
          </reference>
          <reference field="6" count="1" selected="0">
            <x v="1"/>
          </reference>
          <reference field="10" count="1" selected="0">
            <x v="29"/>
          </reference>
        </references>
      </pivotArea>
    </format>
    <format dxfId="60">
      <pivotArea dataOnly="0" labelOnly="1" outline="0" fieldPosition="0">
        <references count="5">
          <reference field="0" count="1">
            <x v="53"/>
          </reference>
          <reference field="2" count="1" selected="0">
            <x v="11"/>
          </reference>
          <reference field="3" count="1" selected="0">
            <x v="73"/>
          </reference>
          <reference field="6" count="1" selected="0">
            <x v="1"/>
          </reference>
          <reference field="10" count="1" selected="0">
            <x v="30"/>
          </reference>
        </references>
      </pivotArea>
    </format>
    <format dxfId="59">
      <pivotArea dataOnly="0" labelOnly="1" outline="0" fieldPosition="0">
        <references count="5">
          <reference field="0" count="2">
            <x v="2"/>
            <x v="3"/>
          </reference>
          <reference field="2" count="1" selected="0">
            <x v="12"/>
          </reference>
          <reference field="3" count="1" selected="0">
            <x v="79"/>
          </reference>
          <reference field="6" count="1" selected="0">
            <x v="1"/>
          </reference>
          <reference field="10" count="1" selected="0">
            <x v="24"/>
          </reference>
        </references>
      </pivotArea>
    </format>
    <format dxfId="58">
      <pivotArea dataOnly="0" labelOnly="1" outline="0" fieldPosition="0">
        <references count="5">
          <reference field="0" count="1">
            <x v="12"/>
          </reference>
          <reference field="2" count="1" selected="0">
            <x v="1"/>
          </reference>
          <reference field="3" count="1" selected="0">
            <x v="1"/>
          </reference>
          <reference field="6" count="1" selected="0">
            <x v="2"/>
          </reference>
          <reference field="10" count="1" selected="0">
            <x v="1"/>
          </reference>
        </references>
      </pivotArea>
    </format>
    <format dxfId="57">
      <pivotArea dataOnly="0" labelOnly="1" outline="0" fieldPosition="0">
        <references count="5">
          <reference field="0" count="2">
            <x v="9"/>
            <x v="115"/>
          </reference>
          <reference field="2" count="1" selected="0">
            <x v="1"/>
          </reference>
          <reference field="3" count="1" selected="0">
            <x v="2"/>
          </reference>
          <reference field="6" count="1" selected="0">
            <x v="2"/>
          </reference>
          <reference field="10" count="1" selected="0">
            <x v="1"/>
          </reference>
        </references>
      </pivotArea>
    </format>
    <format dxfId="56">
      <pivotArea dataOnly="0" labelOnly="1" outline="0" fieldPosition="0">
        <references count="5">
          <reference field="0" count="1">
            <x v="35"/>
          </reference>
          <reference field="2" count="1" selected="0">
            <x v="1"/>
          </reference>
          <reference field="3" count="1" selected="0">
            <x v="2"/>
          </reference>
          <reference field="6" count="1" selected="0">
            <x v="2"/>
          </reference>
          <reference field="10" count="1" selected="0">
            <x v="6"/>
          </reference>
        </references>
      </pivotArea>
    </format>
    <format dxfId="55">
      <pivotArea dataOnly="0" labelOnly="1" outline="0" fieldPosition="0">
        <references count="5">
          <reference field="0" count="1">
            <x v="118"/>
          </reference>
          <reference field="2" count="1" selected="0">
            <x v="1"/>
          </reference>
          <reference field="3" count="1" selected="0">
            <x v="2"/>
          </reference>
          <reference field="6" count="1" selected="0">
            <x v="2"/>
          </reference>
          <reference field="10" count="1" selected="0">
            <x v="29"/>
          </reference>
        </references>
      </pivotArea>
    </format>
    <format dxfId="54">
      <pivotArea dataOnly="0" labelOnly="1" outline="0" fieldPosition="0">
        <references count="5">
          <reference field="0" count="1">
            <x v="25"/>
          </reference>
          <reference field="2" count="1" selected="0">
            <x v="9"/>
          </reference>
          <reference field="3" count="1" selected="0">
            <x v="23"/>
          </reference>
          <reference field="6" count="1" selected="0">
            <x v="2"/>
          </reference>
          <reference field="10" count="1" selected="0">
            <x v="1"/>
          </reference>
        </references>
      </pivotArea>
    </format>
    <format dxfId="53">
      <pivotArea dataOnly="0" labelOnly="1" outline="0" fieldPosition="0">
        <references count="5">
          <reference field="0" count="1">
            <x v="40"/>
          </reference>
          <reference field="2" count="1" selected="0">
            <x v="13"/>
          </reference>
          <reference field="3" count="1" selected="0">
            <x v="80"/>
          </reference>
          <reference field="6" count="1" selected="0">
            <x v="2"/>
          </reference>
          <reference field="10" count="1" selected="0">
            <x v="8"/>
          </reference>
        </references>
      </pivotArea>
    </format>
    <format dxfId="52">
      <pivotArea dataOnly="0" labelOnly="1" outline="0" fieldPosition="0">
        <references count="5">
          <reference field="0" count="1">
            <x v="151"/>
          </reference>
          <reference field="2" count="1" selected="0">
            <x v="3"/>
          </reference>
          <reference field="3" count="1" selected="0">
            <x v="4"/>
          </reference>
          <reference field="6" count="1" selected="0">
            <x v="3"/>
          </reference>
          <reference field="10" count="1" selected="0">
            <x v="8"/>
          </reference>
        </references>
      </pivotArea>
    </format>
    <format dxfId="51">
      <pivotArea dataOnly="0" labelOnly="1" outline="0" fieldPosition="0">
        <references count="5">
          <reference field="0" count="1">
            <x v="79"/>
          </reference>
          <reference field="2" count="1" selected="0">
            <x v="0"/>
          </reference>
          <reference field="3" count="1" selected="0">
            <x v="0"/>
          </reference>
          <reference field="6" count="1" selected="0">
            <x v="4"/>
          </reference>
          <reference field="10" count="1" selected="0">
            <x v="8"/>
          </reference>
        </references>
      </pivotArea>
    </format>
    <format dxfId="50">
      <pivotArea dataOnly="0" labelOnly="1" outline="0" fieldPosition="0">
        <references count="5">
          <reference field="0" count="1">
            <x v="150"/>
          </reference>
          <reference field="2" count="1" selected="0">
            <x v="2"/>
          </reference>
          <reference field="3" count="1" selected="0">
            <x v="3"/>
          </reference>
          <reference field="6" count="1" selected="0">
            <x v="5"/>
          </reference>
          <reference field="10" count="1" selected="0">
            <x v="8"/>
          </reference>
        </references>
      </pivotArea>
    </format>
    <format dxfId="49">
      <pivotArea dataOnly="0" labelOnly="1" outline="0" fieldPosition="0">
        <references count="1">
          <reference field="16" count="0"/>
        </references>
      </pivotArea>
    </format>
    <format dxfId="48">
      <pivotArea dataOnly="0" labelOnly="1" grandCol="1" outline="0" fieldPosition="0"/>
    </format>
    <format dxfId="47">
      <pivotArea outline="0" collapsedLevelsAreSubtotals="1" fieldPosition="0">
        <references count="6">
          <reference field="0" count="10" selected="0">
            <x v="1"/>
            <x v="22"/>
            <x v="24"/>
            <x v="36"/>
            <x v="45"/>
            <x v="46"/>
            <x v="80"/>
            <x v="85"/>
            <x v="97"/>
            <x v="152"/>
          </reference>
          <reference field="2" count="1" selected="0">
            <x v="11"/>
          </reference>
          <reference field="3" count="3" selected="0">
            <x v="48"/>
            <x v="55"/>
            <x v="65"/>
          </reference>
          <reference field="6" count="1" selected="0">
            <x v="1"/>
          </reference>
          <reference field="10" count="2" selected="0">
            <x v="0"/>
            <x v="1"/>
          </reference>
          <reference field="16" count="1" selected="0">
            <x v="1"/>
          </reference>
        </references>
      </pivotArea>
    </format>
    <format dxfId="46">
      <pivotArea outline="0" collapsedLevelsAreSubtotals="1" fieldPosition="0">
        <references count="6">
          <reference field="0" count="3" selected="0">
            <x v="22"/>
            <x v="70"/>
            <x v="193"/>
          </reference>
          <reference field="2" count="1" selected="0">
            <x v="11"/>
          </reference>
          <reference field="3" count="2" selected="0">
            <x v="54"/>
            <x v="68"/>
          </reference>
          <reference field="6" count="1" selected="0">
            <x v="1"/>
          </reference>
          <reference field="10" count="1" selected="0">
            <x v="2"/>
          </reference>
          <reference field="16" count="1" selected="0">
            <x v="1"/>
          </reference>
        </references>
      </pivotArea>
    </format>
    <format dxfId="45">
      <pivotArea outline="0" collapsedLevelsAreSubtotals="1" fieldPosition="0">
        <references count="6">
          <reference field="0" count="1" selected="0">
            <x v="22"/>
          </reference>
          <reference field="2" count="1" selected="0">
            <x v="11"/>
          </reference>
          <reference field="3" count="1" selected="0">
            <x v="72"/>
          </reference>
          <reference field="6" count="1" selected="0">
            <x v="1"/>
          </reference>
          <reference field="10" count="1" selected="0">
            <x v="2"/>
          </reference>
          <reference field="16" count="1" selected="0">
            <x v="1"/>
          </reference>
        </references>
      </pivotArea>
    </format>
    <format dxfId="44">
      <pivotArea outline="0" collapsedLevelsAreSubtotals="1" fieldPosition="0">
        <references count="6">
          <reference field="0" count="2" selected="0">
            <x v="22"/>
            <x v="23"/>
          </reference>
          <reference field="2" count="1" selected="0">
            <x v="11"/>
          </reference>
          <reference field="3" count="2" selected="0">
            <x v="74"/>
            <x v="75"/>
          </reference>
          <reference field="6" count="1" selected="0">
            <x v="1"/>
          </reference>
          <reference field="10" count="1" selected="0">
            <x v="2"/>
          </reference>
          <reference field="16" count="1" selected="0">
            <x v="1"/>
          </reference>
        </references>
      </pivotArea>
    </format>
    <format dxfId="43">
      <pivotArea outline="0" collapsedLevelsAreSubtotals="1" fieldPosition="0">
        <references count="6">
          <reference field="0" count="3" selected="0">
            <x v="22"/>
            <x v="24"/>
            <x v="161"/>
          </reference>
          <reference field="2" count="1" selected="0">
            <x v="11"/>
          </reference>
          <reference field="3" count="9" selected="0">
            <x v="40"/>
            <x v="43"/>
            <x v="44"/>
            <x v="47"/>
            <x v="52"/>
            <x v="56"/>
            <x v="59"/>
            <x v="64"/>
            <x v="78"/>
          </reference>
          <reference field="6" count="1" selected="0">
            <x v="1"/>
          </reference>
          <reference field="10" count="3" selected="0">
            <x v="3"/>
            <x v="6"/>
            <x v="7"/>
          </reference>
          <reference field="16" count="1" selected="0">
            <x v="1"/>
          </reference>
        </references>
      </pivotArea>
    </format>
    <format dxfId="42">
      <pivotArea outline="0" collapsedLevelsAreSubtotals="1" fieldPosition="0">
        <references count="6">
          <reference field="0" count="1" selected="0">
            <x v="22"/>
          </reference>
          <reference field="2" count="1" selected="0">
            <x v="11"/>
          </reference>
          <reference field="3" count="2" selected="0">
            <x v="53"/>
            <x v="63"/>
          </reference>
          <reference field="6" count="1" selected="0">
            <x v="1"/>
          </reference>
          <reference field="10" count="1" selected="0">
            <x v="11"/>
          </reference>
          <reference field="16" count="1" selected="0">
            <x v="1"/>
          </reference>
        </references>
      </pivotArea>
    </format>
    <format dxfId="41">
      <pivotArea outline="0" collapsedLevelsAreSubtotals="1" fieldPosition="0">
        <references count="6">
          <reference field="0" count="2" selected="0">
            <x v="22"/>
            <x v="114"/>
          </reference>
          <reference field="2" count="1" selected="0">
            <x v="11"/>
          </reference>
          <reference field="3" count="1" selected="0">
            <x v="76"/>
          </reference>
          <reference field="6" count="1" selected="0">
            <x v="1"/>
          </reference>
          <reference field="10" count="1" selected="0">
            <x v="11"/>
          </reference>
          <reference field="16" count="1" selected="0">
            <x v="1"/>
          </reference>
        </references>
      </pivotArea>
    </format>
    <format dxfId="40">
      <pivotArea outline="0" collapsedLevelsAreSubtotals="1" fieldPosition="0">
        <references count="6">
          <reference field="0" count="1" selected="0">
            <x v="22"/>
          </reference>
          <reference field="2" count="1" selected="0">
            <x v="11"/>
          </reference>
          <reference field="3" count="1" selected="0">
            <x v="77"/>
          </reference>
          <reference field="6" count="1" selected="0">
            <x v="1"/>
          </reference>
          <reference field="10" count="1" selected="0">
            <x v="11"/>
          </reference>
          <reference field="16" count="1" selected="0">
            <x v="1"/>
          </reference>
        </references>
      </pivotArea>
    </format>
    <format dxfId="39">
      <pivotArea outline="0" collapsedLevelsAreSubtotals="1" fieldPosition="0">
        <references count="6">
          <reference field="0" count="1" selected="0">
            <x v="158"/>
          </reference>
          <reference field="2" count="1" selected="0">
            <x v="11"/>
          </reference>
          <reference field="3" count="1" selected="0">
            <x v="56"/>
          </reference>
          <reference field="6" count="1" selected="0">
            <x v="1"/>
          </reference>
          <reference field="10" count="1" selected="0">
            <x v="12"/>
          </reference>
          <reference field="16" count="1" selected="0">
            <x v="1"/>
          </reference>
        </references>
      </pivotArea>
    </format>
    <format dxfId="38">
      <pivotArea outline="0" collapsedLevelsAreSubtotals="1" fieldPosition="0">
        <references count="6">
          <reference field="0" count="2" selected="0">
            <x v="159"/>
            <x v="160"/>
          </reference>
          <reference field="2" count="1" selected="0">
            <x v="11"/>
          </reference>
          <reference field="3" count="1" selected="0">
            <x v="56"/>
          </reference>
          <reference field="6" count="1" selected="0">
            <x v="1"/>
          </reference>
          <reference field="10" count="1" selected="0">
            <x v="14"/>
          </reference>
          <reference field="16" count="1" selected="0">
            <x v="1"/>
          </reference>
        </references>
      </pivotArea>
    </format>
    <format dxfId="37">
      <pivotArea outline="0" collapsedLevelsAreSubtotals="1" fieldPosition="0">
        <references count="6">
          <reference field="0" count="1" selected="0">
            <x v="157"/>
          </reference>
          <reference field="2" count="1" selected="0">
            <x v="11"/>
          </reference>
          <reference field="3" count="1" selected="0">
            <x v="56"/>
          </reference>
          <reference field="6" count="1" selected="0">
            <x v="1"/>
          </reference>
          <reference field="10" count="1" selected="0">
            <x v="15"/>
          </reference>
          <reference field="16" count="1" selected="0">
            <x v="1"/>
          </reference>
        </references>
      </pivotArea>
    </format>
    <format dxfId="36">
      <pivotArea outline="0" collapsedLevelsAreSubtotals="1" fieldPosition="0">
        <references count="6">
          <reference field="0" count="1" selected="0">
            <x v="159"/>
          </reference>
          <reference field="2" count="1" selected="0">
            <x v="11"/>
          </reference>
          <reference field="3" count="1" selected="0">
            <x v="56"/>
          </reference>
          <reference field="6" count="1" selected="0">
            <x v="1"/>
          </reference>
          <reference field="10" count="1" selected="0">
            <x v="16"/>
          </reference>
          <reference field="16" count="1" selected="0">
            <x v="1"/>
          </reference>
        </references>
      </pivotArea>
    </format>
    <format dxfId="35">
      <pivotArea outline="0" collapsedLevelsAreSubtotals="1" fieldPosition="0">
        <references count="6">
          <reference field="0" count="1" selected="0">
            <x v="160"/>
          </reference>
          <reference field="2" count="1" selected="0">
            <x v="11"/>
          </reference>
          <reference field="3" count="1" selected="0">
            <x v="56"/>
          </reference>
          <reference field="6" count="1" selected="0">
            <x v="1"/>
          </reference>
          <reference field="10" count="1" selected="0">
            <x v="16"/>
          </reference>
          <reference field="16" count="1" selected="0">
            <x v="1"/>
          </reference>
        </references>
      </pivotArea>
    </format>
    <format dxfId="34">
      <pivotArea outline="0" collapsedLevelsAreSubtotals="1" fieldPosition="0">
        <references count="6">
          <reference field="0" count="1" selected="0">
            <x v="15"/>
          </reference>
          <reference field="2" count="1" selected="0">
            <x v="11"/>
          </reference>
          <reference field="3" count="1" selected="0">
            <x v="56"/>
          </reference>
          <reference field="6" count="1" selected="0">
            <x v="1"/>
          </reference>
          <reference field="10" count="1" selected="0">
            <x v="18"/>
          </reference>
          <reference field="16" count="1" selected="0">
            <x v="1"/>
          </reference>
        </references>
      </pivotArea>
    </format>
    <format dxfId="33">
      <pivotArea outline="0" collapsedLevelsAreSubtotals="1" fieldPosition="0">
        <references count="6">
          <reference field="0" count="1" selected="0">
            <x v="155"/>
          </reference>
          <reference field="2" count="1" selected="0">
            <x v="11"/>
          </reference>
          <reference field="3" count="1" selected="0">
            <x v="56"/>
          </reference>
          <reference field="6" count="1" selected="0">
            <x v="1"/>
          </reference>
          <reference field="10" count="1" selected="0">
            <x v="21"/>
          </reference>
          <reference field="16" count="1" selected="0">
            <x v="1"/>
          </reference>
        </references>
      </pivotArea>
    </format>
    <format dxfId="32">
      <pivotArea outline="0" collapsedLevelsAreSubtotals="1" fieldPosition="0">
        <references count="6">
          <reference field="0" count="1" selected="0">
            <x v="170"/>
          </reference>
          <reference field="2" count="1" selected="0">
            <x v="11"/>
          </reference>
          <reference field="3" count="1" selected="0">
            <x v="56"/>
          </reference>
          <reference field="6" count="1" selected="0">
            <x v="1"/>
          </reference>
          <reference field="10" count="1" selected="0">
            <x v="23"/>
          </reference>
          <reference field="16" count="1" selected="0">
            <x v="1"/>
          </reference>
        </references>
      </pivotArea>
    </format>
    <format dxfId="31">
      <pivotArea outline="0" collapsedLevelsAreSubtotals="1" fieldPosition="0">
        <references count="6">
          <reference field="0" count="1" selected="0">
            <x v="171"/>
          </reference>
          <reference field="2" count="1" selected="0">
            <x v="11"/>
          </reference>
          <reference field="3" count="1" selected="0">
            <x v="56"/>
          </reference>
          <reference field="6" count="1" selected="0">
            <x v="1"/>
          </reference>
          <reference field="10" count="1" selected="0">
            <x v="23"/>
          </reference>
          <reference field="16" count="1" selected="0">
            <x v="1"/>
          </reference>
        </references>
      </pivotArea>
    </format>
    <format dxfId="30">
      <pivotArea outline="0" collapsedLevelsAreSubtotals="1" fieldPosition="0">
        <references count="6">
          <reference field="0" count="1" selected="0">
            <x v="159"/>
          </reference>
          <reference field="2" count="1" selected="0">
            <x v="11"/>
          </reference>
          <reference field="3" count="1" selected="0">
            <x v="56"/>
          </reference>
          <reference field="6" count="1" selected="0">
            <x v="1"/>
          </reference>
          <reference field="10" count="1" selected="0">
            <x v="27"/>
          </reference>
          <reference field="16" count="1" selected="0">
            <x v="1"/>
          </reference>
        </references>
      </pivotArea>
    </format>
    <format dxfId="29">
      <pivotArea outline="0" collapsedLevelsAreSubtotals="1" fieldPosition="0">
        <references count="6">
          <reference field="0" count="1" selected="0">
            <x v="160"/>
          </reference>
          <reference field="2" count="1" selected="0">
            <x v="11"/>
          </reference>
          <reference field="3" count="1" selected="0">
            <x v="56"/>
          </reference>
          <reference field="6" count="1" selected="0">
            <x v="1"/>
          </reference>
          <reference field="10" count="1" selected="0">
            <x v="27"/>
          </reference>
          <reference field="16" count="1" selected="0">
            <x v="1"/>
          </reference>
        </references>
      </pivotArea>
    </format>
    <format dxfId="28">
      <pivotArea outline="0" collapsedLevelsAreSubtotals="1" fieldPosition="0">
        <references count="6">
          <reference field="0" count="1" selected="0">
            <x v="159"/>
          </reference>
          <reference field="2" count="1" selected="0">
            <x v="11"/>
          </reference>
          <reference field="3" count="1" selected="0">
            <x v="58"/>
          </reference>
          <reference field="6" count="1" selected="0">
            <x v="1"/>
          </reference>
          <reference field="10" count="1" selected="0">
            <x v="28"/>
          </reference>
          <reference field="16" count="1" selected="0">
            <x v="1"/>
          </reference>
        </references>
      </pivotArea>
    </format>
    <format dxfId="27">
      <pivotArea outline="0" collapsedLevelsAreSubtotals="1" fieldPosition="0">
        <references count="6">
          <reference field="0" count="1" selected="0">
            <x v="80"/>
          </reference>
          <reference field="2" count="1" selected="0">
            <x v="11"/>
          </reference>
          <reference field="3" count="1" selected="0">
            <x v="48"/>
          </reference>
          <reference field="6" count="1" selected="0">
            <x v="1"/>
          </reference>
          <reference field="10" count="1" selected="0">
            <x v="1"/>
          </reference>
          <reference field="16" count="1" selected="0">
            <x v="1"/>
          </reference>
        </references>
      </pivotArea>
    </format>
    <format dxfId="26">
      <pivotArea outline="0" collapsedLevelsAreSubtotals="1" fieldPosition="0">
        <references count="6">
          <reference field="0" count="87" selected="0">
            <x v="1"/>
            <x v="6"/>
            <x v="10"/>
            <x v="11"/>
            <x v="15"/>
            <x v="22"/>
            <x v="23"/>
            <x v="24"/>
            <x v="28"/>
            <x v="36"/>
            <x v="38"/>
            <x v="41"/>
            <x v="42"/>
            <x v="43"/>
            <x v="45"/>
            <x v="46"/>
            <x v="48"/>
            <x v="50"/>
            <x v="60"/>
            <x v="61"/>
            <x v="62"/>
            <x v="63"/>
            <x v="64"/>
            <x v="65"/>
            <x v="69"/>
            <x v="70"/>
            <x v="73"/>
            <x v="78"/>
            <x v="80"/>
            <x v="81"/>
            <x v="82"/>
            <x v="84"/>
            <x v="85"/>
            <x v="86"/>
            <x v="89"/>
            <x v="90"/>
            <x v="96"/>
            <x v="97"/>
            <x v="99"/>
            <x v="101"/>
            <x v="102"/>
            <x v="107"/>
            <x v="108"/>
            <x v="114"/>
            <x v="116"/>
            <x v="117"/>
            <x v="121"/>
            <x v="122"/>
            <x v="124"/>
            <x v="136"/>
            <x v="144"/>
            <x v="145"/>
            <x v="146"/>
            <x v="147"/>
            <x v="148"/>
            <x v="152"/>
            <x v="153"/>
            <x v="155"/>
            <x v="157"/>
            <x v="158"/>
            <x v="159"/>
            <x v="160"/>
            <x v="161"/>
            <x v="168"/>
            <x v="169"/>
            <x v="170"/>
            <x v="171"/>
            <x v="172"/>
            <x v="173"/>
            <x v="174"/>
            <x v="175"/>
            <x v="176"/>
            <x v="177"/>
            <x v="178"/>
            <x v="179"/>
            <x v="180"/>
            <x v="181"/>
            <x v="182"/>
            <x v="183"/>
            <x v="184"/>
            <x v="185"/>
            <x v="188"/>
            <x v="189"/>
            <x v="191"/>
            <x v="192"/>
            <x v="193"/>
            <x v="196"/>
          </reference>
          <reference field="2" count="1" selected="0">
            <x v="11"/>
          </reference>
          <reference field="3" count="40" selected="0">
            <x v="39"/>
            <x v="40"/>
            <x v="41"/>
            <x v="42"/>
            <x v="43"/>
            <x v="44"/>
            <x v="45"/>
            <x v="46"/>
            <x v="47"/>
            <x v="48"/>
            <x v="49"/>
            <x v="50"/>
            <x v="51"/>
            <x v="52"/>
            <x v="53"/>
            <x v="54"/>
            <x v="55"/>
            <x v="56"/>
            <x v="57"/>
            <x v="58"/>
            <x v="59"/>
            <x v="60"/>
            <x v="61"/>
            <x v="62"/>
            <x v="63"/>
            <x v="64"/>
            <x v="65"/>
            <x v="66"/>
            <x v="67"/>
            <x v="68"/>
            <x v="69"/>
            <x v="70"/>
            <x v="71"/>
            <x v="72"/>
            <x v="73"/>
            <x v="74"/>
            <x v="75"/>
            <x v="76"/>
            <x v="77"/>
            <x v="78"/>
          </reference>
          <reference field="6" count="1" selected="0">
            <x v="1"/>
          </reference>
          <reference field="10" count="26" selected="0">
            <x v="0"/>
            <x v="1"/>
            <x v="2"/>
            <x v="3"/>
            <x v="6"/>
            <x v="7"/>
            <x v="9"/>
            <x v="10"/>
            <x v="11"/>
            <x v="12"/>
            <x v="13"/>
            <x v="14"/>
            <x v="15"/>
            <x v="16"/>
            <x v="17"/>
            <x v="18"/>
            <x v="19"/>
            <x v="20"/>
            <x v="21"/>
            <x v="22"/>
            <x v="23"/>
            <x v="25"/>
            <x v="26"/>
            <x v="27"/>
            <x v="28"/>
            <x v="29"/>
          </reference>
          <reference field="16" count="1" selected="0">
            <x v="1"/>
          </reference>
        </references>
      </pivotArea>
    </format>
    <format dxfId="25">
      <pivotArea field="6" type="button" dataOnly="0" labelOnly="1" outline="0" axis="axisRow" fieldPosition="0"/>
    </format>
    <format dxfId="24">
      <pivotArea field="2" type="button" dataOnly="0" labelOnly="1" outline="0" axis="axisRow" fieldPosition="1"/>
    </format>
    <format dxfId="23">
      <pivotArea field="10" type="button" dataOnly="0" labelOnly="1" outline="0" axis="axisRow" fieldPosition="2"/>
    </format>
    <format dxfId="22">
      <pivotArea field="3" type="button" dataOnly="0" labelOnly="1" outline="0" axis="axisRow" fieldPosition="3"/>
    </format>
    <format dxfId="21">
      <pivotArea field="0" type="button" dataOnly="0" labelOnly="1" outline="0" axis="axisRow" fieldPosition="4"/>
    </format>
    <format dxfId="20">
      <pivotArea dataOnly="0" labelOnly="1" outline="0" fieldPosition="0">
        <references count="1">
          <reference field="16" count="0"/>
        </references>
      </pivotArea>
    </format>
    <format dxfId="19">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liigendtabel1" cacheId="0" applyNumberFormats="0" applyBorderFormats="0" applyFontFormats="0" applyPatternFormats="0" applyAlignmentFormats="0" applyWidthHeightFormats="1" dataCaption="Väärtused" grandTotalCaption="I lisaeelarve kokku" updatedVersion="6" minRefreshableVersion="3" rowGrandTotals="0" itemPrintTitles="1" createdVersion="6" indent="0" compact="0" compactData="0" multipleFieldFilters="0">
  <location ref="A3:F25" firstHeaderRow="1" firstDataRow="2" firstDataCol="2"/>
  <pivotFields count="17">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outline="0" showAll="0">
      <items count="15">
        <item n="10 - likviidsed vahendid" x="6"/>
        <item n="15 - põhivara soetamine" x="0"/>
        <item n="20 - nõuded ja kohustised" x="7"/>
        <item n="25 - finantseerimistegevus" x="10"/>
        <item n="30 - maksutulud" x="8"/>
        <item n="32 - tulud kaupade ja teenuste müügist" x="3"/>
        <item n="35 - saadud toetused" x="12"/>
        <item n="38 - muud tulud" x="9"/>
        <item n="41 - toetused füüs. Isikutele" x="2"/>
        <item n="45 - toetused jur. Isikutele" x="5"/>
        <item n="50 - tööjõukulud" x="4"/>
        <item n="55 - majandamiskulud" x="1"/>
        <item n="60 - muud tegevuskulud" x="13"/>
        <item n="65 - finantstulud- ja kulud" x="11"/>
        <item t="default"/>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7">
        <item x="2"/>
        <item x="1"/>
        <item x="0"/>
        <item x="5"/>
        <item x="3"/>
        <item x="4"/>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5">
        <item x="2"/>
        <item x="0"/>
        <item x="1"/>
        <item m="1" x="3"/>
        <item t="default"/>
      </items>
      <extLst>
        <ext xmlns:x14="http://schemas.microsoft.com/office/spreadsheetml/2009/9/main" uri="{2946ED86-A175-432a-8AC1-64E0C546D7DE}">
          <x14:pivotField fillDownLabels="1"/>
        </ext>
      </extLst>
    </pivotField>
  </pivotFields>
  <rowFields count="2">
    <field x="6"/>
    <field x="2"/>
  </rowFields>
  <rowItems count="21">
    <i>
      <x/>
      <x v="4"/>
    </i>
    <i r="1">
      <x v="5"/>
    </i>
    <i r="1">
      <x v="6"/>
    </i>
    <i r="1">
      <x v="7"/>
    </i>
    <i t="default">
      <x/>
    </i>
    <i>
      <x v="1"/>
      <x v="8"/>
    </i>
    <i r="1">
      <x v="9"/>
    </i>
    <i r="1">
      <x v="10"/>
    </i>
    <i r="1">
      <x v="11"/>
    </i>
    <i r="1">
      <x v="12"/>
    </i>
    <i t="default">
      <x v="1"/>
    </i>
    <i>
      <x v="2"/>
      <x v="1"/>
    </i>
    <i r="1">
      <x v="9"/>
    </i>
    <i r="1">
      <x v="13"/>
    </i>
    <i t="default">
      <x v="2"/>
    </i>
    <i>
      <x v="3"/>
      <x v="3"/>
    </i>
    <i t="default">
      <x v="3"/>
    </i>
    <i>
      <x v="4"/>
      <x/>
    </i>
    <i t="default">
      <x v="4"/>
    </i>
    <i>
      <x v="5"/>
      <x v="2"/>
    </i>
    <i t="default">
      <x v="5"/>
    </i>
  </rowItems>
  <colFields count="1">
    <field x="16"/>
  </colFields>
  <colItems count="4">
    <i>
      <x/>
    </i>
    <i>
      <x v="1"/>
    </i>
    <i>
      <x v="2"/>
    </i>
    <i t="grand">
      <x/>
    </i>
  </colItems>
  <dataFields count="1">
    <dataField name="Summa kogusummast Summa" fld="1" baseField="0" baseItem="0" numFmtId="3"/>
  </dataFields>
  <formats count="19">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outline="0" collapsedLevelsAreSubtotals="1" fieldPosition="0"/>
    </format>
    <format dxfId="14">
      <pivotArea outline="0" collapsedLevelsAreSubtotals="1" fieldPosition="0"/>
    </format>
    <format dxfId="13">
      <pivotArea dataOnly="0" labelOnly="1" outline="0" fieldPosition="0">
        <references count="1">
          <reference field="16" count="0"/>
        </references>
      </pivotArea>
    </format>
    <format dxfId="12">
      <pivotArea dataOnly="0" labelOnly="1" outline="0" fieldPosition="0">
        <references count="2">
          <reference field="2" count="1">
            <x v="7"/>
          </reference>
          <reference field="6" count="1" selected="0">
            <x v="0"/>
          </reference>
        </references>
      </pivotArea>
    </format>
    <format dxfId="11">
      <pivotArea dataOnly="0" labelOnly="1" outline="0" fieldPosition="0">
        <references count="2">
          <reference field="2" count="1">
            <x v="7"/>
          </reference>
          <reference field="6" count="1" selected="0">
            <x v="0"/>
          </reference>
        </references>
      </pivotArea>
    </format>
    <format dxfId="10">
      <pivotArea field="6" type="button" dataOnly="0" labelOnly="1" outline="0" axis="axisRow" fieldPosition="0"/>
    </format>
    <format dxfId="9">
      <pivotArea field="2" type="button" dataOnly="0" labelOnly="1" outline="0" axis="axisRow" fieldPosition="1"/>
    </format>
    <format dxfId="8">
      <pivotArea dataOnly="0" labelOnly="1" outline="0" fieldPosition="0">
        <references count="1">
          <reference field="16" count="0"/>
        </references>
      </pivotArea>
    </format>
    <format dxfId="7">
      <pivotArea dataOnly="0" labelOnly="1" grandCol="1" outline="0" fieldPosition="0"/>
    </format>
    <format dxfId="6">
      <pivotArea field="6" type="button" dataOnly="0" labelOnly="1" outline="0" axis="axisRow" fieldPosition="0"/>
    </format>
    <format dxfId="5">
      <pivotArea field="2" type="button" dataOnly="0" labelOnly="1" outline="0" axis="axisRow" fieldPosition="1"/>
    </format>
    <format dxfId="4">
      <pivotArea dataOnly="0" labelOnly="1" outline="0" fieldPosition="0">
        <references count="1">
          <reference field="16" count="0"/>
        </references>
      </pivotArea>
    </format>
    <format dxfId="3">
      <pivotArea dataOnly="0" labelOnly="1" grandCol="1" outline="0" fieldPosition="0"/>
    </format>
    <format dxfId="2">
      <pivotArea dataOnly="0" labelOnly="1" outline="0" fieldPosition="0">
        <references count="1">
          <reference field="16" count="0"/>
        </references>
      </pivotArea>
    </format>
    <format dxfId="1">
      <pivotArea dataOnly="0" labelOnly="1" grandCol="1" outline="0" fieldPosition="0"/>
    </format>
    <format dxfId="0">
      <pivotArea grandCol="1" outline="0" collapsedLevelsAreSubtotals="1"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sakonna_nimetus" sourceName="Osakonna nimetus">
  <pivotTables>
    <pivotTable tabId="6" name="PivotTable-liigendtabel1"/>
  </pivotTables>
  <data>
    <tabular pivotCacheId="1">
      <items count="32">
        <i x="17" s="1"/>
        <i x="1" s="1"/>
        <i x="2" s="1"/>
        <i x="15" s="1"/>
        <i x="30" s="1"/>
        <i x="16" s="1"/>
        <i x="18" s="1"/>
        <i x="14" s="1"/>
        <i x="19" s="1"/>
        <i x="27" s="1"/>
        <i x="3" s="1"/>
        <i x="20" s="1"/>
        <i x="11" s="1"/>
        <i x="9" s="1"/>
        <i x="12" s="1"/>
        <i x="7" s="1"/>
        <i x="13" s="1"/>
        <i x="6" s="1"/>
        <i x="8" s="1"/>
        <i x="24" s="1"/>
        <i x="4" s="1"/>
        <i x="5" s="1"/>
        <i x="21" s="1"/>
        <i x="22" s="1"/>
        <i x="31" s="1"/>
        <i x="25" s="1"/>
        <i x="26" s="1"/>
        <i x="23" s="1"/>
        <i x="10" s="1"/>
        <i x="0" s="1"/>
        <i x="28" s="1"/>
        <i x="2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sakonna nimetus" cache="Slicer_Osakonna_nimetus" caption="Osakonna nimetus" rowHeight="233363"/>
</slicer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T43"/>
  <sheetViews>
    <sheetView tabSelected="1" zoomScale="90" zoomScaleNormal="90" workbookViewId="0">
      <selection activeCell="U19" sqref="U19"/>
    </sheetView>
  </sheetViews>
  <sheetFormatPr defaultRowHeight="14.15" outlineLevelCol="1" x14ac:dyDescent="0.35"/>
  <cols>
    <col min="2" max="2" width="27.42578125" customWidth="1"/>
    <col min="3" max="3" width="0" hidden="1" customWidth="1"/>
    <col min="5" max="5" width="9.140625" hidden="1" customWidth="1" outlineLevel="1"/>
    <col min="6" max="6" width="11.640625" hidden="1" customWidth="1" outlineLevel="1"/>
    <col min="7" max="7" width="10" hidden="1" customWidth="1" outlineLevel="1"/>
    <col min="8" max="8" width="9.140625" style="25" customWidth="1" outlineLevel="1" collapsed="1"/>
    <col min="9" max="9" width="8.85546875" style="26" customWidth="1" outlineLevel="1"/>
    <col min="10" max="10" width="10.42578125" customWidth="1" outlineLevel="1"/>
    <col min="11" max="11" width="9.35546875" customWidth="1" outlineLevel="1"/>
    <col min="12" max="12" width="10.0703125" customWidth="1" outlineLevel="1"/>
    <col min="13" max="13" width="10.0703125" customWidth="1"/>
    <col min="14" max="19" width="10.0703125" hidden="1" customWidth="1" outlineLevel="1"/>
    <col min="20" max="20" width="9" collapsed="1"/>
    <col min="22" max="22" width="22.78515625" customWidth="1"/>
    <col min="23" max="23" width="32" customWidth="1"/>
  </cols>
  <sheetData>
    <row r="1" spans="1:19" x14ac:dyDescent="0.35">
      <c r="A1" s="24" t="s">
        <v>713</v>
      </c>
    </row>
    <row r="2" spans="1:19" ht="14.6" thickBot="1" x14ac:dyDescent="0.4"/>
    <row r="3" spans="1:19" ht="58" customHeight="1" thickBot="1" x14ac:dyDescent="0.4">
      <c r="A3" s="27"/>
      <c r="B3" s="28" t="s">
        <v>714</v>
      </c>
      <c r="C3" s="29" t="s">
        <v>715</v>
      </c>
      <c r="D3" s="29" t="s">
        <v>716</v>
      </c>
      <c r="E3" s="30" t="s">
        <v>717</v>
      </c>
      <c r="F3" s="31" t="s">
        <v>718</v>
      </c>
      <c r="G3" s="31" t="s">
        <v>719</v>
      </c>
      <c r="H3" s="29" t="s">
        <v>765</v>
      </c>
      <c r="I3" s="32" t="s">
        <v>720</v>
      </c>
      <c r="J3" s="30" t="s">
        <v>721</v>
      </c>
      <c r="K3" s="30" t="s">
        <v>722</v>
      </c>
      <c r="L3" s="30" t="s">
        <v>723</v>
      </c>
      <c r="M3" s="32" t="s">
        <v>814</v>
      </c>
      <c r="N3" s="32" t="s">
        <v>724</v>
      </c>
      <c r="O3" s="32" t="s">
        <v>725</v>
      </c>
      <c r="P3" s="32" t="s">
        <v>726</v>
      </c>
      <c r="Q3" s="32" t="s">
        <v>727</v>
      </c>
      <c r="R3" s="32" t="s">
        <v>728</v>
      </c>
      <c r="S3" s="32" t="s">
        <v>729</v>
      </c>
    </row>
    <row r="4" spans="1:19" ht="14.6" thickBot="1" x14ac:dyDescent="0.4">
      <c r="A4" s="85" t="s">
        <v>730</v>
      </c>
      <c r="B4" s="86"/>
      <c r="C4" s="33">
        <f>SUM(C5:C8)</f>
        <v>27635147</v>
      </c>
      <c r="D4" s="33">
        <f t="shared" ref="D4:K4" si="0">SUM(D5:D8)</f>
        <v>28278572.019999996</v>
      </c>
      <c r="E4" s="34">
        <f t="shared" si="0"/>
        <v>28715065</v>
      </c>
      <c r="F4" s="35">
        <f t="shared" si="0"/>
        <v>754950</v>
      </c>
      <c r="G4" s="35">
        <f t="shared" si="0"/>
        <v>-102492</v>
      </c>
      <c r="H4" s="33">
        <f t="shared" si="0"/>
        <v>29367523</v>
      </c>
      <c r="I4" s="36">
        <f t="shared" si="0"/>
        <v>0</v>
      </c>
      <c r="J4" s="34">
        <f t="shared" si="0"/>
        <v>-208021</v>
      </c>
      <c r="K4" s="34">
        <f t="shared" si="0"/>
        <v>521128</v>
      </c>
      <c r="L4" s="34">
        <f>K4+J4</f>
        <v>313107</v>
      </c>
      <c r="M4" s="36">
        <f>+H4+L4</f>
        <v>29680630</v>
      </c>
      <c r="N4" s="36">
        <f t="shared" ref="N4:S4" si="1">SUM(N5:N8)</f>
        <v>30223741.239999998</v>
      </c>
      <c r="O4" s="36">
        <f t="shared" si="1"/>
        <v>31736991.694800001</v>
      </c>
      <c r="P4" s="36">
        <f t="shared" si="1"/>
        <v>33190554.892196</v>
      </c>
      <c r="Q4" s="36">
        <f t="shared" si="1"/>
        <v>34856775.70880992</v>
      </c>
      <c r="R4" s="36">
        <f t="shared" si="1"/>
        <v>36799147.885856748</v>
      </c>
      <c r="S4" s="36">
        <f t="shared" si="1"/>
        <v>38877071.009390384</v>
      </c>
    </row>
    <row r="5" spans="1:19" ht="14.6" thickBot="1" x14ac:dyDescent="0.4">
      <c r="A5" s="37">
        <v>30</v>
      </c>
      <c r="B5" s="38" t="s">
        <v>731</v>
      </c>
      <c r="C5" s="39">
        <v>14269343</v>
      </c>
      <c r="D5" s="39">
        <v>15139910.15</v>
      </c>
      <c r="E5" s="40">
        <v>15801062</v>
      </c>
      <c r="F5" s="41">
        <v>400000</v>
      </c>
      <c r="G5" s="41">
        <v>0</v>
      </c>
      <c r="H5" s="39">
        <f t="shared" ref="H5:H40" si="2">+E5+F5+G5</f>
        <v>16201062</v>
      </c>
      <c r="I5" s="42">
        <v>0</v>
      </c>
      <c r="J5" s="40">
        <v>-247678</v>
      </c>
      <c r="K5" s="40">
        <v>0</v>
      </c>
      <c r="L5" s="40">
        <f>K5+J5</f>
        <v>-247678</v>
      </c>
      <c r="M5" s="42">
        <f t="shared" ref="M5:M43" si="3">+H5+L5</f>
        <v>15953384</v>
      </c>
      <c r="N5" s="42">
        <v>16979500</v>
      </c>
      <c r="O5" s="42">
        <v>18156500</v>
      </c>
      <c r="P5" s="42">
        <v>19416500</v>
      </c>
      <c r="Q5" s="42">
        <v>20764500</v>
      </c>
      <c r="R5" s="42">
        <v>22206500</v>
      </c>
      <c r="S5" s="42">
        <v>23749500</v>
      </c>
    </row>
    <row r="6" spans="1:19" ht="14.6" thickBot="1" x14ac:dyDescent="0.4">
      <c r="A6" s="37">
        <v>32</v>
      </c>
      <c r="B6" s="38" t="s">
        <v>732</v>
      </c>
      <c r="C6" s="39">
        <v>3479127</v>
      </c>
      <c r="D6" s="39">
        <v>4050481.71</v>
      </c>
      <c r="E6" s="40">
        <v>4034038</v>
      </c>
      <c r="F6" s="41">
        <v>506720</v>
      </c>
      <c r="G6" s="41">
        <v>0</v>
      </c>
      <c r="H6" s="39">
        <f t="shared" si="2"/>
        <v>4540758</v>
      </c>
      <c r="I6" s="42">
        <v>0</v>
      </c>
      <c r="J6" s="40">
        <v>13589</v>
      </c>
      <c r="K6" s="40">
        <v>0</v>
      </c>
      <c r="L6" s="40">
        <f t="shared" ref="L6:L43" si="4">K6+J6</f>
        <v>13589</v>
      </c>
      <c r="M6" s="42">
        <f t="shared" si="3"/>
        <v>4554347</v>
      </c>
      <c r="N6" s="42">
        <v>4660550.2399999993</v>
      </c>
      <c r="O6" s="42">
        <v>4856602.6948000006</v>
      </c>
      <c r="P6" s="42">
        <v>4887756.8921959996</v>
      </c>
      <c r="Q6" s="42">
        <v>4910835.7088099206</v>
      </c>
      <c r="R6" s="42">
        <v>5100185.8858567439</v>
      </c>
      <c r="S6" s="42">
        <v>5284715.0093903868</v>
      </c>
    </row>
    <row r="7" spans="1:19" ht="14.6" thickBot="1" x14ac:dyDescent="0.4">
      <c r="A7" s="37" t="s">
        <v>733</v>
      </c>
      <c r="B7" s="38" t="s">
        <v>734</v>
      </c>
      <c r="C7" s="39">
        <v>9854594</v>
      </c>
      <c r="D7" s="39">
        <v>9061181.8699999992</v>
      </c>
      <c r="E7" s="40">
        <v>8868395</v>
      </c>
      <c r="F7" s="41">
        <v>-151770</v>
      </c>
      <c r="G7" s="41">
        <v>-102492</v>
      </c>
      <c r="H7" s="39">
        <f t="shared" si="2"/>
        <v>8614133</v>
      </c>
      <c r="I7" s="42">
        <v>0</v>
      </c>
      <c r="J7" s="40">
        <v>24068</v>
      </c>
      <c r="K7" s="40">
        <f>13752+507376</f>
        <v>521128</v>
      </c>
      <c r="L7" s="40">
        <f t="shared" si="4"/>
        <v>545196</v>
      </c>
      <c r="M7" s="42">
        <f t="shared" si="3"/>
        <v>9159329</v>
      </c>
      <c r="N7" s="42">
        <v>8572121</v>
      </c>
      <c r="O7" s="42">
        <v>8712319</v>
      </c>
      <c r="P7" s="42">
        <v>8874728</v>
      </c>
      <c r="Q7" s="42">
        <v>9169870</v>
      </c>
      <c r="R7" s="42">
        <v>9480892</v>
      </c>
      <c r="S7" s="42">
        <v>9831286</v>
      </c>
    </row>
    <row r="8" spans="1:19" ht="14.6" thickBot="1" x14ac:dyDescent="0.4">
      <c r="A8" s="37" t="s">
        <v>735</v>
      </c>
      <c r="B8" s="38" t="s">
        <v>736</v>
      </c>
      <c r="C8" s="39">
        <v>32083</v>
      </c>
      <c r="D8" s="39">
        <v>26998.29</v>
      </c>
      <c r="E8" s="40">
        <v>11570</v>
      </c>
      <c r="F8" s="41">
        <v>0</v>
      </c>
      <c r="G8" s="41">
        <v>0</v>
      </c>
      <c r="H8" s="39">
        <f t="shared" si="2"/>
        <v>11570</v>
      </c>
      <c r="I8" s="42">
        <v>0</v>
      </c>
      <c r="J8" s="40">
        <v>2000</v>
      </c>
      <c r="K8" s="40">
        <v>0</v>
      </c>
      <c r="L8" s="40">
        <f t="shared" si="4"/>
        <v>2000</v>
      </c>
      <c r="M8" s="42">
        <f t="shared" si="3"/>
        <v>13570</v>
      </c>
      <c r="N8" s="42">
        <v>11570</v>
      </c>
      <c r="O8" s="42">
        <v>11570</v>
      </c>
      <c r="P8" s="42">
        <v>11570</v>
      </c>
      <c r="Q8" s="42">
        <v>11570</v>
      </c>
      <c r="R8" s="42">
        <v>11570</v>
      </c>
      <c r="S8" s="42">
        <v>11570</v>
      </c>
    </row>
    <row r="9" spans="1:19" ht="14.6" thickBot="1" x14ac:dyDescent="0.4">
      <c r="A9" s="43"/>
      <c r="B9" s="38"/>
      <c r="C9" s="44"/>
      <c r="D9" s="44"/>
      <c r="E9" s="45"/>
      <c r="F9" s="46"/>
      <c r="G9" s="46"/>
      <c r="H9" s="44"/>
      <c r="I9" s="47"/>
      <c r="J9" s="45"/>
      <c r="K9" s="45"/>
      <c r="L9" s="45"/>
      <c r="M9" s="47"/>
      <c r="N9" s="47"/>
      <c r="O9" s="47"/>
      <c r="P9" s="47"/>
      <c r="Q9" s="47"/>
      <c r="R9" s="47"/>
      <c r="S9" s="47"/>
    </row>
    <row r="10" spans="1:19" ht="14.6" thickBot="1" x14ac:dyDescent="0.4">
      <c r="A10" s="85" t="s">
        <v>737</v>
      </c>
      <c r="B10" s="86"/>
      <c r="C10" s="33">
        <f>SUM(C11:C12)</f>
        <v>23962994</v>
      </c>
      <c r="D10" s="33">
        <f t="shared" ref="D10:K10" si="5">SUM(D11:D12)</f>
        <v>25785206.620000005</v>
      </c>
      <c r="E10" s="34">
        <f t="shared" si="5"/>
        <v>28629359</v>
      </c>
      <c r="F10" s="35">
        <f t="shared" si="5"/>
        <v>700326</v>
      </c>
      <c r="G10" s="35">
        <f t="shared" si="5"/>
        <v>-102492</v>
      </c>
      <c r="H10" s="33">
        <f t="shared" si="5"/>
        <v>29227193</v>
      </c>
      <c r="I10" s="36">
        <f t="shared" si="5"/>
        <v>0</v>
      </c>
      <c r="J10" s="34">
        <f t="shared" si="5"/>
        <v>-220099</v>
      </c>
      <c r="K10" s="34">
        <f t="shared" si="5"/>
        <v>521128</v>
      </c>
      <c r="L10" s="34">
        <f>K10+J10</f>
        <v>301029</v>
      </c>
      <c r="M10" s="36">
        <f>+H10+L10</f>
        <v>29528222</v>
      </c>
      <c r="N10" s="36">
        <f t="shared" ref="N10:S10" si="6">SUM(N11:N12)</f>
        <v>28878022</v>
      </c>
      <c r="O10" s="36">
        <f t="shared" si="6"/>
        <v>29524197</v>
      </c>
      <c r="P10" s="36">
        <f t="shared" si="6"/>
        <v>30682779</v>
      </c>
      <c r="Q10" s="36">
        <f t="shared" si="6"/>
        <v>31784414</v>
      </c>
      <c r="R10" s="36">
        <f t="shared" si="6"/>
        <v>32983587</v>
      </c>
      <c r="S10" s="36">
        <f t="shared" si="6"/>
        <v>34263925</v>
      </c>
    </row>
    <row r="11" spans="1:19" ht="14.6" thickBot="1" x14ac:dyDescent="0.4">
      <c r="A11" s="43"/>
      <c r="B11" s="48" t="s">
        <v>738</v>
      </c>
      <c r="C11" s="49">
        <f>+C14+C17+C20</f>
        <v>1515564</v>
      </c>
      <c r="D11" s="49">
        <f t="shared" ref="D11:G12" si="7">+D14+D17+D20</f>
        <v>1375980.35</v>
      </c>
      <c r="E11" s="50">
        <f t="shared" si="7"/>
        <v>1584193</v>
      </c>
      <c r="F11" s="51">
        <f t="shared" si="7"/>
        <v>-59136</v>
      </c>
      <c r="G11" s="51">
        <f t="shared" si="7"/>
        <v>-3007</v>
      </c>
      <c r="H11" s="49">
        <f t="shared" si="2"/>
        <v>1522050</v>
      </c>
      <c r="I11" s="52">
        <f t="shared" ref="I11:S12" si="8">+I14+I17+I20</f>
        <v>33280</v>
      </c>
      <c r="J11" s="50">
        <f t="shared" si="8"/>
        <v>20560</v>
      </c>
      <c r="K11" s="50">
        <f t="shared" si="8"/>
        <v>246632</v>
      </c>
      <c r="L11" s="50">
        <f t="shared" si="4"/>
        <v>267192</v>
      </c>
      <c r="M11" s="52">
        <f>+H11+L11+I11</f>
        <v>1822522</v>
      </c>
      <c r="N11" s="52">
        <f t="shared" si="8"/>
        <v>1556500</v>
      </c>
      <c r="O11" s="52">
        <f t="shared" si="8"/>
        <v>1634300</v>
      </c>
      <c r="P11" s="52">
        <f t="shared" si="8"/>
        <v>1635499</v>
      </c>
      <c r="Q11" s="52">
        <f t="shared" si="8"/>
        <v>1646000</v>
      </c>
      <c r="R11" s="52">
        <f t="shared" si="8"/>
        <v>1693801</v>
      </c>
      <c r="S11" s="52">
        <f t="shared" si="8"/>
        <v>1732600</v>
      </c>
    </row>
    <row r="12" spans="1:19" ht="14.6" thickBot="1" x14ac:dyDescent="0.4">
      <c r="A12" s="43"/>
      <c r="B12" s="48" t="s">
        <v>739</v>
      </c>
      <c r="C12" s="49">
        <f>+C15+C18+C21</f>
        <v>22447430</v>
      </c>
      <c r="D12" s="49">
        <f t="shared" si="7"/>
        <v>24409226.270000003</v>
      </c>
      <c r="E12" s="50">
        <f t="shared" si="7"/>
        <v>27045166</v>
      </c>
      <c r="F12" s="51">
        <f t="shared" si="7"/>
        <v>759462</v>
      </c>
      <c r="G12" s="51">
        <f t="shared" si="7"/>
        <v>-99485</v>
      </c>
      <c r="H12" s="49">
        <f t="shared" si="2"/>
        <v>27705143</v>
      </c>
      <c r="I12" s="52">
        <f t="shared" si="8"/>
        <v>-33280</v>
      </c>
      <c r="J12" s="50">
        <f t="shared" si="8"/>
        <v>-240659</v>
      </c>
      <c r="K12" s="50">
        <f t="shared" si="8"/>
        <v>274496</v>
      </c>
      <c r="L12" s="50">
        <f t="shared" si="4"/>
        <v>33837</v>
      </c>
      <c r="M12" s="52">
        <f>+H12+L12+I12</f>
        <v>27705700</v>
      </c>
      <c r="N12" s="52">
        <f t="shared" si="8"/>
        <v>27321522</v>
      </c>
      <c r="O12" s="52">
        <f t="shared" si="8"/>
        <v>27889897</v>
      </c>
      <c r="P12" s="52">
        <f t="shared" si="8"/>
        <v>29047280</v>
      </c>
      <c r="Q12" s="52">
        <f t="shared" si="8"/>
        <v>30138414</v>
      </c>
      <c r="R12" s="52">
        <f t="shared" si="8"/>
        <v>31289786</v>
      </c>
      <c r="S12" s="52">
        <f t="shared" si="8"/>
        <v>32531325</v>
      </c>
    </row>
    <row r="13" spans="1:19" ht="14.6" thickBot="1" x14ac:dyDescent="0.4">
      <c r="A13" s="53" t="s">
        <v>740</v>
      </c>
      <c r="B13" s="54" t="s">
        <v>741</v>
      </c>
      <c r="C13" s="33">
        <f>SUM(C14:C15)</f>
        <v>2427846</v>
      </c>
      <c r="D13" s="33">
        <f t="shared" ref="D13:K13" si="9">SUM(D14:D15)</f>
        <v>2399826.9900000002</v>
      </c>
      <c r="E13" s="34">
        <f t="shared" si="9"/>
        <v>2804957</v>
      </c>
      <c r="F13" s="35">
        <f t="shared" si="9"/>
        <v>-907470</v>
      </c>
      <c r="G13" s="35">
        <f t="shared" si="9"/>
        <v>3040</v>
      </c>
      <c r="H13" s="33">
        <f t="shared" si="9"/>
        <v>1900527</v>
      </c>
      <c r="I13" s="36">
        <f t="shared" si="9"/>
        <v>0</v>
      </c>
      <c r="J13" s="34">
        <f t="shared" si="9"/>
        <v>-9789</v>
      </c>
      <c r="K13" s="34">
        <f t="shared" si="9"/>
        <v>1311</v>
      </c>
      <c r="L13" s="34">
        <f t="shared" si="4"/>
        <v>-8478</v>
      </c>
      <c r="M13" s="36">
        <f t="shared" si="3"/>
        <v>1892049</v>
      </c>
      <c r="N13" s="36">
        <f t="shared" ref="N13:S13" si="10">SUM(N14:N15)</f>
        <v>1959036</v>
      </c>
      <c r="O13" s="36">
        <f t="shared" si="10"/>
        <v>2008617</v>
      </c>
      <c r="P13" s="36">
        <f t="shared" si="10"/>
        <v>2095449</v>
      </c>
      <c r="Q13" s="36">
        <f t="shared" si="10"/>
        <v>2154947</v>
      </c>
      <c r="R13" s="36">
        <f t="shared" si="10"/>
        <v>2242625</v>
      </c>
      <c r="S13" s="36">
        <f t="shared" si="10"/>
        <v>2373244</v>
      </c>
    </row>
    <row r="14" spans="1:19" ht="14.6" thickBot="1" x14ac:dyDescent="0.4">
      <c r="A14" s="55" t="s">
        <v>742</v>
      </c>
      <c r="B14" s="38" t="s">
        <v>743</v>
      </c>
      <c r="C14" s="39">
        <v>70419</v>
      </c>
      <c r="D14" s="39">
        <v>66127</v>
      </c>
      <c r="E14" s="40">
        <v>70910</v>
      </c>
      <c r="F14" s="41">
        <v>2589</v>
      </c>
      <c r="G14" s="41">
        <v>0</v>
      </c>
      <c r="H14" s="39">
        <f t="shared" si="2"/>
        <v>73499</v>
      </c>
      <c r="I14" s="42">
        <v>33280</v>
      </c>
      <c r="J14" s="40">
        <v>0</v>
      </c>
      <c r="K14" s="40">
        <v>0</v>
      </c>
      <c r="L14" s="40">
        <f t="shared" si="4"/>
        <v>0</v>
      </c>
      <c r="M14" s="42">
        <f>+H14+L14+I14</f>
        <v>106779</v>
      </c>
      <c r="N14" s="42">
        <v>73499</v>
      </c>
      <c r="O14" s="42">
        <v>73959</v>
      </c>
      <c r="P14" s="42">
        <v>75734</v>
      </c>
      <c r="Q14" s="42">
        <v>76234</v>
      </c>
      <c r="R14" s="42">
        <v>78135</v>
      </c>
      <c r="S14" s="42">
        <v>78735</v>
      </c>
    </row>
    <row r="15" spans="1:19" ht="14.6" thickBot="1" x14ac:dyDescent="0.4">
      <c r="A15" s="55" t="s">
        <v>744</v>
      </c>
      <c r="B15" s="38" t="s">
        <v>745</v>
      </c>
      <c r="C15" s="39">
        <v>2357427</v>
      </c>
      <c r="D15" s="39">
        <v>2333699.9900000002</v>
      </c>
      <c r="E15" s="40">
        <v>2734047</v>
      </c>
      <c r="F15" s="41">
        <v>-910059</v>
      </c>
      <c r="G15" s="41">
        <v>3040</v>
      </c>
      <c r="H15" s="39">
        <f t="shared" si="2"/>
        <v>1827028</v>
      </c>
      <c r="I15" s="42">
        <v>-33280</v>
      </c>
      <c r="J15" s="40">
        <v>-9789</v>
      </c>
      <c r="K15" s="40">
        <v>1311</v>
      </c>
      <c r="L15" s="40">
        <f t="shared" si="4"/>
        <v>-8478</v>
      </c>
      <c r="M15" s="42">
        <f>+H15+L15+I15</f>
        <v>1785270</v>
      </c>
      <c r="N15" s="42">
        <v>1885537</v>
      </c>
      <c r="O15" s="42">
        <v>1934658</v>
      </c>
      <c r="P15" s="42">
        <v>2019715</v>
      </c>
      <c r="Q15" s="42">
        <v>2078713</v>
      </c>
      <c r="R15" s="42">
        <v>2164490</v>
      </c>
      <c r="S15" s="42">
        <v>2294509</v>
      </c>
    </row>
    <row r="16" spans="1:19" ht="14.6" thickBot="1" x14ac:dyDescent="0.4">
      <c r="A16" s="53" t="s">
        <v>746</v>
      </c>
      <c r="B16" s="54" t="s">
        <v>747</v>
      </c>
      <c r="C16" s="33">
        <f>SUM(C17:C18)</f>
        <v>2473559</v>
      </c>
      <c r="D16" s="33">
        <f t="shared" ref="D16:K16" si="11">SUM(D17:D18)</f>
        <v>2535403.23</v>
      </c>
      <c r="E16" s="34">
        <f t="shared" si="11"/>
        <v>3269744</v>
      </c>
      <c r="F16" s="35">
        <f t="shared" si="11"/>
        <v>573727</v>
      </c>
      <c r="G16" s="35">
        <f t="shared" si="11"/>
        <v>-100</v>
      </c>
      <c r="H16" s="33">
        <f t="shared" si="11"/>
        <v>3843371</v>
      </c>
      <c r="I16" s="36">
        <f t="shared" si="11"/>
        <v>0</v>
      </c>
      <c r="J16" s="34">
        <f t="shared" si="11"/>
        <v>-209467</v>
      </c>
      <c r="K16" s="34">
        <f t="shared" si="11"/>
        <v>-1646</v>
      </c>
      <c r="L16" s="34">
        <f t="shared" si="4"/>
        <v>-211113</v>
      </c>
      <c r="M16" s="36">
        <f t="shared" si="3"/>
        <v>3632258</v>
      </c>
      <c r="N16" s="36">
        <f t="shared" ref="N16:S16" si="12">SUM(N17:N18)</f>
        <v>3884093</v>
      </c>
      <c r="O16" s="36">
        <f t="shared" si="12"/>
        <v>3897400</v>
      </c>
      <c r="P16" s="36">
        <f t="shared" si="12"/>
        <v>4032222</v>
      </c>
      <c r="Q16" s="36">
        <f t="shared" si="12"/>
        <v>4123204</v>
      </c>
      <c r="R16" s="36">
        <f t="shared" si="12"/>
        <v>4218660</v>
      </c>
      <c r="S16" s="36">
        <f t="shared" si="12"/>
        <v>4333056</v>
      </c>
    </row>
    <row r="17" spans="1:19" ht="14.6" thickBot="1" x14ac:dyDescent="0.4">
      <c r="A17" s="55" t="s">
        <v>742</v>
      </c>
      <c r="B17" s="38" t="s">
        <v>743</v>
      </c>
      <c r="C17" s="39">
        <v>51470</v>
      </c>
      <c r="D17" s="39">
        <v>28472</v>
      </c>
      <c r="E17" s="40">
        <v>34560</v>
      </c>
      <c r="F17" s="41">
        <v>0</v>
      </c>
      <c r="G17" s="41">
        <v>0</v>
      </c>
      <c r="H17" s="39">
        <f t="shared" si="2"/>
        <v>34560</v>
      </c>
      <c r="I17" s="42">
        <v>0</v>
      </c>
      <c r="J17" s="40">
        <v>0</v>
      </c>
      <c r="K17" s="40">
        <v>0</v>
      </c>
      <c r="L17" s="40">
        <f t="shared" si="4"/>
        <v>0</v>
      </c>
      <c r="M17" s="42">
        <f t="shared" si="3"/>
        <v>34560</v>
      </c>
      <c r="N17" s="42">
        <v>26560</v>
      </c>
      <c r="O17" s="42">
        <v>34560</v>
      </c>
      <c r="P17" s="42">
        <v>44739</v>
      </c>
      <c r="Q17" s="42">
        <v>44739</v>
      </c>
      <c r="R17" s="42">
        <v>44922</v>
      </c>
      <c r="S17" s="42">
        <v>44922</v>
      </c>
    </row>
    <row r="18" spans="1:19" ht="14.6" thickBot="1" x14ac:dyDescent="0.4">
      <c r="A18" s="55" t="s">
        <v>744</v>
      </c>
      <c r="B18" s="38" t="s">
        <v>745</v>
      </c>
      <c r="C18" s="39">
        <v>2422089</v>
      </c>
      <c r="D18" s="39">
        <v>2506931.23</v>
      </c>
      <c r="E18" s="40">
        <v>3235184</v>
      </c>
      <c r="F18" s="41">
        <v>573727</v>
      </c>
      <c r="G18" s="41">
        <v>-100</v>
      </c>
      <c r="H18" s="39">
        <f t="shared" si="2"/>
        <v>3808811</v>
      </c>
      <c r="I18" s="42">
        <v>0</v>
      </c>
      <c r="J18" s="40">
        <v>-209467</v>
      </c>
      <c r="K18" s="40">
        <v>-1646</v>
      </c>
      <c r="L18" s="40">
        <f t="shared" si="4"/>
        <v>-211113</v>
      </c>
      <c r="M18" s="42">
        <f t="shared" si="3"/>
        <v>3597698</v>
      </c>
      <c r="N18" s="42">
        <v>3857533</v>
      </c>
      <c r="O18" s="42">
        <v>3862840</v>
      </c>
      <c r="P18" s="42">
        <v>3987483</v>
      </c>
      <c r="Q18" s="42">
        <v>4078465</v>
      </c>
      <c r="R18" s="42">
        <v>4173738</v>
      </c>
      <c r="S18" s="42">
        <v>4288134</v>
      </c>
    </row>
    <row r="19" spans="1:19" ht="14.6" thickBot="1" x14ac:dyDescent="0.4">
      <c r="A19" s="53" t="s">
        <v>748</v>
      </c>
      <c r="B19" s="54" t="s">
        <v>749</v>
      </c>
      <c r="C19" s="33">
        <f>SUM(C20:C21)</f>
        <v>19061589</v>
      </c>
      <c r="D19" s="33">
        <f t="shared" ref="D19:K19" si="13">SUM(D20:D21)</f>
        <v>20849976.400000002</v>
      </c>
      <c r="E19" s="34">
        <f t="shared" si="13"/>
        <v>22554658</v>
      </c>
      <c r="F19" s="35">
        <f t="shared" si="13"/>
        <v>1034069</v>
      </c>
      <c r="G19" s="35">
        <f t="shared" si="13"/>
        <v>-105432</v>
      </c>
      <c r="H19" s="33">
        <f t="shared" si="13"/>
        <v>23483295</v>
      </c>
      <c r="I19" s="36">
        <f t="shared" si="13"/>
        <v>0</v>
      </c>
      <c r="J19" s="34">
        <f t="shared" si="13"/>
        <v>-843</v>
      </c>
      <c r="K19" s="34">
        <f t="shared" si="13"/>
        <v>521463</v>
      </c>
      <c r="L19" s="34">
        <f t="shared" si="4"/>
        <v>520620</v>
      </c>
      <c r="M19" s="36">
        <f t="shared" si="3"/>
        <v>24003915</v>
      </c>
      <c r="N19" s="36">
        <f t="shared" ref="N19:S19" si="14">SUM(N20:N21)</f>
        <v>23034893</v>
      </c>
      <c r="O19" s="36">
        <f t="shared" si="14"/>
        <v>23618180</v>
      </c>
      <c r="P19" s="36">
        <f t="shared" si="14"/>
        <v>24555108</v>
      </c>
      <c r="Q19" s="36">
        <f t="shared" si="14"/>
        <v>25506263</v>
      </c>
      <c r="R19" s="36">
        <f t="shared" si="14"/>
        <v>26522302</v>
      </c>
      <c r="S19" s="36">
        <f t="shared" si="14"/>
        <v>27557625</v>
      </c>
    </row>
    <row r="20" spans="1:19" ht="14.6" thickBot="1" x14ac:dyDescent="0.4">
      <c r="A20" s="55" t="s">
        <v>742</v>
      </c>
      <c r="B20" s="38" t="s">
        <v>743</v>
      </c>
      <c r="C20" s="39">
        <v>1393675</v>
      </c>
      <c r="D20" s="39">
        <v>1281381.3500000001</v>
      </c>
      <c r="E20" s="40">
        <v>1478723</v>
      </c>
      <c r="F20" s="41">
        <v>-61725</v>
      </c>
      <c r="G20" s="41">
        <v>-3007</v>
      </c>
      <c r="H20" s="39">
        <f t="shared" si="2"/>
        <v>1413991</v>
      </c>
      <c r="I20" s="42">
        <v>0</v>
      </c>
      <c r="J20" s="40">
        <v>20560</v>
      </c>
      <c r="K20" s="40">
        <f>2050+244582</f>
        <v>246632</v>
      </c>
      <c r="L20" s="40">
        <f t="shared" si="4"/>
        <v>267192</v>
      </c>
      <c r="M20" s="42">
        <f t="shared" si="3"/>
        <v>1681183</v>
      </c>
      <c r="N20" s="42">
        <v>1456441</v>
      </c>
      <c r="O20" s="42">
        <v>1525781</v>
      </c>
      <c r="P20" s="42">
        <v>1515026</v>
      </c>
      <c r="Q20" s="42">
        <v>1525027</v>
      </c>
      <c r="R20" s="42">
        <v>1570744</v>
      </c>
      <c r="S20" s="42">
        <v>1608943</v>
      </c>
    </row>
    <row r="21" spans="1:19" ht="14.6" thickBot="1" x14ac:dyDescent="0.4">
      <c r="A21" s="55" t="s">
        <v>744</v>
      </c>
      <c r="B21" s="38" t="s">
        <v>745</v>
      </c>
      <c r="C21" s="39">
        <v>17667914</v>
      </c>
      <c r="D21" s="39">
        <v>19568595.050000001</v>
      </c>
      <c r="E21" s="40">
        <v>21075935</v>
      </c>
      <c r="F21" s="41">
        <v>1095794</v>
      </c>
      <c r="G21" s="41">
        <v>-102425</v>
      </c>
      <c r="H21" s="39">
        <f t="shared" si="2"/>
        <v>22069304</v>
      </c>
      <c r="I21" s="42">
        <v>0</v>
      </c>
      <c r="J21" s="40">
        <v>-21403</v>
      </c>
      <c r="K21" s="40">
        <f>7515+4187+263129</f>
        <v>274831</v>
      </c>
      <c r="L21" s="40">
        <f t="shared" si="4"/>
        <v>253428</v>
      </c>
      <c r="M21" s="42">
        <f t="shared" si="3"/>
        <v>22322732</v>
      </c>
      <c r="N21" s="42">
        <v>21578452</v>
      </c>
      <c r="O21" s="42">
        <v>22092399</v>
      </c>
      <c r="P21" s="42">
        <v>23040082</v>
      </c>
      <c r="Q21" s="42">
        <v>23981236</v>
      </c>
      <c r="R21" s="42">
        <v>24951558</v>
      </c>
      <c r="S21" s="42">
        <v>25948682</v>
      </c>
    </row>
    <row r="22" spans="1:19" ht="14.6" thickBot="1" x14ac:dyDescent="0.4">
      <c r="A22" s="56"/>
      <c r="B22" s="54" t="s">
        <v>750</v>
      </c>
      <c r="C22" s="33">
        <f>+C4-C10</f>
        <v>3672153</v>
      </c>
      <c r="D22" s="33">
        <f t="shared" ref="D22:K22" si="15">+D4-D10</f>
        <v>2493365.3999999911</v>
      </c>
      <c r="E22" s="34">
        <f t="shared" si="15"/>
        <v>85706</v>
      </c>
      <c r="F22" s="35">
        <f t="shared" si="15"/>
        <v>54624</v>
      </c>
      <c r="G22" s="35">
        <f t="shared" si="15"/>
        <v>0</v>
      </c>
      <c r="H22" s="33">
        <f t="shared" si="15"/>
        <v>140330</v>
      </c>
      <c r="I22" s="36">
        <f t="shared" si="15"/>
        <v>0</v>
      </c>
      <c r="J22" s="34">
        <f t="shared" si="15"/>
        <v>12078</v>
      </c>
      <c r="K22" s="34">
        <f t="shared" si="15"/>
        <v>0</v>
      </c>
      <c r="L22" s="34">
        <f t="shared" si="4"/>
        <v>12078</v>
      </c>
      <c r="M22" s="36">
        <f t="shared" si="3"/>
        <v>152408</v>
      </c>
      <c r="N22" s="36">
        <f t="shared" ref="N22:S22" si="16">+N4-N10</f>
        <v>1345719.2399999984</v>
      </c>
      <c r="O22" s="36">
        <f t="shared" si="16"/>
        <v>2212794.6948000006</v>
      </c>
      <c r="P22" s="36">
        <f t="shared" si="16"/>
        <v>2507775.8921959996</v>
      </c>
      <c r="Q22" s="36">
        <f t="shared" si="16"/>
        <v>3072361.7088099197</v>
      </c>
      <c r="R22" s="36">
        <f t="shared" si="16"/>
        <v>3815560.8858567476</v>
      </c>
      <c r="S22" s="36">
        <f t="shared" si="16"/>
        <v>4613146.009390384</v>
      </c>
    </row>
    <row r="23" spans="1:19" ht="14.6" thickBot="1" x14ac:dyDescent="0.4">
      <c r="A23" s="43"/>
      <c r="B23" s="38"/>
      <c r="C23" s="44"/>
      <c r="D23" s="44"/>
      <c r="E23" s="45"/>
      <c r="F23" s="46"/>
      <c r="G23" s="46"/>
      <c r="H23" s="44"/>
      <c r="I23" s="47"/>
      <c r="J23" s="45"/>
      <c r="K23" s="45"/>
      <c r="L23" s="45"/>
      <c r="M23" s="47"/>
      <c r="N23" s="47"/>
      <c r="O23" s="47"/>
      <c r="P23" s="47"/>
      <c r="Q23" s="47"/>
      <c r="R23" s="47"/>
      <c r="S23" s="47"/>
    </row>
    <row r="24" spans="1:19" ht="14.6" thickBot="1" x14ac:dyDescent="0.4">
      <c r="A24" s="87" t="s">
        <v>751</v>
      </c>
      <c r="B24" s="88"/>
      <c r="C24" s="33">
        <f>SUM(C25:C32)+0.6</f>
        <v>-3480693.4</v>
      </c>
      <c r="D24" s="33">
        <f t="shared" ref="D24:K24" si="17">SUM(D25:D32)</f>
        <v>-3137090.2799999989</v>
      </c>
      <c r="E24" s="34">
        <f t="shared" si="17"/>
        <v>-2785854</v>
      </c>
      <c r="F24" s="35">
        <f t="shared" si="17"/>
        <v>-308497</v>
      </c>
      <c r="G24" s="35">
        <f t="shared" si="17"/>
        <v>0</v>
      </c>
      <c r="H24" s="33">
        <f t="shared" si="17"/>
        <v>-3094351</v>
      </c>
      <c r="I24" s="36">
        <f t="shared" si="17"/>
        <v>0</v>
      </c>
      <c r="J24" s="34">
        <f t="shared" si="17"/>
        <v>-500485</v>
      </c>
      <c r="K24" s="34">
        <f t="shared" si="17"/>
        <v>0</v>
      </c>
      <c r="L24" s="34">
        <f t="shared" si="4"/>
        <v>-500485</v>
      </c>
      <c r="M24" s="36">
        <f t="shared" si="3"/>
        <v>-3594836</v>
      </c>
      <c r="N24" s="36">
        <f t="shared" ref="N24:S24" si="18">SUM(N25:N32)</f>
        <v>-4700982</v>
      </c>
      <c r="O24" s="36">
        <f t="shared" si="18"/>
        <v>-4691320</v>
      </c>
      <c r="P24" s="36">
        <f t="shared" si="18"/>
        <v>-4926330</v>
      </c>
      <c r="Q24" s="36">
        <f t="shared" si="18"/>
        <v>-4571000</v>
      </c>
      <c r="R24" s="36">
        <f t="shared" si="18"/>
        <v>-2603000</v>
      </c>
      <c r="S24" s="36">
        <f t="shared" si="18"/>
        <v>-1558000</v>
      </c>
    </row>
    <row r="25" spans="1:19" ht="14.6" thickBot="1" x14ac:dyDescent="0.4">
      <c r="A25" s="37">
        <v>381</v>
      </c>
      <c r="B25" s="38" t="s">
        <v>752</v>
      </c>
      <c r="C25" s="39">
        <v>191580</v>
      </c>
      <c r="D25" s="39">
        <v>81114.820000000007</v>
      </c>
      <c r="E25" s="40">
        <v>75000</v>
      </c>
      <c r="F25" s="41">
        <v>40000</v>
      </c>
      <c r="G25" s="41">
        <v>0</v>
      </c>
      <c r="H25" s="39">
        <f t="shared" si="2"/>
        <v>115000</v>
      </c>
      <c r="I25" s="42">
        <v>0</v>
      </c>
      <c r="J25" s="40">
        <v>0</v>
      </c>
      <c r="K25" s="40">
        <v>0</v>
      </c>
      <c r="L25" s="40">
        <f t="shared" si="4"/>
        <v>0</v>
      </c>
      <c r="M25" s="42">
        <f t="shared" si="3"/>
        <v>115000</v>
      </c>
      <c r="N25" s="42">
        <v>0</v>
      </c>
      <c r="O25" s="42">
        <v>0</v>
      </c>
      <c r="P25" s="42">
        <v>0</v>
      </c>
      <c r="Q25" s="42">
        <v>0</v>
      </c>
      <c r="R25" s="42">
        <v>0</v>
      </c>
      <c r="S25" s="42">
        <v>0</v>
      </c>
    </row>
    <row r="26" spans="1:19" ht="14.6" thickBot="1" x14ac:dyDescent="0.4">
      <c r="A26" s="37">
        <v>15</v>
      </c>
      <c r="B26" s="38" t="s">
        <v>753</v>
      </c>
      <c r="C26" s="39">
        <v>-7472260</v>
      </c>
      <c r="D26" s="39">
        <v>-7830370.3499999996</v>
      </c>
      <c r="E26" s="40">
        <v>-3556125</v>
      </c>
      <c r="F26" s="41">
        <v>-282497</v>
      </c>
      <c r="G26" s="41">
        <v>0</v>
      </c>
      <c r="H26" s="39">
        <f t="shared" si="2"/>
        <v>-3838622</v>
      </c>
      <c r="I26" s="42">
        <v>0</v>
      </c>
      <c r="J26" s="40">
        <v>-35000</v>
      </c>
      <c r="K26" s="40">
        <v>0</v>
      </c>
      <c r="L26" s="40">
        <f t="shared" si="4"/>
        <v>-35000</v>
      </c>
      <c r="M26" s="42">
        <f t="shared" si="3"/>
        <v>-3873622</v>
      </c>
      <c r="N26" s="42">
        <v>-6007266</v>
      </c>
      <c r="O26" s="42">
        <v>-4238320</v>
      </c>
      <c r="P26" s="42">
        <v>-4808330</v>
      </c>
      <c r="Q26" s="42">
        <v>-4168000</v>
      </c>
      <c r="R26" s="42">
        <v>-2420000</v>
      </c>
      <c r="S26" s="42">
        <v>-1640000</v>
      </c>
    </row>
    <row r="27" spans="1:19" ht="14.6" thickBot="1" x14ac:dyDescent="0.4">
      <c r="A27" s="37">
        <v>3502</v>
      </c>
      <c r="B27" s="38" t="s">
        <v>812</v>
      </c>
      <c r="C27" s="39">
        <v>4546535</v>
      </c>
      <c r="D27" s="39">
        <v>4752149.03</v>
      </c>
      <c r="E27" s="40">
        <v>996605</v>
      </c>
      <c r="F27" s="41">
        <v>0</v>
      </c>
      <c r="G27" s="41">
        <v>0</v>
      </c>
      <c r="H27" s="39">
        <f t="shared" si="2"/>
        <v>996605</v>
      </c>
      <c r="I27" s="42">
        <v>0</v>
      </c>
      <c r="J27" s="40">
        <v>0</v>
      </c>
      <c r="K27" s="40">
        <v>0</v>
      </c>
      <c r="L27" s="40">
        <f t="shared" si="4"/>
        <v>0</v>
      </c>
      <c r="M27" s="42">
        <f t="shared" si="3"/>
        <v>996605</v>
      </c>
      <c r="N27" s="42">
        <v>1717284</v>
      </c>
      <c r="O27" s="42">
        <v>0</v>
      </c>
      <c r="P27" s="42">
        <v>350000</v>
      </c>
      <c r="Q27" s="42">
        <v>25000</v>
      </c>
      <c r="R27" s="42">
        <v>250000</v>
      </c>
      <c r="S27" s="42">
        <v>500000</v>
      </c>
    </row>
    <row r="28" spans="1:19" ht="14.6" thickBot="1" x14ac:dyDescent="0.4">
      <c r="A28" s="37">
        <v>4502</v>
      </c>
      <c r="B28" s="38" t="s">
        <v>813</v>
      </c>
      <c r="C28" s="39">
        <v>-218223</v>
      </c>
      <c r="D28" s="39">
        <v>-84000</v>
      </c>
      <c r="E28" s="40">
        <v>-166000</v>
      </c>
      <c r="F28" s="41">
        <v>-66000</v>
      </c>
      <c r="G28" s="41">
        <v>0</v>
      </c>
      <c r="H28" s="39">
        <f t="shared" si="2"/>
        <v>-232000</v>
      </c>
      <c r="I28" s="42">
        <v>0</v>
      </c>
      <c r="J28" s="40">
        <v>20000</v>
      </c>
      <c r="K28" s="40">
        <v>0</v>
      </c>
      <c r="L28" s="40">
        <f t="shared" si="4"/>
        <v>20000</v>
      </c>
      <c r="M28" s="42">
        <f t="shared" si="3"/>
        <v>-212000</v>
      </c>
      <c r="N28" s="42">
        <v>-193000</v>
      </c>
      <c r="O28" s="42">
        <v>-210000</v>
      </c>
      <c r="P28" s="42">
        <v>-210000</v>
      </c>
      <c r="Q28" s="42">
        <v>-160000</v>
      </c>
      <c r="R28" s="42">
        <v>-160000</v>
      </c>
      <c r="S28" s="42">
        <v>-160000</v>
      </c>
    </row>
    <row r="29" spans="1:19" ht="14.6" thickBot="1" x14ac:dyDescent="0.4">
      <c r="A29" s="37">
        <v>1501</v>
      </c>
      <c r="B29" s="38" t="s">
        <v>754</v>
      </c>
      <c r="C29" s="39">
        <v>-646382</v>
      </c>
      <c r="D29" s="39">
        <v>0</v>
      </c>
      <c r="E29" s="40">
        <v>0</v>
      </c>
      <c r="F29" s="41">
        <v>0</v>
      </c>
      <c r="G29" s="41">
        <v>0</v>
      </c>
      <c r="H29" s="39">
        <f t="shared" si="2"/>
        <v>0</v>
      </c>
      <c r="I29" s="42">
        <v>0</v>
      </c>
      <c r="J29" s="40">
        <v>-473985</v>
      </c>
      <c r="K29" s="40">
        <v>0</v>
      </c>
      <c r="L29" s="40">
        <f t="shared" si="4"/>
        <v>-473985</v>
      </c>
      <c r="M29" s="42">
        <f t="shared" si="3"/>
        <v>-473985</v>
      </c>
      <c r="N29" s="42">
        <v>0</v>
      </c>
      <c r="O29" s="42">
        <v>0</v>
      </c>
      <c r="P29" s="42">
        <v>0</v>
      </c>
      <c r="Q29" s="42">
        <v>0</v>
      </c>
      <c r="R29" s="42">
        <v>0</v>
      </c>
      <c r="S29" s="42">
        <v>0</v>
      </c>
    </row>
    <row r="30" spans="1:19" ht="14.6" thickBot="1" x14ac:dyDescent="0.4">
      <c r="A30" s="37">
        <v>1502</v>
      </c>
      <c r="B30" s="38" t="s">
        <v>755</v>
      </c>
      <c r="C30" s="39">
        <v>249736</v>
      </c>
      <c r="D30" s="39">
        <v>61478.96</v>
      </c>
      <c r="E30" s="40">
        <v>0</v>
      </c>
      <c r="F30" s="41">
        <v>0</v>
      </c>
      <c r="G30" s="41">
        <v>0</v>
      </c>
      <c r="H30" s="39">
        <f t="shared" si="2"/>
        <v>0</v>
      </c>
      <c r="I30" s="42">
        <v>0</v>
      </c>
      <c r="J30" s="40">
        <v>0</v>
      </c>
      <c r="K30" s="40">
        <v>0</v>
      </c>
      <c r="L30" s="40">
        <f t="shared" si="4"/>
        <v>0</v>
      </c>
      <c r="M30" s="42">
        <f t="shared" si="3"/>
        <v>0</v>
      </c>
      <c r="N30" s="42">
        <v>0</v>
      </c>
      <c r="O30" s="42">
        <v>0</v>
      </c>
      <c r="P30" s="42">
        <v>0</v>
      </c>
      <c r="Q30" s="42">
        <v>0</v>
      </c>
      <c r="R30" s="42">
        <v>0</v>
      </c>
      <c r="S30" s="42">
        <v>0</v>
      </c>
    </row>
    <row r="31" spans="1:19" ht="14.6" thickBot="1" x14ac:dyDescent="0.4">
      <c r="A31" s="37">
        <v>655</v>
      </c>
      <c r="B31" s="38" t="s">
        <v>756</v>
      </c>
      <c r="C31" s="39">
        <v>479</v>
      </c>
      <c r="D31" s="39">
        <v>3883.43</v>
      </c>
      <c r="E31" s="40">
        <v>500</v>
      </c>
      <c r="F31" s="41">
        <v>0</v>
      </c>
      <c r="G31" s="41">
        <v>0</v>
      </c>
      <c r="H31" s="39">
        <f t="shared" si="2"/>
        <v>500</v>
      </c>
      <c r="I31" s="42">
        <v>0</v>
      </c>
      <c r="J31" s="40">
        <v>0</v>
      </c>
      <c r="K31" s="40">
        <v>0</v>
      </c>
      <c r="L31" s="40">
        <f t="shared" si="4"/>
        <v>0</v>
      </c>
      <c r="M31" s="42">
        <f t="shared" si="3"/>
        <v>500</v>
      </c>
      <c r="N31" s="42">
        <v>2000</v>
      </c>
      <c r="O31" s="42">
        <v>2000</v>
      </c>
      <c r="P31" s="42">
        <v>2000</v>
      </c>
      <c r="Q31" s="42">
        <v>2000</v>
      </c>
      <c r="R31" s="42">
        <v>2000</v>
      </c>
      <c r="S31" s="42">
        <v>2000</v>
      </c>
    </row>
    <row r="32" spans="1:19" ht="14.6" thickBot="1" x14ac:dyDescent="0.4">
      <c r="A32" s="37">
        <v>650</v>
      </c>
      <c r="B32" s="38" t="s">
        <v>757</v>
      </c>
      <c r="C32" s="39">
        <v>-132159</v>
      </c>
      <c r="D32" s="39">
        <v>-121346.17</v>
      </c>
      <c r="E32" s="40">
        <v>-135834</v>
      </c>
      <c r="F32" s="41">
        <v>0</v>
      </c>
      <c r="G32" s="41">
        <v>0</v>
      </c>
      <c r="H32" s="39">
        <f t="shared" si="2"/>
        <v>-135834</v>
      </c>
      <c r="I32" s="42">
        <v>0</v>
      </c>
      <c r="J32" s="40">
        <v>-11500</v>
      </c>
      <c r="K32" s="40">
        <v>0</v>
      </c>
      <c r="L32" s="40">
        <f t="shared" si="4"/>
        <v>-11500</v>
      </c>
      <c r="M32" s="42">
        <f t="shared" si="3"/>
        <v>-147334</v>
      </c>
      <c r="N32" s="42">
        <v>-220000</v>
      </c>
      <c r="O32" s="42">
        <v>-245000</v>
      </c>
      <c r="P32" s="42">
        <v>-260000</v>
      </c>
      <c r="Q32" s="42">
        <v>-270000</v>
      </c>
      <c r="R32" s="42">
        <v>-275000</v>
      </c>
      <c r="S32" s="42">
        <v>-260000</v>
      </c>
    </row>
    <row r="33" spans="1:19" ht="14.6" thickBot="1" x14ac:dyDescent="0.4">
      <c r="A33" s="57"/>
      <c r="B33" s="54" t="s">
        <v>758</v>
      </c>
      <c r="C33" s="33">
        <f>+C22+C24-2</f>
        <v>191457.60000000009</v>
      </c>
      <c r="D33" s="33">
        <f t="shared" ref="D33:K33" si="19">+D22+D24</f>
        <v>-643724.8800000078</v>
      </c>
      <c r="E33" s="34">
        <f t="shared" si="19"/>
        <v>-2700148</v>
      </c>
      <c r="F33" s="35">
        <f t="shared" si="19"/>
        <v>-253873</v>
      </c>
      <c r="G33" s="35">
        <f t="shared" si="19"/>
        <v>0</v>
      </c>
      <c r="H33" s="33">
        <f t="shared" si="19"/>
        <v>-2954021</v>
      </c>
      <c r="I33" s="36">
        <f t="shared" si="19"/>
        <v>0</v>
      </c>
      <c r="J33" s="34">
        <f t="shared" si="19"/>
        <v>-488407</v>
      </c>
      <c r="K33" s="34">
        <f t="shared" si="19"/>
        <v>0</v>
      </c>
      <c r="L33" s="34">
        <f t="shared" si="4"/>
        <v>-488407</v>
      </c>
      <c r="M33" s="36">
        <f t="shared" si="3"/>
        <v>-3442428</v>
      </c>
      <c r="N33" s="36">
        <f t="shared" ref="N33:S33" si="20">+N22+N24</f>
        <v>-3355262.7600000016</v>
      </c>
      <c r="O33" s="36">
        <f t="shared" si="20"/>
        <v>-2478525.3051999994</v>
      </c>
      <c r="P33" s="36">
        <f t="shared" si="20"/>
        <v>-2418554.1078040004</v>
      </c>
      <c r="Q33" s="36">
        <f t="shared" si="20"/>
        <v>-1498638.2911900803</v>
      </c>
      <c r="R33" s="36">
        <f t="shared" si="20"/>
        <v>1212560.8858567476</v>
      </c>
      <c r="S33" s="36">
        <f t="shared" si="20"/>
        <v>3055146.009390384</v>
      </c>
    </row>
    <row r="34" spans="1:19" ht="14.6" thickBot="1" x14ac:dyDescent="0.4">
      <c r="A34" s="43"/>
      <c r="B34" s="38"/>
      <c r="C34" s="44"/>
      <c r="D34" s="44"/>
      <c r="E34" s="45"/>
      <c r="F34" s="46"/>
      <c r="G34" s="46"/>
      <c r="H34" s="44"/>
      <c r="I34" s="47"/>
      <c r="J34" s="45"/>
      <c r="K34" s="45"/>
      <c r="L34" s="45"/>
      <c r="M34" s="47"/>
      <c r="N34" s="47"/>
      <c r="O34" s="47"/>
      <c r="P34" s="47"/>
      <c r="Q34" s="47"/>
      <c r="R34" s="47"/>
      <c r="S34" s="47"/>
    </row>
    <row r="35" spans="1:19" ht="14.6" thickBot="1" x14ac:dyDescent="0.4">
      <c r="A35" s="57"/>
      <c r="B35" s="54" t="s">
        <v>759</v>
      </c>
      <c r="C35" s="33">
        <f>SUM(C36:C37)</f>
        <v>-1247917</v>
      </c>
      <c r="D35" s="33">
        <f t="shared" ref="D35:K35" si="21">SUM(D36:D37)</f>
        <v>1955802.3399999999</v>
      </c>
      <c r="E35" s="34">
        <f t="shared" si="21"/>
        <v>1066120</v>
      </c>
      <c r="F35" s="35">
        <f t="shared" si="21"/>
        <v>-1058929</v>
      </c>
      <c r="G35" s="35">
        <f t="shared" si="21"/>
        <v>0</v>
      </c>
      <c r="H35" s="33">
        <f t="shared" si="21"/>
        <v>7191</v>
      </c>
      <c r="I35" s="36">
        <f t="shared" si="21"/>
        <v>0</v>
      </c>
      <c r="J35" s="34">
        <f t="shared" si="21"/>
        <v>700000</v>
      </c>
      <c r="K35" s="34">
        <f t="shared" si="21"/>
        <v>0</v>
      </c>
      <c r="L35" s="34">
        <f t="shared" si="4"/>
        <v>700000</v>
      </c>
      <c r="M35" s="36">
        <f t="shared" si="3"/>
        <v>707191</v>
      </c>
      <c r="N35" s="36">
        <f t="shared" ref="N35:S35" si="22">SUM(N36:N37)</f>
        <v>2793900</v>
      </c>
      <c r="O35" s="36">
        <f t="shared" si="22"/>
        <v>2203000</v>
      </c>
      <c r="P35" s="36">
        <f t="shared" si="22"/>
        <v>2470000</v>
      </c>
      <c r="Q35" s="36">
        <f t="shared" si="22"/>
        <v>1500000</v>
      </c>
      <c r="R35" s="36">
        <f t="shared" si="22"/>
        <v>-1100000</v>
      </c>
      <c r="S35" s="36">
        <f t="shared" si="22"/>
        <v>-3150000</v>
      </c>
    </row>
    <row r="36" spans="1:19" ht="14.6" thickBot="1" x14ac:dyDescent="0.4">
      <c r="A36" s="37">
        <v>2585</v>
      </c>
      <c r="B36" s="38" t="s">
        <v>760</v>
      </c>
      <c r="C36" s="39">
        <v>47190</v>
      </c>
      <c r="D36" s="39">
        <v>3000000</v>
      </c>
      <c r="E36" s="40">
        <v>2659845</v>
      </c>
      <c r="F36" s="41">
        <v>-1058929</v>
      </c>
      <c r="G36" s="41">
        <v>0</v>
      </c>
      <c r="H36" s="39">
        <f t="shared" si="2"/>
        <v>1600916</v>
      </c>
      <c r="I36" s="42">
        <v>0</v>
      </c>
      <c r="J36" s="40">
        <v>700000</v>
      </c>
      <c r="K36" s="40">
        <v>0</v>
      </c>
      <c r="L36" s="40">
        <f t="shared" si="4"/>
        <v>700000</v>
      </c>
      <c r="M36" s="42">
        <f t="shared" si="3"/>
        <v>2300916</v>
      </c>
      <c r="N36" s="42">
        <v>4480000</v>
      </c>
      <c r="O36" s="42">
        <v>4400000</v>
      </c>
      <c r="P36" s="42">
        <v>4460000</v>
      </c>
      <c r="Q36" s="42">
        <v>3850000</v>
      </c>
      <c r="R36" s="42">
        <v>1800000</v>
      </c>
      <c r="S36" s="42">
        <v>0</v>
      </c>
    </row>
    <row r="37" spans="1:19" ht="14.6" thickBot="1" x14ac:dyDescent="0.4">
      <c r="A37" s="37">
        <v>2586</v>
      </c>
      <c r="B37" s="38" t="s">
        <v>761</v>
      </c>
      <c r="C37" s="39">
        <v>-1295107</v>
      </c>
      <c r="D37" s="39">
        <v>-1044197.66</v>
      </c>
      <c r="E37" s="40">
        <v>-1593725</v>
      </c>
      <c r="F37" s="41">
        <v>0</v>
      </c>
      <c r="G37" s="41">
        <v>0</v>
      </c>
      <c r="H37" s="39">
        <f t="shared" si="2"/>
        <v>-1593725</v>
      </c>
      <c r="I37" s="42">
        <v>0</v>
      </c>
      <c r="J37" s="40">
        <v>0</v>
      </c>
      <c r="K37" s="40">
        <v>0</v>
      </c>
      <c r="L37" s="40">
        <f t="shared" si="4"/>
        <v>0</v>
      </c>
      <c r="M37" s="42">
        <f t="shared" si="3"/>
        <v>-1593725</v>
      </c>
      <c r="N37" s="42">
        <v>-1686100</v>
      </c>
      <c r="O37" s="42">
        <v>-2197000</v>
      </c>
      <c r="P37" s="42">
        <v>-1990000</v>
      </c>
      <c r="Q37" s="42">
        <v>-2350000</v>
      </c>
      <c r="R37" s="42">
        <v>-2900000</v>
      </c>
      <c r="S37" s="42">
        <v>-3150000</v>
      </c>
    </row>
    <row r="38" spans="1:19" ht="14.6" thickBot="1" x14ac:dyDescent="0.4">
      <c r="A38" s="43"/>
      <c r="B38" s="38"/>
      <c r="C38" s="44"/>
      <c r="D38" s="44"/>
      <c r="E38" s="45"/>
      <c r="F38" s="46"/>
      <c r="G38" s="46"/>
      <c r="H38" s="44"/>
      <c r="I38" s="47"/>
      <c r="J38" s="45"/>
      <c r="K38" s="45"/>
      <c r="L38" s="45"/>
      <c r="M38" s="47"/>
      <c r="N38" s="47"/>
      <c r="O38" s="47"/>
      <c r="P38" s="47"/>
      <c r="Q38" s="47"/>
      <c r="R38" s="47"/>
      <c r="S38" s="47"/>
    </row>
    <row r="39" spans="1:19" ht="14.6" thickBot="1" x14ac:dyDescent="0.4">
      <c r="A39" s="58">
        <v>1001</v>
      </c>
      <c r="B39" s="59" t="s">
        <v>762</v>
      </c>
      <c r="C39" s="33">
        <v>1727882</v>
      </c>
      <c r="D39" s="33">
        <v>-353203.20000000001</v>
      </c>
      <c r="E39" s="34">
        <v>-1634028</v>
      </c>
      <c r="F39" s="35">
        <v>-1312802</v>
      </c>
      <c r="G39" s="35">
        <v>0</v>
      </c>
      <c r="H39" s="33">
        <f>+E39+F39+G39</f>
        <v>-2946830</v>
      </c>
      <c r="I39" s="36">
        <v>0</v>
      </c>
      <c r="J39" s="34">
        <v>685578</v>
      </c>
      <c r="K39" s="34">
        <v>0</v>
      </c>
      <c r="L39" s="34">
        <f t="shared" si="4"/>
        <v>685578</v>
      </c>
      <c r="M39" s="36">
        <f t="shared" si="3"/>
        <v>-2261252</v>
      </c>
      <c r="N39" s="36">
        <v>-561362.56699999794</v>
      </c>
      <c r="O39" s="36">
        <v>-275525.24445899576</v>
      </c>
      <c r="P39" s="36">
        <v>51445.675961941481</v>
      </c>
      <c r="Q39" s="36">
        <v>1360.4359830133617</v>
      </c>
      <c r="R39" s="36">
        <v>112561.25418243185</v>
      </c>
      <c r="S39" s="36">
        <v>-94855.889032557607</v>
      </c>
    </row>
    <row r="40" spans="1:19" ht="14.6" thickBot="1" x14ac:dyDescent="0.4">
      <c r="A40" s="57"/>
      <c r="B40" s="59" t="s">
        <v>320</v>
      </c>
      <c r="C40" s="33">
        <v>2784342</v>
      </c>
      <c r="D40" s="33">
        <v>-1665280.6599999899</v>
      </c>
      <c r="E40" s="34">
        <v>0</v>
      </c>
      <c r="F40" s="35">
        <v>0</v>
      </c>
      <c r="G40" s="35">
        <v>0</v>
      </c>
      <c r="H40" s="33">
        <f t="shared" si="2"/>
        <v>0</v>
      </c>
      <c r="I40" s="36">
        <v>0</v>
      </c>
      <c r="J40" s="34">
        <v>473985</v>
      </c>
      <c r="K40" s="34">
        <v>0</v>
      </c>
      <c r="L40" s="34">
        <f t="shared" si="4"/>
        <v>473985</v>
      </c>
      <c r="M40" s="36">
        <f t="shared" si="3"/>
        <v>473985</v>
      </c>
      <c r="N40" s="36">
        <v>0</v>
      </c>
      <c r="O40" s="36">
        <v>0</v>
      </c>
      <c r="P40" s="36">
        <v>0</v>
      </c>
      <c r="Q40" s="36">
        <v>0</v>
      </c>
      <c r="R40" s="36">
        <v>0</v>
      </c>
      <c r="S40" s="36">
        <v>0</v>
      </c>
    </row>
    <row r="41" spans="1:19" ht="14.6" thickBot="1" x14ac:dyDescent="0.4">
      <c r="A41" s="43"/>
      <c r="B41" s="38"/>
      <c r="C41" s="38"/>
      <c r="D41" s="38"/>
      <c r="E41" s="60"/>
      <c r="F41" s="61"/>
      <c r="G41" s="61"/>
      <c r="H41" s="38"/>
      <c r="I41" s="62"/>
      <c r="J41" s="60"/>
      <c r="K41" s="60"/>
      <c r="L41" s="60"/>
      <c r="M41" s="62"/>
      <c r="N41" s="62"/>
      <c r="O41" s="62"/>
      <c r="P41" s="62"/>
      <c r="Q41" s="62"/>
      <c r="R41" s="62"/>
      <c r="S41" s="62"/>
    </row>
    <row r="42" spans="1:19" ht="14.6" thickBot="1" x14ac:dyDescent="0.4">
      <c r="A42" s="57"/>
      <c r="B42" s="54" t="s">
        <v>763</v>
      </c>
      <c r="C42" s="33">
        <f>+C4+C25+C27+C30+C31+C36+C40-0.6</f>
        <v>35455008.399999999</v>
      </c>
      <c r="D42" s="33">
        <f t="shared" ref="D42" si="23">+D4+D25+D27+D30+D31+D36+D40</f>
        <v>34511917.600000009</v>
      </c>
      <c r="E42" s="34">
        <f>+E4+E25+E27+E30+E31+E36+E40</f>
        <v>32447015</v>
      </c>
      <c r="F42" s="33">
        <f>+F4+F25+F27+F30+F31+F36+F40</f>
        <v>-263979</v>
      </c>
      <c r="G42" s="33">
        <f>+G4+G25+G27+G30+G31+G36+G40</f>
        <v>-102492</v>
      </c>
      <c r="H42" s="33">
        <f t="shared" ref="H42:K42" si="24">+H4+H25+H27+H30+H31+H36+H40</f>
        <v>32080544</v>
      </c>
      <c r="I42" s="36">
        <f>+I4+I25+I27+I30+I31+I36+I40</f>
        <v>0</v>
      </c>
      <c r="J42" s="34">
        <f t="shared" si="24"/>
        <v>965964</v>
      </c>
      <c r="K42" s="34">
        <f t="shared" si="24"/>
        <v>521128</v>
      </c>
      <c r="L42" s="34">
        <f t="shared" si="4"/>
        <v>1487092</v>
      </c>
      <c r="M42" s="36">
        <f t="shared" si="3"/>
        <v>33567636</v>
      </c>
      <c r="N42" s="36">
        <f t="shared" ref="N42:S42" si="25">+N4+N25+N27+N30+N31+N36+N40</f>
        <v>36423025.239999995</v>
      </c>
      <c r="O42" s="36">
        <f t="shared" si="25"/>
        <v>36138991.694800004</v>
      </c>
      <c r="P42" s="36">
        <f t="shared" si="25"/>
        <v>38002554.892196</v>
      </c>
      <c r="Q42" s="36">
        <f t="shared" si="25"/>
        <v>38733775.70880992</v>
      </c>
      <c r="R42" s="36">
        <f t="shared" si="25"/>
        <v>38851147.885856748</v>
      </c>
      <c r="S42" s="36">
        <f t="shared" si="25"/>
        <v>39379071.009390384</v>
      </c>
    </row>
    <row r="43" spans="1:19" ht="14.6" thickBot="1" x14ac:dyDescent="0.4">
      <c r="A43" s="57"/>
      <c r="B43" s="54" t="s">
        <v>764</v>
      </c>
      <c r="C43" s="33">
        <f>+C10-C26-C28-C29-C32-C37+C39+0.5</f>
        <v>35455007.5</v>
      </c>
      <c r="D43" s="33">
        <f t="shared" ref="D43:K43" si="26">+D10-D26-D28-D29-D32-D37+D39</f>
        <v>34511917.600000001</v>
      </c>
      <c r="E43" s="34">
        <f>+E10-E26-E28-E29-E32-E37+E39</f>
        <v>32447015</v>
      </c>
      <c r="F43" s="33">
        <f>+F10-F26-F28-F29-F32-F37+F39</f>
        <v>-263979</v>
      </c>
      <c r="G43" s="33">
        <f t="shared" si="26"/>
        <v>-102492</v>
      </c>
      <c r="H43" s="33">
        <f t="shared" si="26"/>
        <v>32080544</v>
      </c>
      <c r="I43" s="36">
        <f>+I10-I26-I28-I29-I32-I37+I39</f>
        <v>0</v>
      </c>
      <c r="J43" s="34">
        <f t="shared" si="26"/>
        <v>965964</v>
      </c>
      <c r="K43" s="34">
        <f t="shared" si="26"/>
        <v>521128</v>
      </c>
      <c r="L43" s="34">
        <f t="shared" si="4"/>
        <v>1487092</v>
      </c>
      <c r="M43" s="36">
        <f t="shared" si="3"/>
        <v>33567636</v>
      </c>
      <c r="N43" s="36">
        <f t="shared" ref="N43:S43" si="27">+N10-N26-N28-N29-N32-N37+N39</f>
        <v>36423025.432999998</v>
      </c>
      <c r="O43" s="36">
        <f t="shared" si="27"/>
        <v>36138991.755541004</v>
      </c>
      <c r="P43" s="36">
        <f t="shared" si="27"/>
        <v>38002554.675961941</v>
      </c>
      <c r="Q43" s="36">
        <f t="shared" si="27"/>
        <v>38733774.435983017</v>
      </c>
      <c r="R43" s="36">
        <f t="shared" si="27"/>
        <v>38851148.254182428</v>
      </c>
      <c r="S43" s="36">
        <f t="shared" si="27"/>
        <v>39379069.110967442</v>
      </c>
    </row>
  </sheetData>
  <mergeCells count="3">
    <mergeCell ref="A4:B4"/>
    <mergeCell ref="A10:B10"/>
    <mergeCell ref="A24:B24"/>
  </mergeCells>
  <pageMargins left="0.4" right="0.3"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5"/>
  <sheetViews>
    <sheetView zoomScale="90" zoomScaleNormal="90" workbookViewId="0">
      <selection activeCell="A9" sqref="A9"/>
    </sheetView>
  </sheetViews>
  <sheetFormatPr defaultRowHeight="14.15" outlineLevelCol="1" x14ac:dyDescent="0.35"/>
  <cols>
    <col min="1" max="1" width="67" customWidth="1"/>
    <col min="2" max="2" width="10" customWidth="1" outlineLevel="1"/>
    <col min="3" max="4" width="10" style="26" customWidth="1" outlineLevel="1"/>
    <col min="5" max="5" width="10" style="25" customWidth="1" outlineLevel="1"/>
    <col min="6" max="6" width="10" customWidth="1"/>
    <col min="7" max="8" width="10" style="26" customWidth="1"/>
  </cols>
  <sheetData>
    <row r="1" spans="1:8" ht="38.6" x14ac:dyDescent="0.35">
      <c r="A1" s="80" t="s">
        <v>815</v>
      </c>
      <c r="B1" s="75" t="s">
        <v>765</v>
      </c>
      <c r="C1" s="71" t="s">
        <v>766</v>
      </c>
      <c r="D1" s="63" t="s">
        <v>767</v>
      </c>
      <c r="E1" s="67" t="s">
        <v>768</v>
      </c>
      <c r="F1" s="75" t="s">
        <v>816</v>
      </c>
      <c r="G1" s="71" t="s">
        <v>766</v>
      </c>
      <c r="H1" s="63" t="s">
        <v>767</v>
      </c>
    </row>
    <row r="2" spans="1:8" x14ac:dyDescent="0.35">
      <c r="A2" s="81" t="s">
        <v>769</v>
      </c>
      <c r="B2" s="76">
        <f>+B3+B5+B16+B24+B31+B38</f>
        <v>3838622</v>
      </c>
      <c r="C2" s="72">
        <f>+C3+C5+C16+C24+C31+C38</f>
        <v>2842017</v>
      </c>
      <c r="D2" s="64">
        <f>+D3+D5+D16+D24+D31+D38</f>
        <v>996605</v>
      </c>
      <c r="E2" s="68">
        <f>+E3+E5+E16+E24+E31+E38</f>
        <v>508985</v>
      </c>
      <c r="F2" s="76">
        <f>+E2+B2</f>
        <v>4347607</v>
      </c>
      <c r="G2" s="72">
        <f>+C2+E2</f>
        <v>3351002</v>
      </c>
      <c r="H2" s="64">
        <f>+D2</f>
        <v>996605</v>
      </c>
    </row>
    <row r="3" spans="1:8" x14ac:dyDescent="0.35">
      <c r="A3" s="80" t="s">
        <v>770</v>
      </c>
      <c r="B3" s="77">
        <v>120000</v>
      </c>
      <c r="C3" s="73">
        <v>120000</v>
      </c>
      <c r="D3" s="65">
        <v>0</v>
      </c>
      <c r="E3" s="69">
        <f>+E4</f>
        <v>0</v>
      </c>
      <c r="F3" s="77">
        <f t="shared" ref="F3:F45" si="0">+E3+B3</f>
        <v>120000</v>
      </c>
      <c r="G3" s="73">
        <f t="shared" ref="G3:G45" si="1">+C3+E3</f>
        <v>120000</v>
      </c>
      <c r="H3" s="65">
        <f t="shared" ref="H3:H45" si="2">+D3</f>
        <v>0</v>
      </c>
    </row>
    <row r="4" spans="1:8" x14ac:dyDescent="0.35">
      <c r="A4" s="82" t="s">
        <v>771</v>
      </c>
      <c r="B4" s="83">
        <v>120000</v>
      </c>
      <c r="C4" s="74">
        <v>120000</v>
      </c>
      <c r="D4" s="66" t="s">
        <v>772</v>
      </c>
      <c r="E4" s="70"/>
      <c r="F4" s="78">
        <f t="shared" si="0"/>
        <v>120000</v>
      </c>
      <c r="G4" s="74">
        <f t="shared" si="1"/>
        <v>120000</v>
      </c>
      <c r="H4" s="66" t="str">
        <f t="shared" si="2"/>
        <v>0 </v>
      </c>
    </row>
    <row r="5" spans="1:8" x14ac:dyDescent="0.35">
      <c r="A5" s="80" t="s">
        <v>773</v>
      </c>
      <c r="B5" s="77">
        <v>907451</v>
      </c>
      <c r="C5" s="73">
        <v>645468</v>
      </c>
      <c r="D5" s="65">
        <f>SUM(D6:D15)</f>
        <v>261983</v>
      </c>
      <c r="E5" s="69">
        <f>SUM(E6:E15)</f>
        <v>-12450</v>
      </c>
      <c r="F5" s="77">
        <f t="shared" si="0"/>
        <v>895001</v>
      </c>
      <c r="G5" s="73">
        <f t="shared" si="1"/>
        <v>633018</v>
      </c>
      <c r="H5" s="65">
        <f t="shared" si="2"/>
        <v>261983</v>
      </c>
    </row>
    <row r="6" spans="1:8" x14ac:dyDescent="0.35">
      <c r="A6" s="82" t="s">
        <v>774</v>
      </c>
      <c r="B6" s="83">
        <v>40000</v>
      </c>
      <c r="C6" s="74">
        <v>40000</v>
      </c>
      <c r="D6" s="66" t="s">
        <v>772</v>
      </c>
      <c r="E6" s="70"/>
      <c r="F6" s="78">
        <f t="shared" si="0"/>
        <v>40000</v>
      </c>
      <c r="G6" s="74">
        <f t="shared" si="1"/>
        <v>40000</v>
      </c>
      <c r="H6" s="66" t="str">
        <f t="shared" si="2"/>
        <v>0 </v>
      </c>
    </row>
    <row r="7" spans="1:8" x14ac:dyDescent="0.35">
      <c r="A7" s="82" t="s">
        <v>38</v>
      </c>
      <c r="B7" s="83">
        <v>100000</v>
      </c>
      <c r="C7" s="74">
        <v>100000</v>
      </c>
      <c r="D7" s="66" t="s">
        <v>772</v>
      </c>
      <c r="E7" s="70">
        <v>-12450</v>
      </c>
      <c r="F7" s="78">
        <f t="shared" si="0"/>
        <v>87550</v>
      </c>
      <c r="G7" s="74">
        <f t="shared" si="1"/>
        <v>87550</v>
      </c>
      <c r="H7" s="66" t="str">
        <f t="shared" si="2"/>
        <v>0 </v>
      </c>
    </row>
    <row r="8" spans="1:8" x14ac:dyDescent="0.35">
      <c r="A8" s="82" t="s">
        <v>775</v>
      </c>
      <c r="B8" s="83">
        <v>75000</v>
      </c>
      <c r="C8" s="74">
        <v>75000</v>
      </c>
      <c r="D8" s="66" t="s">
        <v>772</v>
      </c>
      <c r="E8" s="70"/>
      <c r="F8" s="78">
        <f t="shared" si="0"/>
        <v>75000</v>
      </c>
      <c r="G8" s="74">
        <f t="shared" si="1"/>
        <v>75000</v>
      </c>
      <c r="H8" s="66" t="str">
        <f t="shared" si="2"/>
        <v>0 </v>
      </c>
    </row>
    <row r="9" spans="1:8" x14ac:dyDescent="0.35">
      <c r="A9" s="82" t="s">
        <v>776</v>
      </c>
      <c r="B9" s="83">
        <v>30000</v>
      </c>
      <c r="C9" s="74">
        <v>30000</v>
      </c>
      <c r="D9" s="66" t="s">
        <v>772</v>
      </c>
      <c r="E9" s="70"/>
      <c r="F9" s="78">
        <f t="shared" si="0"/>
        <v>30000</v>
      </c>
      <c r="G9" s="74">
        <f t="shared" si="1"/>
        <v>30000</v>
      </c>
      <c r="H9" s="66" t="str">
        <f t="shared" si="2"/>
        <v>0 </v>
      </c>
    </row>
    <row r="10" spans="1:8" x14ac:dyDescent="0.35">
      <c r="A10" s="82" t="s">
        <v>777</v>
      </c>
      <c r="B10" s="83">
        <v>100000</v>
      </c>
      <c r="C10" s="74">
        <v>100000</v>
      </c>
      <c r="D10" s="66" t="s">
        <v>772</v>
      </c>
      <c r="E10" s="70"/>
      <c r="F10" s="78">
        <f t="shared" si="0"/>
        <v>100000</v>
      </c>
      <c r="G10" s="74">
        <f t="shared" si="1"/>
        <v>100000</v>
      </c>
      <c r="H10" s="66" t="str">
        <f t="shared" si="2"/>
        <v>0 </v>
      </c>
    </row>
    <row r="11" spans="1:8" x14ac:dyDescent="0.35">
      <c r="A11" s="82" t="s">
        <v>778</v>
      </c>
      <c r="B11" s="83">
        <v>150000</v>
      </c>
      <c r="C11" s="74">
        <v>100000</v>
      </c>
      <c r="D11" s="66">
        <v>50000</v>
      </c>
      <c r="E11" s="70"/>
      <c r="F11" s="78">
        <f t="shared" si="0"/>
        <v>150000</v>
      </c>
      <c r="G11" s="74">
        <f t="shared" si="1"/>
        <v>100000</v>
      </c>
      <c r="H11" s="66">
        <f t="shared" si="2"/>
        <v>50000</v>
      </c>
    </row>
    <row r="12" spans="1:8" x14ac:dyDescent="0.35">
      <c r="A12" s="82" t="s">
        <v>779</v>
      </c>
      <c r="B12" s="83">
        <v>40000</v>
      </c>
      <c r="C12" s="74">
        <v>40000</v>
      </c>
      <c r="D12" s="66" t="s">
        <v>772</v>
      </c>
      <c r="E12" s="70"/>
      <c r="F12" s="78">
        <f t="shared" si="0"/>
        <v>40000</v>
      </c>
      <c r="G12" s="74">
        <f t="shared" si="1"/>
        <v>40000</v>
      </c>
      <c r="H12" s="66" t="str">
        <f t="shared" si="2"/>
        <v>0 </v>
      </c>
    </row>
    <row r="13" spans="1:8" x14ac:dyDescent="0.35">
      <c r="A13" s="82" t="s">
        <v>780</v>
      </c>
      <c r="B13" s="83">
        <v>38260</v>
      </c>
      <c r="C13" s="74">
        <v>38260</v>
      </c>
      <c r="D13" s="66" t="s">
        <v>772</v>
      </c>
      <c r="E13" s="70"/>
      <c r="F13" s="78">
        <f t="shared" si="0"/>
        <v>38260</v>
      </c>
      <c r="G13" s="74">
        <f t="shared" si="1"/>
        <v>38260</v>
      </c>
      <c r="H13" s="66" t="str">
        <f t="shared" si="2"/>
        <v>0 </v>
      </c>
    </row>
    <row r="14" spans="1:8" x14ac:dyDescent="0.35">
      <c r="A14" s="82" t="s">
        <v>781</v>
      </c>
      <c r="B14" s="83">
        <v>304191</v>
      </c>
      <c r="C14" s="74">
        <v>92208</v>
      </c>
      <c r="D14" s="66">
        <v>211983</v>
      </c>
      <c r="E14" s="70"/>
      <c r="F14" s="78">
        <f t="shared" si="0"/>
        <v>304191</v>
      </c>
      <c r="G14" s="74">
        <f t="shared" si="1"/>
        <v>92208</v>
      </c>
      <c r="H14" s="66">
        <f t="shared" si="2"/>
        <v>211983</v>
      </c>
    </row>
    <row r="15" spans="1:8" x14ac:dyDescent="0.35">
      <c r="A15" s="82" t="s">
        <v>782</v>
      </c>
      <c r="B15" s="83">
        <v>30000</v>
      </c>
      <c r="C15" s="74">
        <v>30000</v>
      </c>
      <c r="D15" s="66" t="s">
        <v>772</v>
      </c>
      <c r="E15" s="70"/>
      <c r="F15" s="78">
        <f t="shared" si="0"/>
        <v>30000</v>
      </c>
      <c r="G15" s="74">
        <f t="shared" si="1"/>
        <v>30000</v>
      </c>
      <c r="H15" s="66" t="str">
        <f t="shared" si="2"/>
        <v>0 </v>
      </c>
    </row>
    <row r="16" spans="1:8" x14ac:dyDescent="0.35">
      <c r="A16" s="80" t="s">
        <v>783</v>
      </c>
      <c r="B16" s="77">
        <v>162225</v>
      </c>
      <c r="C16" s="73">
        <v>142000</v>
      </c>
      <c r="D16" s="65">
        <f>SUM(D17:D23)</f>
        <v>20225</v>
      </c>
      <c r="E16" s="69">
        <f>SUM(E17:E23)</f>
        <v>473985</v>
      </c>
      <c r="F16" s="77">
        <f t="shared" si="0"/>
        <v>636210</v>
      </c>
      <c r="G16" s="73">
        <f t="shared" si="1"/>
        <v>615985</v>
      </c>
      <c r="H16" s="65">
        <f t="shared" si="2"/>
        <v>20225</v>
      </c>
    </row>
    <row r="17" spans="1:8" x14ac:dyDescent="0.35">
      <c r="A17" s="82" t="s">
        <v>784</v>
      </c>
      <c r="B17" s="83">
        <v>70225</v>
      </c>
      <c r="C17" s="74">
        <v>50000</v>
      </c>
      <c r="D17" s="66">
        <v>20225</v>
      </c>
      <c r="E17" s="70"/>
      <c r="F17" s="78">
        <f t="shared" si="0"/>
        <v>70225</v>
      </c>
      <c r="G17" s="74">
        <f t="shared" si="1"/>
        <v>50000</v>
      </c>
      <c r="H17" s="66">
        <f t="shared" si="2"/>
        <v>20225</v>
      </c>
    </row>
    <row r="18" spans="1:8" x14ac:dyDescent="0.35">
      <c r="A18" s="82" t="s">
        <v>262</v>
      </c>
      <c r="B18" s="83">
        <v>0</v>
      </c>
      <c r="C18" s="74">
        <v>0</v>
      </c>
      <c r="D18" s="66">
        <v>0</v>
      </c>
      <c r="E18" s="70">
        <v>473985</v>
      </c>
      <c r="F18" s="78">
        <f t="shared" si="0"/>
        <v>473985</v>
      </c>
      <c r="G18" s="74">
        <f t="shared" si="1"/>
        <v>473985</v>
      </c>
      <c r="H18" s="66">
        <f t="shared" si="2"/>
        <v>0</v>
      </c>
    </row>
    <row r="19" spans="1:8" x14ac:dyDescent="0.35">
      <c r="A19" s="82" t="s">
        <v>785</v>
      </c>
      <c r="B19" s="83">
        <v>27000</v>
      </c>
      <c r="C19" s="74">
        <v>27000</v>
      </c>
      <c r="D19" s="66">
        <v>0</v>
      </c>
      <c r="E19" s="70"/>
      <c r="F19" s="78">
        <f t="shared" si="0"/>
        <v>27000</v>
      </c>
      <c r="G19" s="74">
        <f t="shared" si="1"/>
        <v>27000</v>
      </c>
      <c r="H19" s="66">
        <f t="shared" si="2"/>
        <v>0</v>
      </c>
    </row>
    <row r="20" spans="1:8" x14ac:dyDescent="0.35">
      <c r="A20" s="82" t="s">
        <v>786</v>
      </c>
      <c r="B20" s="83">
        <v>16000</v>
      </c>
      <c r="C20" s="74">
        <v>16000</v>
      </c>
      <c r="D20" s="66">
        <v>0</v>
      </c>
      <c r="E20" s="70"/>
      <c r="F20" s="78">
        <f t="shared" si="0"/>
        <v>16000</v>
      </c>
      <c r="G20" s="74">
        <f t="shared" si="1"/>
        <v>16000</v>
      </c>
      <c r="H20" s="66">
        <f t="shared" si="2"/>
        <v>0</v>
      </c>
    </row>
    <row r="21" spans="1:8" x14ac:dyDescent="0.35">
      <c r="A21" s="82" t="s">
        <v>787</v>
      </c>
      <c r="B21" s="83">
        <v>16000</v>
      </c>
      <c r="C21" s="74">
        <v>16000</v>
      </c>
      <c r="D21" s="66">
        <v>0</v>
      </c>
      <c r="E21" s="70"/>
      <c r="F21" s="78">
        <f t="shared" si="0"/>
        <v>16000</v>
      </c>
      <c r="G21" s="74">
        <f t="shared" si="1"/>
        <v>16000</v>
      </c>
      <c r="H21" s="66">
        <f t="shared" si="2"/>
        <v>0</v>
      </c>
    </row>
    <row r="22" spans="1:8" x14ac:dyDescent="0.35">
      <c r="A22" s="82" t="s">
        <v>788</v>
      </c>
      <c r="B22" s="83">
        <v>25000</v>
      </c>
      <c r="C22" s="74">
        <v>25000</v>
      </c>
      <c r="D22" s="66">
        <v>0</v>
      </c>
      <c r="E22" s="70"/>
      <c r="F22" s="78">
        <f t="shared" si="0"/>
        <v>25000</v>
      </c>
      <c r="G22" s="74">
        <f t="shared" si="1"/>
        <v>25000</v>
      </c>
      <c r="H22" s="66">
        <f t="shared" si="2"/>
        <v>0</v>
      </c>
    </row>
    <row r="23" spans="1:8" x14ac:dyDescent="0.35">
      <c r="A23" s="82" t="s">
        <v>789</v>
      </c>
      <c r="B23" s="83">
        <v>8000</v>
      </c>
      <c r="C23" s="74">
        <v>8000</v>
      </c>
      <c r="D23" s="66">
        <v>0</v>
      </c>
      <c r="E23" s="70"/>
      <c r="F23" s="78">
        <f t="shared" si="0"/>
        <v>8000</v>
      </c>
      <c r="G23" s="74">
        <f t="shared" si="1"/>
        <v>8000</v>
      </c>
      <c r="H23" s="66">
        <f t="shared" si="2"/>
        <v>0</v>
      </c>
    </row>
    <row r="24" spans="1:8" x14ac:dyDescent="0.35">
      <c r="A24" s="80" t="s">
        <v>790</v>
      </c>
      <c r="B24" s="77">
        <v>618140</v>
      </c>
      <c r="C24" s="73">
        <v>192500</v>
      </c>
      <c r="D24" s="65">
        <f>SUM(D25:D30)</f>
        <v>425640</v>
      </c>
      <c r="E24" s="69">
        <f>SUM(E25:E30)</f>
        <v>47450</v>
      </c>
      <c r="F24" s="77">
        <f t="shared" si="0"/>
        <v>665590</v>
      </c>
      <c r="G24" s="73">
        <f t="shared" si="1"/>
        <v>239950</v>
      </c>
      <c r="H24" s="65">
        <f t="shared" si="2"/>
        <v>425640</v>
      </c>
    </row>
    <row r="25" spans="1:8" x14ac:dyDescent="0.35">
      <c r="A25" s="82" t="s">
        <v>791</v>
      </c>
      <c r="B25" s="83">
        <v>40000</v>
      </c>
      <c r="C25" s="74">
        <v>20000</v>
      </c>
      <c r="D25" s="66">
        <v>20000</v>
      </c>
      <c r="E25" s="70"/>
      <c r="F25" s="78">
        <f t="shared" si="0"/>
        <v>40000</v>
      </c>
      <c r="G25" s="74">
        <f t="shared" si="1"/>
        <v>20000</v>
      </c>
      <c r="H25" s="66">
        <f t="shared" si="2"/>
        <v>20000</v>
      </c>
    </row>
    <row r="26" spans="1:8" x14ac:dyDescent="0.35">
      <c r="A26" s="82" t="s">
        <v>792</v>
      </c>
      <c r="B26" s="83">
        <v>25000</v>
      </c>
      <c r="C26" s="74">
        <v>25000</v>
      </c>
      <c r="D26" s="66" t="s">
        <v>772</v>
      </c>
      <c r="E26" s="70"/>
      <c r="F26" s="78">
        <f t="shared" si="0"/>
        <v>25000</v>
      </c>
      <c r="G26" s="74">
        <f t="shared" si="1"/>
        <v>25000</v>
      </c>
      <c r="H26" s="66" t="str">
        <f t="shared" si="2"/>
        <v>0 </v>
      </c>
    </row>
    <row r="27" spans="1:8" x14ac:dyDescent="0.35">
      <c r="A27" s="82" t="s">
        <v>793</v>
      </c>
      <c r="B27" s="83">
        <v>159140</v>
      </c>
      <c r="C27" s="74">
        <v>40000</v>
      </c>
      <c r="D27" s="66">
        <v>119140</v>
      </c>
      <c r="E27" s="70"/>
      <c r="F27" s="78">
        <f t="shared" si="0"/>
        <v>159140</v>
      </c>
      <c r="G27" s="74">
        <f t="shared" si="1"/>
        <v>40000</v>
      </c>
      <c r="H27" s="66">
        <f t="shared" si="2"/>
        <v>119140</v>
      </c>
    </row>
    <row r="28" spans="1:8" ht="14.6" x14ac:dyDescent="0.35">
      <c r="A28" s="82" t="s">
        <v>794</v>
      </c>
      <c r="B28" s="83">
        <v>210000</v>
      </c>
      <c r="C28" s="74">
        <v>73500</v>
      </c>
      <c r="D28" s="66">
        <v>136500</v>
      </c>
      <c r="E28" s="70"/>
      <c r="F28" s="78">
        <f t="shared" si="0"/>
        <v>210000</v>
      </c>
      <c r="G28" s="74">
        <f t="shared" si="1"/>
        <v>73500</v>
      </c>
      <c r="H28" s="66">
        <f t="shared" si="2"/>
        <v>136500</v>
      </c>
    </row>
    <row r="29" spans="1:8" x14ac:dyDescent="0.35">
      <c r="A29" s="82" t="s">
        <v>795</v>
      </c>
      <c r="B29" s="83">
        <v>150000</v>
      </c>
      <c r="C29" s="74">
        <v>0</v>
      </c>
      <c r="D29" s="66">
        <v>150000</v>
      </c>
      <c r="E29" s="70"/>
      <c r="F29" s="78">
        <f t="shared" si="0"/>
        <v>150000</v>
      </c>
      <c r="G29" s="74">
        <f t="shared" si="1"/>
        <v>0</v>
      </c>
      <c r="H29" s="66">
        <f t="shared" si="2"/>
        <v>150000</v>
      </c>
    </row>
    <row r="30" spans="1:8" x14ac:dyDescent="0.35">
      <c r="A30" s="82" t="s">
        <v>796</v>
      </c>
      <c r="B30" s="83">
        <v>34000</v>
      </c>
      <c r="C30" s="74">
        <v>34000</v>
      </c>
      <c r="D30" s="66" t="s">
        <v>772</v>
      </c>
      <c r="E30" s="70">
        <v>47450</v>
      </c>
      <c r="F30" s="78">
        <f t="shared" si="0"/>
        <v>81450</v>
      </c>
      <c r="G30" s="74">
        <f t="shared" si="1"/>
        <v>81450</v>
      </c>
      <c r="H30" s="66" t="str">
        <f t="shared" si="2"/>
        <v>0 </v>
      </c>
    </row>
    <row r="31" spans="1:8" x14ac:dyDescent="0.35">
      <c r="A31" s="80" t="s">
        <v>797</v>
      </c>
      <c r="B31" s="77">
        <v>1954327</v>
      </c>
      <c r="C31" s="73">
        <v>1665570</v>
      </c>
      <c r="D31" s="65">
        <f>SUM(D32:D37)</f>
        <v>288757</v>
      </c>
      <c r="E31" s="69">
        <f>SUM(E32:E37)</f>
        <v>0</v>
      </c>
      <c r="F31" s="77">
        <f t="shared" si="0"/>
        <v>1954327</v>
      </c>
      <c r="G31" s="73">
        <f t="shared" si="1"/>
        <v>1665570</v>
      </c>
      <c r="H31" s="65">
        <f t="shared" si="2"/>
        <v>288757</v>
      </c>
    </row>
    <row r="32" spans="1:8" x14ac:dyDescent="0.35">
      <c r="A32" s="82" t="s">
        <v>798</v>
      </c>
      <c r="B32" s="83">
        <v>105007</v>
      </c>
      <c r="C32" s="74">
        <v>60000</v>
      </c>
      <c r="D32" s="66">
        <v>45007</v>
      </c>
      <c r="E32" s="70"/>
      <c r="F32" s="78">
        <f t="shared" si="0"/>
        <v>105007</v>
      </c>
      <c r="G32" s="74">
        <f t="shared" si="1"/>
        <v>60000</v>
      </c>
      <c r="H32" s="66">
        <f t="shared" si="2"/>
        <v>45007</v>
      </c>
    </row>
    <row r="33" spans="1:8" x14ac:dyDescent="0.35">
      <c r="A33" s="82" t="s">
        <v>799</v>
      </c>
      <c r="B33" s="83">
        <v>150000</v>
      </c>
      <c r="C33" s="74">
        <v>150000</v>
      </c>
      <c r="D33" s="66" t="s">
        <v>772</v>
      </c>
      <c r="E33" s="70"/>
      <c r="F33" s="78">
        <f t="shared" si="0"/>
        <v>150000</v>
      </c>
      <c r="G33" s="74">
        <f t="shared" si="1"/>
        <v>150000</v>
      </c>
      <c r="H33" s="66" t="str">
        <f t="shared" si="2"/>
        <v>0 </v>
      </c>
    </row>
    <row r="34" spans="1:8" x14ac:dyDescent="0.35">
      <c r="A34" s="82" t="s">
        <v>800</v>
      </c>
      <c r="B34" s="83">
        <v>100000</v>
      </c>
      <c r="C34" s="74">
        <v>100000</v>
      </c>
      <c r="D34" s="66" t="s">
        <v>772</v>
      </c>
      <c r="E34" s="70"/>
      <c r="F34" s="78">
        <f t="shared" si="0"/>
        <v>100000</v>
      </c>
      <c r="G34" s="74">
        <f t="shared" si="1"/>
        <v>100000</v>
      </c>
      <c r="H34" s="66" t="str">
        <f t="shared" si="2"/>
        <v>0 </v>
      </c>
    </row>
    <row r="35" spans="1:8" x14ac:dyDescent="0.35">
      <c r="A35" s="82" t="s">
        <v>801</v>
      </c>
      <c r="B35" s="83">
        <v>1545320</v>
      </c>
      <c r="C35" s="74">
        <v>1301570</v>
      </c>
      <c r="D35" s="66">
        <v>243750</v>
      </c>
      <c r="E35" s="70"/>
      <c r="F35" s="78">
        <f t="shared" si="0"/>
        <v>1545320</v>
      </c>
      <c r="G35" s="74">
        <f t="shared" si="1"/>
        <v>1301570</v>
      </c>
      <c r="H35" s="66">
        <f t="shared" si="2"/>
        <v>243750</v>
      </c>
    </row>
    <row r="36" spans="1:8" x14ac:dyDescent="0.35">
      <c r="A36" s="82" t="s">
        <v>802</v>
      </c>
      <c r="B36" s="83">
        <v>9000</v>
      </c>
      <c r="C36" s="74">
        <v>9000</v>
      </c>
      <c r="D36" s="66" t="s">
        <v>772</v>
      </c>
      <c r="E36" s="70"/>
      <c r="F36" s="78">
        <f t="shared" si="0"/>
        <v>9000</v>
      </c>
      <c r="G36" s="74">
        <f t="shared" si="1"/>
        <v>9000</v>
      </c>
      <c r="H36" s="66" t="str">
        <f t="shared" si="2"/>
        <v>0 </v>
      </c>
    </row>
    <row r="37" spans="1:8" x14ac:dyDescent="0.35">
      <c r="A37" s="82" t="s">
        <v>803</v>
      </c>
      <c r="B37" s="83">
        <v>45000</v>
      </c>
      <c r="C37" s="74">
        <v>45000</v>
      </c>
      <c r="D37" s="66" t="s">
        <v>772</v>
      </c>
      <c r="E37" s="70"/>
      <c r="F37" s="78">
        <f t="shared" si="0"/>
        <v>45000</v>
      </c>
      <c r="G37" s="74">
        <f t="shared" si="1"/>
        <v>45000</v>
      </c>
      <c r="H37" s="66" t="str">
        <f t="shared" si="2"/>
        <v>0 </v>
      </c>
    </row>
    <row r="38" spans="1:8" x14ac:dyDescent="0.35">
      <c r="A38" s="80" t="s">
        <v>804</v>
      </c>
      <c r="B38" s="77">
        <v>76479</v>
      </c>
      <c r="C38" s="73">
        <v>76479</v>
      </c>
      <c r="D38" s="65">
        <f>+D39+D40</f>
        <v>0</v>
      </c>
      <c r="E38" s="69">
        <f>+E39+E40</f>
        <v>0</v>
      </c>
      <c r="F38" s="77">
        <f t="shared" si="0"/>
        <v>76479</v>
      </c>
      <c r="G38" s="73">
        <f t="shared" si="1"/>
        <v>76479</v>
      </c>
      <c r="H38" s="65">
        <f t="shared" si="2"/>
        <v>0</v>
      </c>
    </row>
    <row r="39" spans="1:8" x14ac:dyDescent="0.35">
      <c r="A39" s="82" t="s">
        <v>805</v>
      </c>
      <c r="B39" s="83">
        <v>15000</v>
      </c>
      <c r="C39" s="74">
        <v>15000</v>
      </c>
      <c r="D39" s="66">
        <v>0</v>
      </c>
      <c r="E39" s="70"/>
      <c r="F39" s="78">
        <f t="shared" si="0"/>
        <v>15000</v>
      </c>
      <c r="G39" s="74">
        <f t="shared" si="1"/>
        <v>15000</v>
      </c>
      <c r="H39" s="66">
        <f t="shared" si="2"/>
        <v>0</v>
      </c>
    </row>
    <row r="40" spans="1:8" x14ac:dyDescent="0.35">
      <c r="A40" s="82" t="s">
        <v>806</v>
      </c>
      <c r="B40" s="83">
        <v>61479</v>
      </c>
      <c r="C40" s="74">
        <v>61479</v>
      </c>
      <c r="D40" s="66">
        <v>0</v>
      </c>
      <c r="E40" s="70"/>
      <c r="F40" s="78">
        <f t="shared" si="0"/>
        <v>61479</v>
      </c>
      <c r="G40" s="74">
        <f t="shared" si="1"/>
        <v>61479</v>
      </c>
      <c r="H40" s="66">
        <f t="shared" si="2"/>
        <v>0</v>
      </c>
    </row>
    <row r="41" spans="1:8" x14ac:dyDescent="0.35">
      <c r="A41" s="81" t="s">
        <v>807</v>
      </c>
      <c r="B41" s="76">
        <v>232000</v>
      </c>
      <c r="C41" s="72">
        <v>232000</v>
      </c>
      <c r="D41" s="64">
        <v>0</v>
      </c>
      <c r="E41" s="68">
        <f>+E42</f>
        <v>-20000</v>
      </c>
      <c r="F41" s="76">
        <f t="shared" si="0"/>
        <v>212000</v>
      </c>
      <c r="G41" s="72">
        <f t="shared" si="1"/>
        <v>212000</v>
      </c>
      <c r="H41" s="64">
        <f t="shared" si="2"/>
        <v>0</v>
      </c>
    </row>
    <row r="42" spans="1:8" x14ac:dyDescent="0.35">
      <c r="A42" s="80" t="s">
        <v>808</v>
      </c>
      <c r="B42" s="77">
        <v>232000</v>
      </c>
      <c r="C42" s="73">
        <v>232000</v>
      </c>
      <c r="D42" s="65">
        <v>0</v>
      </c>
      <c r="E42" s="69">
        <f>+E43+E44</f>
        <v>-20000</v>
      </c>
      <c r="F42" s="77">
        <f t="shared" si="0"/>
        <v>212000</v>
      </c>
      <c r="G42" s="73">
        <f t="shared" si="1"/>
        <v>212000</v>
      </c>
      <c r="H42" s="65">
        <f t="shared" si="2"/>
        <v>0</v>
      </c>
    </row>
    <row r="43" spans="1:8" x14ac:dyDescent="0.35">
      <c r="A43" s="82" t="s">
        <v>809</v>
      </c>
      <c r="B43" s="83">
        <v>202000</v>
      </c>
      <c r="C43" s="74">
        <v>202000</v>
      </c>
      <c r="D43" s="66" t="s">
        <v>772</v>
      </c>
      <c r="E43" s="70">
        <v>0</v>
      </c>
      <c r="F43" s="78">
        <f t="shared" si="0"/>
        <v>202000</v>
      </c>
      <c r="G43" s="74">
        <f t="shared" si="1"/>
        <v>202000</v>
      </c>
      <c r="H43" s="66" t="str">
        <f t="shared" si="2"/>
        <v>0 </v>
      </c>
    </row>
    <row r="44" spans="1:8" x14ac:dyDescent="0.35">
      <c r="A44" s="82" t="s">
        <v>810</v>
      </c>
      <c r="B44" s="83">
        <v>30000</v>
      </c>
      <c r="C44" s="74">
        <v>30000</v>
      </c>
      <c r="D44" s="66" t="s">
        <v>772</v>
      </c>
      <c r="E44" s="70">
        <v>-20000</v>
      </c>
      <c r="F44" s="78">
        <f t="shared" si="0"/>
        <v>10000</v>
      </c>
      <c r="G44" s="74">
        <f t="shared" si="1"/>
        <v>10000</v>
      </c>
      <c r="H44" s="66" t="str">
        <f t="shared" si="2"/>
        <v>0 </v>
      </c>
    </row>
    <row r="45" spans="1:8" ht="14.6" thickBot="1" x14ac:dyDescent="0.4">
      <c r="A45" s="81" t="s">
        <v>811</v>
      </c>
      <c r="B45" s="79">
        <f>+B2+B41</f>
        <v>4070622</v>
      </c>
      <c r="C45" s="72">
        <f>+C2+C41</f>
        <v>3074017</v>
      </c>
      <c r="D45" s="64">
        <f>+D2+D41</f>
        <v>996605</v>
      </c>
      <c r="E45" s="68">
        <f>+E2+E41</f>
        <v>488985</v>
      </c>
      <c r="F45" s="79">
        <f t="shared" si="0"/>
        <v>4559607</v>
      </c>
      <c r="G45" s="72">
        <f t="shared" si="1"/>
        <v>3563002</v>
      </c>
      <c r="H45" s="64">
        <f t="shared" si="2"/>
        <v>996605</v>
      </c>
    </row>
  </sheetData>
  <pageMargins left="0.7" right="0.7" top="0.48" bottom="0.41" header="0.3" footer="0.3"/>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289"/>
  <sheetViews>
    <sheetView zoomScale="80" zoomScaleNormal="80" workbookViewId="0">
      <pane ySplit="4" topLeftCell="A5" activePane="bottomLeft" state="frozen"/>
      <selection pane="bottomLeft" activeCell="E2" sqref="E2"/>
    </sheetView>
  </sheetViews>
  <sheetFormatPr defaultColWidth="9" defaultRowHeight="14.15" x14ac:dyDescent="0.35"/>
  <cols>
    <col min="1" max="1" width="20.640625" style="12" customWidth="1"/>
    <col min="2" max="2" width="21.85546875" style="12" customWidth="1"/>
    <col min="3" max="3" width="25.140625" style="12" customWidth="1"/>
    <col min="4" max="4" width="8.7109375" style="12" bestFit="1" customWidth="1"/>
    <col min="5" max="5" width="68.2109375" style="12" customWidth="1"/>
    <col min="6" max="8" width="9.92578125" style="12" customWidth="1"/>
    <col min="9" max="9" width="9.92578125" style="13" customWidth="1"/>
    <col min="10" max="16384" width="9" style="12"/>
  </cols>
  <sheetData>
    <row r="1" spans="1:10" x14ac:dyDescent="0.35">
      <c r="A1" s="19" t="s">
        <v>651</v>
      </c>
    </row>
    <row r="3" spans="1:10" x14ac:dyDescent="0.35">
      <c r="A3" s="14" t="s">
        <v>606</v>
      </c>
      <c r="F3" s="14" t="s">
        <v>603</v>
      </c>
      <c r="I3" s="12"/>
      <c r="J3"/>
    </row>
    <row r="4" spans="1:10" s="22" customFormat="1" ht="28.3" x14ac:dyDescent="0.35">
      <c r="A4" s="23" t="s">
        <v>601</v>
      </c>
      <c r="B4" s="23" t="s">
        <v>608</v>
      </c>
      <c r="C4" s="23" t="s">
        <v>599</v>
      </c>
      <c r="D4" s="23" t="s">
        <v>628</v>
      </c>
      <c r="E4" s="23" t="s">
        <v>0</v>
      </c>
      <c r="F4" s="7" t="s">
        <v>590</v>
      </c>
      <c r="G4" s="7" t="s">
        <v>817</v>
      </c>
      <c r="H4" s="7" t="s">
        <v>605</v>
      </c>
      <c r="I4" s="7" t="s">
        <v>627</v>
      </c>
      <c r="J4" s="21"/>
    </row>
    <row r="5" spans="1:10" x14ac:dyDescent="0.35">
      <c r="A5" s="12" t="s">
        <v>70</v>
      </c>
      <c r="B5" s="12" t="s">
        <v>609</v>
      </c>
      <c r="C5" s="12" t="s">
        <v>311</v>
      </c>
      <c r="D5" s="12" t="s">
        <v>86</v>
      </c>
      <c r="E5" s="12" t="s">
        <v>321</v>
      </c>
      <c r="F5" s="15"/>
      <c r="G5" s="15">
        <v>-247678</v>
      </c>
      <c r="H5" s="15"/>
      <c r="I5" s="16">
        <v>-247678</v>
      </c>
      <c r="J5"/>
    </row>
    <row r="6" spans="1:10" x14ac:dyDescent="0.35">
      <c r="A6" s="12" t="s">
        <v>70</v>
      </c>
      <c r="B6" s="12" t="s">
        <v>631</v>
      </c>
      <c r="F6" s="15"/>
      <c r="G6" s="15">
        <v>-247678</v>
      </c>
      <c r="H6" s="15"/>
      <c r="I6" s="16">
        <v>-247678</v>
      </c>
      <c r="J6"/>
    </row>
    <row r="7" spans="1:10" x14ac:dyDescent="0.35">
      <c r="A7" s="12" t="s">
        <v>70</v>
      </c>
      <c r="B7" s="12" t="s">
        <v>610</v>
      </c>
      <c r="C7" s="12" t="s">
        <v>232</v>
      </c>
      <c r="D7" s="12" t="s">
        <v>228</v>
      </c>
      <c r="E7" s="12" t="s">
        <v>687</v>
      </c>
      <c r="F7" s="15"/>
      <c r="G7" s="15">
        <v>3500</v>
      </c>
      <c r="H7" s="15"/>
      <c r="I7" s="16">
        <v>3500</v>
      </c>
      <c r="J7"/>
    </row>
    <row r="8" spans="1:10" x14ac:dyDescent="0.35">
      <c r="A8" s="12" t="s">
        <v>70</v>
      </c>
      <c r="B8" s="12" t="s">
        <v>610</v>
      </c>
      <c r="C8" s="12" t="s">
        <v>64</v>
      </c>
      <c r="D8" s="12" t="s">
        <v>67</v>
      </c>
      <c r="E8" s="12" t="s">
        <v>62</v>
      </c>
      <c r="F8" s="15"/>
      <c r="G8" s="15">
        <v>2000</v>
      </c>
      <c r="H8" s="15"/>
      <c r="I8" s="16">
        <v>2000</v>
      </c>
      <c r="J8"/>
    </row>
    <row r="9" spans="1:10" x14ac:dyDescent="0.35">
      <c r="A9" s="12" t="s">
        <v>70</v>
      </c>
      <c r="B9" s="12" t="s">
        <v>610</v>
      </c>
      <c r="C9" s="12" t="s">
        <v>64</v>
      </c>
      <c r="D9" s="12" t="s">
        <v>67</v>
      </c>
      <c r="E9" s="12" t="s">
        <v>71</v>
      </c>
      <c r="F9" s="15"/>
      <c r="G9" s="15">
        <v>1000</v>
      </c>
      <c r="H9" s="15"/>
      <c r="I9" s="16">
        <v>1000</v>
      </c>
      <c r="J9"/>
    </row>
    <row r="10" spans="1:10" x14ac:dyDescent="0.35">
      <c r="A10" s="12" t="s">
        <v>70</v>
      </c>
      <c r="B10" s="12" t="s">
        <v>610</v>
      </c>
      <c r="C10" s="12" t="s">
        <v>125</v>
      </c>
      <c r="D10" s="12" t="s">
        <v>78</v>
      </c>
      <c r="E10" s="12" t="s">
        <v>126</v>
      </c>
      <c r="F10" s="15"/>
      <c r="G10" s="15">
        <v>1500</v>
      </c>
      <c r="H10" s="15"/>
      <c r="I10" s="16">
        <v>1500</v>
      </c>
      <c r="J10"/>
    </row>
    <row r="11" spans="1:10" x14ac:dyDescent="0.35">
      <c r="A11" s="12" t="s">
        <v>70</v>
      </c>
      <c r="B11" s="12" t="s">
        <v>610</v>
      </c>
      <c r="C11" s="12" t="s">
        <v>113</v>
      </c>
      <c r="D11" s="12" t="s">
        <v>78</v>
      </c>
      <c r="E11" s="12" t="s">
        <v>662</v>
      </c>
      <c r="F11" s="15"/>
      <c r="G11" s="15">
        <v>184</v>
      </c>
      <c r="H11" s="15"/>
      <c r="I11" s="16">
        <v>184</v>
      </c>
      <c r="J11"/>
    </row>
    <row r="12" spans="1:10" x14ac:dyDescent="0.35">
      <c r="A12" s="12" t="s">
        <v>70</v>
      </c>
      <c r="B12" s="12" t="s">
        <v>610</v>
      </c>
      <c r="C12" s="12" t="s">
        <v>97</v>
      </c>
      <c r="D12" s="12" t="s">
        <v>78</v>
      </c>
      <c r="E12" s="12" t="s">
        <v>659</v>
      </c>
      <c r="F12" s="15"/>
      <c r="G12" s="15">
        <v>75</v>
      </c>
      <c r="H12" s="15"/>
      <c r="I12" s="16">
        <v>75</v>
      </c>
      <c r="J12"/>
    </row>
    <row r="13" spans="1:10" x14ac:dyDescent="0.35">
      <c r="A13" s="12" t="s">
        <v>70</v>
      </c>
      <c r="B13" s="12" t="s">
        <v>610</v>
      </c>
      <c r="C13" s="12" t="s">
        <v>436</v>
      </c>
      <c r="D13" s="12" t="s">
        <v>78</v>
      </c>
      <c r="E13" s="12" t="s">
        <v>437</v>
      </c>
      <c r="F13" s="15"/>
      <c r="G13" s="15">
        <v>560</v>
      </c>
      <c r="H13" s="15"/>
      <c r="I13" s="16">
        <v>560</v>
      </c>
      <c r="J13"/>
    </row>
    <row r="14" spans="1:10" x14ac:dyDescent="0.35">
      <c r="A14" s="12" t="s">
        <v>70</v>
      </c>
      <c r="B14" s="12" t="s">
        <v>610</v>
      </c>
      <c r="C14" s="12" t="s">
        <v>76</v>
      </c>
      <c r="D14" s="12" t="s">
        <v>78</v>
      </c>
      <c r="E14" s="12" t="s">
        <v>437</v>
      </c>
      <c r="F14" s="15"/>
      <c r="G14" s="15">
        <v>150</v>
      </c>
      <c r="H14" s="15"/>
      <c r="I14" s="16">
        <v>150</v>
      </c>
      <c r="J14"/>
    </row>
    <row r="15" spans="1:10" x14ac:dyDescent="0.35">
      <c r="A15" s="12" t="s">
        <v>70</v>
      </c>
      <c r="B15" s="12" t="s">
        <v>610</v>
      </c>
      <c r="C15" s="12" t="s">
        <v>417</v>
      </c>
      <c r="D15" s="12" t="s">
        <v>422</v>
      </c>
      <c r="E15" s="12" t="s">
        <v>425</v>
      </c>
      <c r="F15" s="15"/>
      <c r="G15" s="15">
        <v>1620</v>
      </c>
      <c r="H15" s="15"/>
      <c r="I15" s="16">
        <v>1620</v>
      </c>
      <c r="J15"/>
    </row>
    <row r="16" spans="1:10" x14ac:dyDescent="0.35">
      <c r="A16" s="12" t="s">
        <v>70</v>
      </c>
      <c r="B16" s="12" t="s">
        <v>610</v>
      </c>
      <c r="C16" s="12" t="s">
        <v>417</v>
      </c>
      <c r="D16" s="12" t="s">
        <v>422</v>
      </c>
      <c r="E16" s="12" t="s">
        <v>421</v>
      </c>
      <c r="F16" s="15"/>
      <c r="G16" s="15">
        <v>720</v>
      </c>
      <c r="H16" s="15"/>
      <c r="I16" s="16">
        <v>720</v>
      </c>
      <c r="J16"/>
    </row>
    <row r="17" spans="1:10" x14ac:dyDescent="0.35">
      <c r="A17" s="12" t="s">
        <v>70</v>
      </c>
      <c r="B17" s="12" t="s">
        <v>610</v>
      </c>
      <c r="C17" s="12" t="s">
        <v>417</v>
      </c>
      <c r="D17" s="12" t="s">
        <v>422</v>
      </c>
      <c r="E17" s="12" t="s">
        <v>427</v>
      </c>
      <c r="F17" s="15"/>
      <c r="G17" s="15">
        <v>400</v>
      </c>
      <c r="H17" s="15"/>
      <c r="I17" s="16">
        <v>400</v>
      </c>
      <c r="J17"/>
    </row>
    <row r="18" spans="1:10" x14ac:dyDescent="0.35">
      <c r="A18" s="12" t="s">
        <v>70</v>
      </c>
      <c r="B18" s="12" t="s">
        <v>610</v>
      </c>
      <c r="C18" s="12" t="s">
        <v>417</v>
      </c>
      <c r="D18" s="12" t="s">
        <v>422</v>
      </c>
      <c r="E18" s="12" t="s">
        <v>426</v>
      </c>
      <c r="F18" s="15"/>
      <c r="G18" s="15">
        <v>800</v>
      </c>
      <c r="H18" s="15"/>
      <c r="I18" s="16">
        <v>800</v>
      </c>
      <c r="J18"/>
    </row>
    <row r="19" spans="1:10" x14ac:dyDescent="0.35">
      <c r="A19" s="12" t="s">
        <v>70</v>
      </c>
      <c r="B19" s="12" t="s">
        <v>610</v>
      </c>
      <c r="C19" s="12" t="s">
        <v>417</v>
      </c>
      <c r="D19" s="12" t="s">
        <v>422</v>
      </c>
      <c r="E19" s="12" t="s">
        <v>663</v>
      </c>
      <c r="F19" s="15"/>
      <c r="G19" s="15">
        <v>1080</v>
      </c>
      <c r="H19" s="15"/>
      <c r="I19" s="16">
        <v>1080</v>
      </c>
      <c r="J19"/>
    </row>
    <row r="20" spans="1:10" x14ac:dyDescent="0.35">
      <c r="A20" s="12" t="s">
        <v>70</v>
      </c>
      <c r="B20" s="12" t="s">
        <v>632</v>
      </c>
      <c r="F20" s="15"/>
      <c r="G20" s="15">
        <v>13589</v>
      </c>
      <c r="H20" s="15"/>
      <c r="I20" s="16">
        <v>13589</v>
      </c>
      <c r="J20"/>
    </row>
    <row r="21" spans="1:10" x14ac:dyDescent="0.35">
      <c r="A21" s="12" t="s">
        <v>70</v>
      </c>
      <c r="B21" s="12" t="s">
        <v>611</v>
      </c>
      <c r="C21" s="12" t="s">
        <v>40</v>
      </c>
      <c r="D21" s="12" t="s">
        <v>451</v>
      </c>
      <c r="E21" s="12" t="s">
        <v>655</v>
      </c>
      <c r="F21" s="15"/>
      <c r="G21" s="15"/>
      <c r="H21" s="15">
        <v>7515</v>
      </c>
      <c r="I21" s="16">
        <v>7515</v>
      </c>
      <c r="J21"/>
    </row>
    <row r="22" spans="1:10" x14ac:dyDescent="0.35">
      <c r="A22" s="12" t="s">
        <v>70</v>
      </c>
      <c r="B22" s="12" t="s">
        <v>611</v>
      </c>
      <c r="C22" s="12" t="s">
        <v>40</v>
      </c>
      <c r="D22" s="12" t="s">
        <v>500</v>
      </c>
      <c r="E22" s="12" t="s">
        <v>669</v>
      </c>
      <c r="F22" s="15"/>
      <c r="G22" s="15"/>
      <c r="H22" s="15">
        <v>-1646</v>
      </c>
      <c r="I22" s="16">
        <v>-1646</v>
      </c>
      <c r="J22"/>
    </row>
    <row r="23" spans="1:10" x14ac:dyDescent="0.35">
      <c r="A23" s="12" t="s">
        <v>70</v>
      </c>
      <c r="B23" s="12" t="s">
        <v>611</v>
      </c>
      <c r="C23" s="12" t="s">
        <v>56</v>
      </c>
      <c r="D23" s="12" t="s">
        <v>451</v>
      </c>
      <c r="E23" s="12" t="s">
        <v>556</v>
      </c>
      <c r="F23" s="15"/>
      <c r="G23" s="15"/>
      <c r="H23" s="15">
        <v>67880</v>
      </c>
      <c r="I23" s="16">
        <v>67880</v>
      </c>
      <c r="J23"/>
    </row>
    <row r="24" spans="1:10" x14ac:dyDescent="0.35">
      <c r="A24" s="12" t="s">
        <v>70</v>
      </c>
      <c r="B24" s="12" t="s">
        <v>611</v>
      </c>
      <c r="C24" s="12" t="s">
        <v>56</v>
      </c>
      <c r="D24" s="12" t="s">
        <v>451</v>
      </c>
      <c r="E24" s="12" t="s">
        <v>541</v>
      </c>
      <c r="F24" s="15"/>
      <c r="G24" s="15"/>
      <c r="H24" s="15">
        <v>132737</v>
      </c>
      <c r="I24" s="16">
        <v>132737</v>
      </c>
      <c r="J24"/>
    </row>
    <row r="25" spans="1:10" x14ac:dyDescent="0.35">
      <c r="A25" s="12" t="s">
        <v>70</v>
      </c>
      <c r="B25" s="12" t="s">
        <v>611</v>
      </c>
      <c r="C25" s="12" t="s">
        <v>56</v>
      </c>
      <c r="D25" s="12" t="s">
        <v>500</v>
      </c>
      <c r="E25" s="12" t="s">
        <v>667</v>
      </c>
      <c r="F25" s="15"/>
      <c r="G25" s="15"/>
      <c r="H25" s="15">
        <v>25805</v>
      </c>
      <c r="I25" s="16">
        <v>25805</v>
      </c>
      <c r="J25"/>
    </row>
    <row r="26" spans="1:10" x14ac:dyDescent="0.35">
      <c r="A26" s="12" t="s">
        <v>70</v>
      </c>
      <c r="B26" s="12" t="s">
        <v>611</v>
      </c>
      <c r="C26" s="12" t="s">
        <v>232</v>
      </c>
      <c r="D26" s="12" t="s">
        <v>500</v>
      </c>
      <c r="E26" s="12" t="s">
        <v>712</v>
      </c>
      <c r="F26" s="15"/>
      <c r="G26" s="15"/>
      <c r="H26" s="15">
        <v>1311</v>
      </c>
      <c r="I26" s="16">
        <v>1311</v>
      </c>
      <c r="J26"/>
    </row>
    <row r="27" spans="1:10" x14ac:dyDescent="0.35">
      <c r="A27" s="12" t="s">
        <v>70</v>
      </c>
      <c r="B27" s="12" t="s">
        <v>611</v>
      </c>
      <c r="C27" s="12" t="s">
        <v>311</v>
      </c>
      <c r="D27" s="12" t="s">
        <v>345</v>
      </c>
      <c r="E27" s="12" t="s">
        <v>661</v>
      </c>
      <c r="F27" s="15"/>
      <c r="G27" s="15">
        <v>24068</v>
      </c>
      <c r="H27" s="15"/>
      <c r="I27" s="16">
        <v>24068</v>
      </c>
      <c r="J27"/>
    </row>
    <row r="28" spans="1:10" x14ac:dyDescent="0.35">
      <c r="A28" s="12" t="s">
        <v>70</v>
      </c>
      <c r="B28" s="12" t="s">
        <v>611</v>
      </c>
      <c r="C28" s="12" t="s">
        <v>486</v>
      </c>
      <c r="D28" s="12" t="s">
        <v>457</v>
      </c>
      <c r="E28" s="12" t="s">
        <v>692</v>
      </c>
      <c r="F28" s="15"/>
      <c r="G28" s="15"/>
      <c r="H28" s="15">
        <v>9000</v>
      </c>
      <c r="I28" s="16">
        <v>9000</v>
      </c>
      <c r="J28"/>
    </row>
    <row r="29" spans="1:10" x14ac:dyDescent="0.35">
      <c r="A29" s="12" t="s">
        <v>70</v>
      </c>
      <c r="B29" s="12" t="s">
        <v>611</v>
      </c>
      <c r="C29" s="12" t="s">
        <v>486</v>
      </c>
      <c r="D29" s="12" t="s">
        <v>489</v>
      </c>
      <c r="E29" s="12" t="s">
        <v>674</v>
      </c>
      <c r="F29" s="15"/>
      <c r="G29" s="15"/>
      <c r="H29" s="15">
        <v>2000</v>
      </c>
      <c r="I29" s="16">
        <v>2000</v>
      </c>
      <c r="J29"/>
    </row>
    <row r="30" spans="1:10" x14ac:dyDescent="0.35">
      <c r="A30" s="12" t="s">
        <v>70</v>
      </c>
      <c r="B30" s="12" t="s">
        <v>611</v>
      </c>
      <c r="C30" s="12" t="s">
        <v>64</v>
      </c>
      <c r="D30" s="12" t="s">
        <v>457</v>
      </c>
      <c r="E30" s="12" t="s">
        <v>671</v>
      </c>
      <c r="F30" s="15"/>
      <c r="G30" s="15"/>
      <c r="H30" s="15">
        <v>4045</v>
      </c>
      <c r="I30" s="16">
        <v>4045</v>
      </c>
      <c r="J30"/>
    </row>
    <row r="31" spans="1:10" x14ac:dyDescent="0.35">
      <c r="A31" s="12" t="s">
        <v>70</v>
      </c>
      <c r="B31" s="12" t="s">
        <v>611</v>
      </c>
      <c r="C31" s="12" t="s">
        <v>64</v>
      </c>
      <c r="D31" s="12" t="s">
        <v>537</v>
      </c>
      <c r="E31" s="12" t="s">
        <v>665</v>
      </c>
      <c r="F31" s="15"/>
      <c r="G31" s="15"/>
      <c r="H31" s="15">
        <v>2000</v>
      </c>
      <c r="I31" s="16">
        <v>2000</v>
      </c>
      <c r="J31"/>
    </row>
    <row r="32" spans="1:10" x14ac:dyDescent="0.35">
      <c r="A32" s="12" t="s">
        <v>70</v>
      </c>
      <c r="B32" s="12" t="s">
        <v>611</v>
      </c>
      <c r="C32" s="12" t="s">
        <v>64</v>
      </c>
      <c r="D32" s="12" t="s">
        <v>537</v>
      </c>
      <c r="E32" s="12" t="s">
        <v>666</v>
      </c>
      <c r="F32" s="15"/>
      <c r="G32" s="15"/>
      <c r="H32" s="15">
        <v>2000</v>
      </c>
      <c r="I32" s="16">
        <v>2000</v>
      </c>
      <c r="J32"/>
    </row>
    <row r="33" spans="1:10" x14ac:dyDescent="0.35">
      <c r="A33" s="12" t="s">
        <v>70</v>
      </c>
      <c r="B33" s="12" t="s">
        <v>611</v>
      </c>
      <c r="C33" s="12" t="s">
        <v>356</v>
      </c>
      <c r="D33" s="12" t="s">
        <v>451</v>
      </c>
      <c r="E33" s="12" t="s">
        <v>570</v>
      </c>
      <c r="F33" s="15"/>
      <c r="G33" s="15"/>
      <c r="H33" s="15">
        <v>234200</v>
      </c>
      <c r="I33" s="16">
        <v>234200</v>
      </c>
      <c r="J33"/>
    </row>
    <row r="34" spans="1:10" x14ac:dyDescent="0.35">
      <c r="A34" s="12" t="s">
        <v>70</v>
      </c>
      <c r="B34" s="12" t="s">
        <v>611</v>
      </c>
      <c r="C34" s="12" t="s">
        <v>356</v>
      </c>
      <c r="D34" s="12" t="s">
        <v>451</v>
      </c>
      <c r="E34" s="12" t="s">
        <v>652</v>
      </c>
      <c r="F34" s="15"/>
      <c r="G34" s="15"/>
      <c r="H34" s="15">
        <v>6237</v>
      </c>
      <c r="I34" s="16">
        <v>6237</v>
      </c>
      <c r="J34"/>
    </row>
    <row r="35" spans="1:10" x14ac:dyDescent="0.35">
      <c r="A35" s="12" t="s">
        <v>70</v>
      </c>
      <c r="B35" s="12" t="s">
        <v>611</v>
      </c>
      <c r="C35" s="12" t="s">
        <v>356</v>
      </c>
      <c r="D35" s="12" t="s">
        <v>500</v>
      </c>
      <c r="E35" s="12" t="s">
        <v>572</v>
      </c>
      <c r="F35" s="15"/>
      <c r="G35" s="15"/>
      <c r="H35" s="15">
        <v>-4952</v>
      </c>
      <c r="I35" s="16">
        <v>-4952</v>
      </c>
      <c r="J35"/>
    </row>
    <row r="36" spans="1:10" x14ac:dyDescent="0.35">
      <c r="A36" s="12" t="s">
        <v>70</v>
      </c>
      <c r="B36" s="12" t="s">
        <v>611</v>
      </c>
      <c r="C36" s="12" t="s">
        <v>356</v>
      </c>
      <c r="D36" s="12" t="s">
        <v>500</v>
      </c>
      <c r="E36" s="12" t="s">
        <v>694</v>
      </c>
      <c r="F36" s="15"/>
      <c r="G36" s="15"/>
      <c r="H36" s="15">
        <v>-25722</v>
      </c>
      <c r="I36" s="16">
        <v>-25722</v>
      </c>
      <c r="J36"/>
    </row>
    <row r="37" spans="1:10" x14ac:dyDescent="0.35">
      <c r="A37" s="12" t="s">
        <v>70</v>
      </c>
      <c r="B37" s="12" t="s">
        <v>611</v>
      </c>
      <c r="C37" s="12" t="s">
        <v>356</v>
      </c>
      <c r="D37" s="12" t="s">
        <v>500</v>
      </c>
      <c r="E37" s="12" t="s">
        <v>693</v>
      </c>
      <c r="F37" s="15"/>
      <c r="G37" s="15"/>
      <c r="H37" s="15">
        <v>-9417</v>
      </c>
      <c r="I37" s="16">
        <v>-9417</v>
      </c>
      <c r="J37"/>
    </row>
    <row r="38" spans="1:10" x14ac:dyDescent="0.35">
      <c r="A38" s="12" t="s">
        <v>70</v>
      </c>
      <c r="B38" s="12" t="s">
        <v>611</v>
      </c>
      <c r="C38" s="12" t="s">
        <v>356</v>
      </c>
      <c r="D38" s="12" t="s">
        <v>500</v>
      </c>
      <c r="E38" s="12" t="s">
        <v>695</v>
      </c>
      <c r="F38" s="15"/>
      <c r="G38" s="15"/>
      <c r="H38" s="15">
        <v>25251</v>
      </c>
      <c r="I38" s="16">
        <v>25251</v>
      </c>
      <c r="J38"/>
    </row>
    <row r="39" spans="1:10" x14ac:dyDescent="0.35">
      <c r="A39" s="12" t="s">
        <v>70</v>
      </c>
      <c r="B39" s="12" t="s">
        <v>611</v>
      </c>
      <c r="C39" s="12" t="s">
        <v>147</v>
      </c>
      <c r="D39" s="12" t="s">
        <v>451</v>
      </c>
      <c r="E39" s="12" t="s">
        <v>575</v>
      </c>
      <c r="F39" s="15"/>
      <c r="G39" s="15"/>
      <c r="H39" s="15">
        <v>6222</v>
      </c>
      <c r="I39" s="16">
        <v>6222</v>
      </c>
      <c r="J39"/>
    </row>
    <row r="40" spans="1:10" x14ac:dyDescent="0.35">
      <c r="A40" s="12" t="s">
        <v>70</v>
      </c>
      <c r="B40" s="12" t="s">
        <v>611</v>
      </c>
      <c r="C40" s="12" t="s">
        <v>147</v>
      </c>
      <c r="D40" s="12" t="s">
        <v>451</v>
      </c>
      <c r="E40" s="12" t="s">
        <v>705</v>
      </c>
      <c r="F40" s="15"/>
      <c r="G40" s="15"/>
      <c r="H40" s="15">
        <v>5712</v>
      </c>
      <c r="I40" s="16">
        <v>5712</v>
      </c>
      <c r="J40"/>
    </row>
    <row r="41" spans="1:10" x14ac:dyDescent="0.35">
      <c r="A41" s="12" t="s">
        <v>70</v>
      </c>
      <c r="B41" s="12" t="s">
        <v>611</v>
      </c>
      <c r="C41" s="12" t="s">
        <v>125</v>
      </c>
      <c r="D41" s="12" t="s">
        <v>451</v>
      </c>
      <c r="E41" s="12" t="s">
        <v>461</v>
      </c>
      <c r="F41" s="15"/>
      <c r="G41" s="15"/>
      <c r="H41" s="15">
        <v>2749</v>
      </c>
      <c r="I41" s="16">
        <v>2749</v>
      </c>
      <c r="J41"/>
    </row>
    <row r="42" spans="1:10" x14ac:dyDescent="0.35">
      <c r="A42" s="12" t="s">
        <v>70</v>
      </c>
      <c r="B42" s="12" t="s">
        <v>611</v>
      </c>
      <c r="C42" s="12" t="s">
        <v>125</v>
      </c>
      <c r="D42" s="12" t="s">
        <v>457</v>
      </c>
      <c r="E42" s="12" t="s">
        <v>673</v>
      </c>
      <c r="F42" s="15"/>
      <c r="G42" s="15"/>
      <c r="H42" s="15">
        <v>1390</v>
      </c>
      <c r="I42" s="16">
        <v>1390</v>
      </c>
      <c r="J42"/>
    </row>
    <row r="43" spans="1:10" x14ac:dyDescent="0.35">
      <c r="A43" s="12" t="s">
        <v>70</v>
      </c>
      <c r="B43" s="12" t="s">
        <v>611</v>
      </c>
      <c r="C43" s="12" t="s">
        <v>154</v>
      </c>
      <c r="D43" s="12" t="s">
        <v>451</v>
      </c>
      <c r="E43" s="12" t="s">
        <v>476</v>
      </c>
      <c r="F43" s="15"/>
      <c r="G43" s="15"/>
      <c r="H43" s="15">
        <v>5171</v>
      </c>
      <c r="I43" s="16">
        <v>5171</v>
      </c>
      <c r="J43"/>
    </row>
    <row r="44" spans="1:10" x14ac:dyDescent="0.35">
      <c r="A44" s="12" t="s">
        <v>70</v>
      </c>
      <c r="B44" s="12" t="s">
        <v>611</v>
      </c>
      <c r="C44" s="12" t="s">
        <v>154</v>
      </c>
      <c r="D44" s="12" t="s">
        <v>451</v>
      </c>
      <c r="E44" s="12" t="s">
        <v>702</v>
      </c>
      <c r="F44" s="15"/>
      <c r="G44" s="15"/>
      <c r="H44" s="15">
        <v>-8050</v>
      </c>
      <c r="I44" s="16">
        <v>-8050</v>
      </c>
      <c r="J44"/>
    </row>
    <row r="45" spans="1:10" x14ac:dyDescent="0.35">
      <c r="A45" s="12" t="s">
        <v>70</v>
      </c>
      <c r="B45" s="12" t="s">
        <v>611</v>
      </c>
      <c r="C45" s="12" t="s">
        <v>154</v>
      </c>
      <c r="D45" s="12" t="s">
        <v>457</v>
      </c>
      <c r="E45" s="12" t="s">
        <v>699</v>
      </c>
      <c r="F45" s="15"/>
      <c r="G45" s="15"/>
      <c r="H45" s="15">
        <v>320</v>
      </c>
      <c r="I45" s="16">
        <v>320</v>
      </c>
      <c r="J45"/>
    </row>
    <row r="46" spans="1:10" x14ac:dyDescent="0.35">
      <c r="A46" s="12" t="s">
        <v>70</v>
      </c>
      <c r="B46" s="12" t="s">
        <v>611</v>
      </c>
      <c r="C46" s="12" t="s">
        <v>154</v>
      </c>
      <c r="D46" s="12" t="s">
        <v>457</v>
      </c>
      <c r="E46" s="12" t="s">
        <v>701</v>
      </c>
      <c r="F46" s="15"/>
      <c r="G46" s="15"/>
      <c r="H46" s="15">
        <v>1000</v>
      </c>
      <c r="I46" s="16">
        <v>1000</v>
      </c>
      <c r="J46"/>
    </row>
    <row r="47" spans="1:10" x14ac:dyDescent="0.35">
      <c r="A47" s="12" t="s">
        <v>70</v>
      </c>
      <c r="B47" s="12" t="s">
        <v>611</v>
      </c>
      <c r="C47" s="12" t="s">
        <v>154</v>
      </c>
      <c r="D47" s="12" t="s">
        <v>457</v>
      </c>
      <c r="E47" s="12" t="s">
        <v>700</v>
      </c>
      <c r="F47" s="15"/>
      <c r="G47" s="15"/>
      <c r="H47" s="15">
        <v>400</v>
      </c>
      <c r="I47" s="16">
        <v>400</v>
      </c>
      <c r="J47"/>
    </row>
    <row r="48" spans="1:10" x14ac:dyDescent="0.35">
      <c r="A48" s="12" t="s">
        <v>70</v>
      </c>
      <c r="B48" s="12" t="s">
        <v>611</v>
      </c>
      <c r="C48" s="12" t="s">
        <v>154</v>
      </c>
      <c r="D48" s="12" t="s">
        <v>457</v>
      </c>
      <c r="E48" s="12" t="s">
        <v>482</v>
      </c>
      <c r="F48" s="15"/>
      <c r="G48" s="15"/>
      <c r="H48" s="15">
        <v>149</v>
      </c>
      <c r="I48" s="16">
        <v>149</v>
      </c>
      <c r="J48"/>
    </row>
    <row r="49" spans="1:10" x14ac:dyDescent="0.35">
      <c r="A49" s="12" t="s">
        <v>70</v>
      </c>
      <c r="B49" s="12" t="s">
        <v>611</v>
      </c>
      <c r="C49" s="12" t="s">
        <v>159</v>
      </c>
      <c r="D49" s="12" t="s">
        <v>451</v>
      </c>
      <c r="E49" s="12" t="s">
        <v>702</v>
      </c>
      <c r="F49" s="15"/>
      <c r="G49" s="15"/>
      <c r="H49" s="15">
        <v>-4450</v>
      </c>
      <c r="I49" s="16">
        <v>-4450</v>
      </c>
      <c r="J49"/>
    </row>
    <row r="50" spans="1:10" x14ac:dyDescent="0.35">
      <c r="A50" s="12" t="s">
        <v>70</v>
      </c>
      <c r="B50" s="12" t="s">
        <v>611</v>
      </c>
      <c r="C50" s="12" t="s">
        <v>159</v>
      </c>
      <c r="D50" s="12" t="s">
        <v>515</v>
      </c>
      <c r="E50" s="12" t="s">
        <v>514</v>
      </c>
      <c r="F50" s="15"/>
      <c r="G50" s="15"/>
      <c r="H50" s="15">
        <v>3000</v>
      </c>
      <c r="I50" s="16">
        <v>3000</v>
      </c>
      <c r="J50"/>
    </row>
    <row r="51" spans="1:10" x14ac:dyDescent="0.35">
      <c r="A51" s="12" t="s">
        <v>70</v>
      </c>
      <c r="B51" s="12" t="s">
        <v>611</v>
      </c>
      <c r="C51" s="12" t="s">
        <v>76</v>
      </c>
      <c r="D51" s="12" t="s">
        <v>451</v>
      </c>
      <c r="E51" s="12" t="s">
        <v>577</v>
      </c>
      <c r="F51" s="15"/>
      <c r="G51" s="15"/>
      <c r="H51" s="15">
        <v>1942</v>
      </c>
      <c r="I51" s="16">
        <v>1942</v>
      </c>
      <c r="J51"/>
    </row>
    <row r="52" spans="1:10" x14ac:dyDescent="0.35">
      <c r="A52" s="12" t="s">
        <v>70</v>
      </c>
      <c r="B52" s="12" t="s">
        <v>611</v>
      </c>
      <c r="C52" s="12" t="s">
        <v>92</v>
      </c>
      <c r="D52" s="12" t="s">
        <v>451</v>
      </c>
      <c r="E52" s="12" t="s">
        <v>672</v>
      </c>
      <c r="F52" s="15"/>
      <c r="G52" s="15"/>
      <c r="H52" s="15">
        <v>-374</v>
      </c>
      <c r="I52" s="16">
        <v>-374</v>
      </c>
      <c r="J52"/>
    </row>
    <row r="53" spans="1:10" x14ac:dyDescent="0.35">
      <c r="A53" s="12" t="s">
        <v>70</v>
      </c>
      <c r="B53" s="12" t="s">
        <v>611</v>
      </c>
      <c r="C53" s="12" t="s">
        <v>417</v>
      </c>
      <c r="D53" s="12" t="s">
        <v>451</v>
      </c>
      <c r="E53" s="12" t="s">
        <v>521</v>
      </c>
      <c r="F53" s="15"/>
      <c r="G53" s="15"/>
      <c r="H53" s="15">
        <v>3440</v>
      </c>
      <c r="I53" s="16">
        <v>3440</v>
      </c>
      <c r="J53"/>
    </row>
    <row r="54" spans="1:10" x14ac:dyDescent="0.35">
      <c r="A54" s="12" t="s">
        <v>70</v>
      </c>
      <c r="B54" s="12" t="s">
        <v>611</v>
      </c>
      <c r="C54" s="12" t="s">
        <v>417</v>
      </c>
      <c r="D54" s="12" t="s">
        <v>451</v>
      </c>
      <c r="E54" s="12" t="s">
        <v>696</v>
      </c>
      <c r="F54" s="15"/>
      <c r="G54" s="15"/>
      <c r="H54" s="15">
        <v>3092</v>
      </c>
      <c r="I54" s="16">
        <v>3092</v>
      </c>
      <c r="J54"/>
    </row>
    <row r="55" spans="1:10" x14ac:dyDescent="0.35">
      <c r="A55" s="12" t="s">
        <v>70</v>
      </c>
      <c r="B55" s="12" t="s">
        <v>611</v>
      </c>
      <c r="C55" s="12" t="s">
        <v>417</v>
      </c>
      <c r="D55" s="12" t="s">
        <v>457</v>
      </c>
      <c r="E55" s="12" t="s">
        <v>525</v>
      </c>
      <c r="F55" s="15"/>
      <c r="G55" s="15"/>
      <c r="H55" s="15">
        <v>500</v>
      </c>
      <c r="I55" s="16">
        <v>500</v>
      </c>
      <c r="J55"/>
    </row>
    <row r="56" spans="1:10" x14ac:dyDescent="0.35">
      <c r="A56" s="12" t="s">
        <v>70</v>
      </c>
      <c r="B56" s="12" t="s">
        <v>611</v>
      </c>
      <c r="C56" s="12" t="s">
        <v>417</v>
      </c>
      <c r="D56" s="12" t="s">
        <v>457</v>
      </c>
      <c r="E56" s="12" t="s">
        <v>522</v>
      </c>
      <c r="F56" s="15"/>
      <c r="G56" s="15"/>
      <c r="H56" s="15">
        <v>250</v>
      </c>
      <c r="I56" s="16">
        <v>250</v>
      </c>
      <c r="J56"/>
    </row>
    <row r="57" spans="1:10" x14ac:dyDescent="0.35">
      <c r="A57" s="12" t="s">
        <v>70</v>
      </c>
      <c r="B57" s="12" t="s">
        <v>611</v>
      </c>
      <c r="C57" s="12" t="s">
        <v>417</v>
      </c>
      <c r="D57" s="12" t="s">
        <v>457</v>
      </c>
      <c r="E57" s="12" t="s">
        <v>524</v>
      </c>
      <c r="F57" s="15"/>
      <c r="G57" s="15"/>
      <c r="H57" s="15">
        <v>150</v>
      </c>
      <c r="I57" s="16">
        <v>150</v>
      </c>
      <c r="J57"/>
    </row>
    <row r="58" spans="1:10" x14ac:dyDescent="0.35">
      <c r="A58" s="12" t="s">
        <v>70</v>
      </c>
      <c r="B58" s="12" t="s">
        <v>611</v>
      </c>
      <c r="C58" s="12" t="s">
        <v>417</v>
      </c>
      <c r="D58" s="12" t="s">
        <v>457</v>
      </c>
      <c r="E58" s="12" t="s">
        <v>523</v>
      </c>
      <c r="F58" s="15"/>
      <c r="G58" s="15"/>
      <c r="H58" s="15">
        <v>150</v>
      </c>
      <c r="I58" s="16">
        <v>150</v>
      </c>
      <c r="J58"/>
    </row>
    <row r="59" spans="1:10" x14ac:dyDescent="0.35">
      <c r="A59" s="12" t="s">
        <v>70</v>
      </c>
      <c r="B59" s="12" t="s">
        <v>611</v>
      </c>
      <c r="C59" s="12" t="s">
        <v>449</v>
      </c>
      <c r="D59" s="12" t="s">
        <v>451</v>
      </c>
      <c r="E59" s="12" t="s">
        <v>447</v>
      </c>
      <c r="F59" s="15"/>
      <c r="G59" s="15"/>
      <c r="H59" s="15">
        <v>5000</v>
      </c>
      <c r="I59" s="16">
        <v>5000</v>
      </c>
      <c r="J59"/>
    </row>
    <row r="60" spans="1:10" x14ac:dyDescent="0.35">
      <c r="A60" s="12" t="s">
        <v>70</v>
      </c>
      <c r="B60" s="12" t="s">
        <v>611</v>
      </c>
      <c r="C60" s="12" t="s">
        <v>449</v>
      </c>
      <c r="D60" s="12" t="s">
        <v>457</v>
      </c>
      <c r="E60" s="12" t="s">
        <v>460</v>
      </c>
      <c r="F60" s="15"/>
      <c r="G60" s="15"/>
      <c r="H60" s="15">
        <v>-146</v>
      </c>
      <c r="I60" s="16">
        <v>-146</v>
      </c>
      <c r="J60"/>
    </row>
    <row r="61" spans="1:10" x14ac:dyDescent="0.35">
      <c r="A61" s="12" t="s">
        <v>70</v>
      </c>
      <c r="B61" s="12" t="s">
        <v>611</v>
      </c>
      <c r="C61" s="12" t="s">
        <v>449</v>
      </c>
      <c r="D61" s="12" t="s">
        <v>457</v>
      </c>
      <c r="E61" s="12" t="s">
        <v>690</v>
      </c>
      <c r="F61" s="15"/>
      <c r="G61" s="15"/>
      <c r="H61" s="15">
        <v>600</v>
      </c>
      <c r="I61" s="16">
        <v>600</v>
      </c>
      <c r="J61"/>
    </row>
    <row r="62" spans="1:10" x14ac:dyDescent="0.35">
      <c r="A62" s="12" t="s">
        <v>70</v>
      </c>
      <c r="B62" s="12" t="s">
        <v>611</v>
      </c>
      <c r="C62" s="12" t="s">
        <v>449</v>
      </c>
      <c r="D62" s="12" t="s">
        <v>457</v>
      </c>
      <c r="E62" s="12" t="s">
        <v>691</v>
      </c>
      <c r="F62" s="15"/>
      <c r="G62" s="15"/>
      <c r="H62" s="15">
        <v>1500</v>
      </c>
      <c r="I62" s="16">
        <v>1500</v>
      </c>
      <c r="J62"/>
    </row>
    <row r="63" spans="1:10" x14ac:dyDescent="0.35">
      <c r="A63" s="12" t="s">
        <v>70</v>
      </c>
      <c r="B63" s="12" t="s">
        <v>611</v>
      </c>
      <c r="C63" s="12" t="s">
        <v>466</v>
      </c>
      <c r="D63" s="12" t="s">
        <v>457</v>
      </c>
      <c r="E63" s="12" t="s">
        <v>469</v>
      </c>
      <c r="F63" s="15"/>
      <c r="G63" s="15"/>
      <c r="H63" s="15">
        <v>5500</v>
      </c>
      <c r="I63" s="16">
        <v>5500</v>
      </c>
      <c r="J63"/>
    </row>
    <row r="64" spans="1:10" x14ac:dyDescent="0.35">
      <c r="A64" s="12" t="s">
        <v>70</v>
      </c>
      <c r="B64" s="12" t="s">
        <v>611</v>
      </c>
      <c r="C64" s="12" t="s">
        <v>466</v>
      </c>
      <c r="D64" s="12" t="s">
        <v>457</v>
      </c>
      <c r="E64" s="12" t="s">
        <v>470</v>
      </c>
      <c r="F64" s="15"/>
      <c r="G64" s="15"/>
      <c r="H64" s="15">
        <v>1200</v>
      </c>
      <c r="I64" s="16">
        <v>1200</v>
      </c>
      <c r="J64"/>
    </row>
    <row r="65" spans="1:10" x14ac:dyDescent="0.35">
      <c r="A65" s="12" t="s">
        <v>70</v>
      </c>
      <c r="B65" s="12" t="s">
        <v>611</v>
      </c>
      <c r="C65" s="12" t="s">
        <v>429</v>
      </c>
      <c r="D65" s="12" t="s">
        <v>451</v>
      </c>
      <c r="E65" s="12" t="s">
        <v>520</v>
      </c>
      <c r="F65" s="15"/>
      <c r="G65" s="15"/>
      <c r="H65" s="15">
        <v>1567</v>
      </c>
      <c r="I65" s="16">
        <v>1567</v>
      </c>
      <c r="J65"/>
    </row>
    <row r="66" spans="1:10" x14ac:dyDescent="0.35">
      <c r="A66" s="12" t="s">
        <v>70</v>
      </c>
      <c r="B66" s="12" t="s">
        <v>611</v>
      </c>
      <c r="C66" s="12" t="s">
        <v>17</v>
      </c>
      <c r="D66" s="12" t="s">
        <v>457</v>
      </c>
      <c r="E66" s="12" t="s">
        <v>670</v>
      </c>
      <c r="F66" s="15"/>
      <c r="G66" s="15"/>
      <c r="H66" s="15">
        <v>4000</v>
      </c>
      <c r="I66" s="16">
        <v>4000</v>
      </c>
      <c r="J66"/>
    </row>
    <row r="67" spans="1:10" x14ac:dyDescent="0.35">
      <c r="A67" s="12" t="s">
        <v>70</v>
      </c>
      <c r="B67" s="12" t="s">
        <v>611</v>
      </c>
      <c r="C67" s="12" t="s">
        <v>495</v>
      </c>
      <c r="D67" s="12" t="s">
        <v>457</v>
      </c>
      <c r="E67" s="12" t="s">
        <v>496</v>
      </c>
      <c r="F67" s="15"/>
      <c r="G67" s="15"/>
      <c r="H67" s="15">
        <v>900</v>
      </c>
      <c r="I67" s="16">
        <v>900</v>
      </c>
      <c r="J67"/>
    </row>
    <row r="68" spans="1:10" x14ac:dyDescent="0.35">
      <c r="A68" s="12" t="s">
        <v>70</v>
      </c>
      <c r="B68" s="12" t="s">
        <v>633</v>
      </c>
      <c r="F68" s="15"/>
      <c r="G68" s="15">
        <v>24068</v>
      </c>
      <c r="H68" s="15">
        <v>521128</v>
      </c>
      <c r="I68" s="16">
        <v>545196</v>
      </c>
      <c r="J68"/>
    </row>
    <row r="69" spans="1:10" x14ac:dyDescent="0.35">
      <c r="A69" s="12" t="s">
        <v>70</v>
      </c>
      <c r="B69" s="12" t="s">
        <v>612</v>
      </c>
      <c r="C69" s="12" t="s">
        <v>311</v>
      </c>
      <c r="D69" s="12" t="s">
        <v>326</v>
      </c>
      <c r="E69" s="12" t="s">
        <v>325</v>
      </c>
      <c r="F69" s="15"/>
      <c r="G69" s="15">
        <v>2000</v>
      </c>
      <c r="H69" s="15"/>
      <c r="I69" s="16">
        <v>2000</v>
      </c>
      <c r="J69"/>
    </row>
    <row r="70" spans="1:10" x14ac:dyDescent="0.35">
      <c r="A70" s="12" t="s">
        <v>70</v>
      </c>
      <c r="B70" s="12" t="s">
        <v>634</v>
      </c>
      <c r="F70" s="15"/>
      <c r="G70" s="15">
        <v>2000</v>
      </c>
      <c r="H70" s="15"/>
      <c r="I70" s="16">
        <v>2000</v>
      </c>
      <c r="J70"/>
    </row>
    <row r="71" spans="1:10" x14ac:dyDescent="0.35">
      <c r="A71" s="12" t="s">
        <v>645</v>
      </c>
      <c r="F71" s="15"/>
      <c r="G71" s="15">
        <v>-208021</v>
      </c>
      <c r="H71" s="15">
        <v>521128</v>
      </c>
      <c r="I71" s="16">
        <v>313107</v>
      </c>
      <c r="J71"/>
    </row>
    <row r="72" spans="1:10" x14ac:dyDescent="0.35">
      <c r="A72" s="12" t="s">
        <v>24</v>
      </c>
      <c r="B72" s="12" t="s">
        <v>613</v>
      </c>
      <c r="C72" s="12" t="s">
        <v>356</v>
      </c>
      <c r="D72" s="12" t="s">
        <v>568</v>
      </c>
      <c r="E72" s="12" t="s">
        <v>564</v>
      </c>
      <c r="F72" s="15"/>
      <c r="G72" s="15"/>
      <c r="H72" s="15">
        <v>223800</v>
      </c>
      <c r="I72" s="16">
        <v>223800</v>
      </c>
      <c r="J72"/>
    </row>
    <row r="73" spans="1:10" x14ac:dyDescent="0.35">
      <c r="A73" s="12" t="s">
        <v>24</v>
      </c>
      <c r="B73" s="12" t="s">
        <v>613</v>
      </c>
      <c r="C73" s="12" t="s">
        <v>356</v>
      </c>
      <c r="D73" s="12" t="s">
        <v>381</v>
      </c>
      <c r="E73" s="12" t="s">
        <v>380</v>
      </c>
      <c r="F73" s="15"/>
      <c r="G73" s="15">
        <v>3770</v>
      </c>
      <c r="H73" s="15"/>
      <c r="I73" s="16">
        <v>3770</v>
      </c>
      <c r="J73"/>
    </row>
    <row r="74" spans="1:10" x14ac:dyDescent="0.35">
      <c r="A74" s="12" t="s">
        <v>24</v>
      </c>
      <c r="B74" s="12" t="s">
        <v>613</v>
      </c>
      <c r="C74" s="12" t="s">
        <v>356</v>
      </c>
      <c r="D74" s="12" t="s">
        <v>381</v>
      </c>
      <c r="E74" s="12" t="s">
        <v>695</v>
      </c>
      <c r="F74" s="15"/>
      <c r="G74" s="15"/>
      <c r="H74" s="15">
        <v>25649</v>
      </c>
      <c r="I74" s="16">
        <v>25649</v>
      </c>
      <c r="J74"/>
    </row>
    <row r="75" spans="1:10" x14ac:dyDescent="0.35">
      <c r="A75" s="12" t="s">
        <v>24</v>
      </c>
      <c r="B75" s="12" t="s">
        <v>613</v>
      </c>
      <c r="C75" s="12" t="s">
        <v>356</v>
      </c>
      <c r="D75" s="12" t="s">
        <v>374</v>
      </c>
      <c r="E75" s="12" t="s">
        <v>572</v>
      </c>
      <c r="F75" s="15"/>
      <c r="G75" s="15"/>
      <c r="H75" s="15">
        <v>-4952</v>
      </c>
      <c r="I75" s="16">
        <v>-4952</v>
      </c>
      <c r="J75"/>
    </row>
    <row r="76" spans="1:10" x14ac:dyDescent="0.35">
      <c r="A76" s="12" t="s">
        <v>24</v>
      </c>
      <c r="B76" s="12" t="s">
        <v>613</v>
      </c>
      <c r="C76" s="12" t="s">
        <v>356</v>
      </c>
      <c r="D76" s="12" t="s">
        <v>374</v>
      </c>
      <c r="E76" s="12" t="s">
        <v>652</v>
      </c>
      <c r="F76" s="15"/>
      <c r="G76" s="15"/>
      <c r="H76" s="15">
        <v>2050</v>
      </c>
      <c r="I76" s="16">
        <v>2050</v>
      </c>
      <c r="J76"/>
    </row>
    <row r="77" spans="1:10" x14ac:dyDescent="0.35">
      <c r="A77" s="12" t="s">
        <v>24</v>
      </c>
      <c r="B77" s="12" t="s">
        <v>613</v>
      </c>
      <c r="C77" s="12" t="s">
        <v>356</v>
      </c>
      <c r="D77" s="12" t="s">
        <v>374</v>
      </c>
      <c r="E77" s="12" t="s">
        <v>688</v>
      </c>
      <c r="F77" s="15"/>
      <c r="G77" s="15">
        <v>14770</v>
      </c>
      <c r="H77" s="15"/>
      <c r="I77" s="16">
        <v>14770</v>
      </c>
      <c r="J77"/>
    </row>
    <row r="78" spans="1:10" x14ac:dyDescent="0.35">
      <c r="A78" s="12" t="s">
        <v>24</v>
      </c>
      <c r="B78" s="12" t="s">
        <v>613</v>
      </c>
      <c r="C78" s="12" t="s">
        <v>417</v>
      </c>
      <c r="D78" s="12" t="s">
        <v>32</v>
      </c>
      <c r="E78" s="12" t="s">
        <v>525</v>
      </c>
      <c r="F78" s="15"/>
      <c r="G78" s="15"/>
      <c r="H78" s="15">
        <v>500</v>
      </c>
      <c r="I78" s="16">
        <v>500</v>
      </c>
      <c r="J78"/>
    </row>
    <row r="79" spans="1:10" x14ac:dyDescent="0.35">
      <c r="A79" s="12" t="s">
        <v>24</v>
      </c>
      <c r="B79" s="12" t="s">
        <v>613</v>
      </c>
      <c r="C79" s="12" t="s">
        <v>17</v>
      </c>
      <c r="D79" s="12" t="s">
        <v>32</v>
      </c>
      <c r="E79" s="12" t="s">
        <v>31</v>
      </c>
      <c r="F79" s="15"/>
      <c r="G79" s="15">
        <v>1700</v>
      </c>
      <c r="H79" s="15"/>
      <c r="I79" s="16">
        <v>1700</v>
      </c>
      <c r="J79"/>
    </row>
    <row r="80" spans="1:10" x14ac:dyDescent="0.35">
      <c r="A80" s="12" t="s">
        <v>24</v>
      </c>
      <c r="B80" s="12" t="s">
        <v>635</v>
      </c>
      <c r="F80" s="15"/>
      <c r="G80" s="15">
        <v>20240</v>
      </c>
      <c r="H80" s="15">
        <v>247047</v>
      </c>
      <c r="I80" s="16">
        <v>267287</v>
      </c>
      <c r="J80"/>
    </row>
    <row r="81" spans="1:10" x14ac:dyDescent="0.35">
      <c r="A81" s="12" t="s">
        <v>24</v>
      </c>
      <c r="B81" s="12" t="s">
        <v>614</v>
      </c>
      <c r="C81" s="12" t="s">
        <v>585</v>
      </c>
      <c r="D81" s="12" t="s">
        <v>580</v>
      </c>
      <c r="E81" s="12" t="s">
        <v>588</v>
      </c>
      <c r="F81" s="15">
        <v>16640</v>
      </c>
      <c r="G81" s="15"/>
      <c r="H81" s="15"/>
      <c r="I81" s="16">
        <v>16640</v>
      </c>
      <c r="J81"/>
    </row>
    <row r="82" spans="1:10" x14ac:dyDescent="0.35">
      <c r="A82" s="12" t="s">
        <v>24</v>
      </c>
      <c r="B82" s="12" t="s">
        <v>614</v>
      </c>
      <c r="C82" s="12" t="s">
        <v>585</v>
      </c>
      <c r="D82" s="12" t="s">
        <v>580</v>
      </c>
      <c r="E82" s="12" t="s">
        <v>579</v>
      </c>
      <c r="F82" s="15">
        <v>16640</v>
      </c>
      <c r="G82" s="15"/>
      <c r="H82" s="15"/>
      <c r="I82" s="16">
        <v>16640</v>
      </c>
      <c r="J82"/>
    </row>
    <row r="83" spans="1:10" x14ac:dyDescent="0.35">
      <c r="A83" s="12" t="s">
        <v>24</v>
      </c>
      <c r="B83" s="12" t="s">
        <v>614</v>
      </c>
      <c r="C83" s="12" t="s">
        <v>154</v>
      </c>
      <c r="D83" s="12" t="s">
        <v>151</v>
      </c>
      <c r="E83" s="12" t="s">
        <v>150</v>
      </c>
      <c r="F83" s="15"/>
      <c r="G83" s="15">
        <v>160</v>
      </c>
      <c r="H83" s="15"/>
      <c r="I83" s="16">
        <v>160</v>
      </c>
      <c r="J83"/>
    </row>
    <row r="84" spans="1:10" x14ac:dyDescent="0.35">
      <c r="A84" s="12" t="s">
        <v>24</v>
      </c>
      <c r="B84" s="12" t="s">
        <v>614</v>
      </c>
      <c r="C84" s="12" t="s">
        <v>159</v>
      </c>
      <c r="D84" s="12" t="s">
        <v>151</v>
      </c>
      <c r="E84" s="12" t="s">
        <v>157</v>
      </c>
      <c r="F84" s="15"/>
      <c r="G84" s="15">
        <v>160</v>
      </c>
      <c r="H84" s="15"/>
      <c r="I84" s="16">
        <v>160</v>
      </c>
      <c r="J84"/>
    </row>
    <row r="85" spans="1:10" x14ac:dyDescent="0.35">
      <c r="A85" s="12" t="s">
        <v>24</v>
      </c>
      <c r="B85" s="12" t="s">
        <v>614</v>
      </c>
      <c r="C85" s="12" t="s">
        <v>417</v>
      </c>
      <c r="D85" s="12" t="s">
        <v>530</v>
      </c>
      <c r="E85" s="12" t="s">
        <v>529</v>
      </c>
      <c r="F85" s="15"/>
      <c r="G85" s="15"/>
      <c r="H85" s="15">
        <v>-415</v>
      </c>
      <c r="I85" s="16">
        <v>-415</v>
      </c>
      <c r="J85"/>
    </row>
    <row r="86" spans="1:10" x14ac:dyDescent="0.35">
      <c r="A86" s="12" t="s">
        <v>24</v>
      </c>
      <c r="B86" s="12" t="s">
        <v>636</v>
      </c>
      <c r="F86" s="15">
        <v>33280</v>
      </c>
      <c r="G86" s="15">
        <v>320</v>
      </c>
      <c r="H86" s="15">
        <v>-415</v>
      </c>
      <c r="I86" s="16">
        <v>33185</v>
      </c>
      <c r="J86"/>
    </row>
    <row r="87" spans="1:10" x14ac:dyDescent="0.35">
      <c r="A87" s="12" t="s">
        <v>24</v>
      </c>
      <c r="B87" s="12" t="s">
        <v>615</v>
      </c>
      <c r="C87" s="12" t="s">
        <v>56</v>
      </c>
      <c r="D87" s="12" t="s">
        <v>554</v>
      </c>
      <c r="E87" s="12" t="s">
        <v>553</v>
      </c>
      <c r="F87" s="15"/>
      <c r="G87" s="15"/>
      <c r="H87" s="15">
        <v>14000</v>
      </c>
      <c r="I87" s="16">
        <v>14000</v>
      </c>
      <c r="J87"/>
    </row>
    <row r="88" spans="1:10" x14ac:dyDescent="0.35">
      <c r="A88" s="12" t="s">
        <v>24</v>
      </c>
      <c r="B88" s="12" t="s">
        <v>615</v>
      </c>
      <c r="C88" s="12" t="s">
        <v>56</v>
      </c>
      <c r="D88" s="12" t="s">
        <v>239</v>
      </c>
      <c r="E88" s="12" t="s">
        <v>551</v>
      </c>
      <c r="F88" s="15"/>
      <c r="G88" s="15"/>
      <c r="H88" s="15">
        <v>4620</v>
      </c>
      <c r="I88" s="16">
        <v>4620</v>
      </c>
      <c r="J88"/>
    </row>
    <row r="89" spans="1:10" x14ac:dyDescent="0.35">
      <c r="A89" s="12" t="s">
        <v>24</v>
      </c>
      <c r="B89" s="12" t="s">
        <v>615</v>
      </c>
      <c r="C89" s="12" t="s">
        <v>56</v>
      </c>
      <c r="D89" s="12" t="s">
        <v>234</v>
      </c>
      <c r="E89" s="12" t="s">
        <v>552</v>
      </c>
      <c r="F89" s="15"/>
      <c r="G89" s="15"/>
      <c r="H89" s="15">
        <v>112</v>
      </c>
      <c r="I89" s="16">
        <v>112</v>
      </c>
      <c r="J89"/>
    </row>
    <row r="90" spans="1:10" x14ac:dyDescent="0.35">
      <c r="A90" s="12" t="s">
        <v>24</v>
      </c>
      <c r="B90" s="12" t="s">
        <v>615</v>
      </c>
      <c r="C90" s="12" t="s">
        <v>232</v>
      </c>
      <c r="D90" s="12" t="s">
        <v>242</v>
      </c>
      <c r="E90" s="12" t="s">
        <v>241</v>
      </c>
      <c r="F90" s="15"/>
      <c r="G90" s="15">
        <v>4800</v>
      </c>
      <c r="H90" s="15"/>
      <c r="I90" s="16">
        <v>4800</v>
      </c>
      <c r="J90"/>
    </row>
    <row r="91" spans="1:10" x14ac:dyDescent="0.35">
      <c r="A91" s="12" t="s">
        <v>24</v>
      </c>
      <c r="B91" s="12" t="s">
        <v>615</v>
      </c>
      <c r="C91" s="12" t="s">
        <v>232</v>
      </c>
      <c r="D91" s="12" t="s">
        <v>242</v>
      </c>
      <c r="E91" s="12" t="s">
        <v>660</v>
      </c>
      <c r="F91" s="15"/>
      <c r="G91" s="15">
        <v>-980</v>
      </c>
      <c r="H91" s="15"/>
      <c r="I91" s="16">
        <v>-980</v>
      </c>
      <c r="J91"/>
    </row>
    <row r="92" spans="1:10" x14ac:dyDescent="0.35">
      <c r="A92" s="12" t="s">
        <v>24</v>
      </c>
      <c r="B92" s="12" t="s">
        <v>615</v>
      </c>
      <c r="C92" s="12" t="s">
        <v>232</v>
      </c>
      <c r="D92" s="12" t="s">
        <v>242</v>
      </c>
      <c r="E92" s="12" t="s">
        <v>712</v>
      </c>
      <c r="F92" s="15"/>
      <c r="G92" s="15"/>
      <c r="H92" s="15">
        <v>980</v>
      </c>
      <c r="I92" s="16">
        <v>980</v>
      </c>
      <c r="J92"/>
    </row>
    <row r="93" spans="1:10" x14ac:dyDescent="0.35">
      <c r="A93" s="12" t="s">
        <v>24</v>
      </c>
      <c r="B93" s="12" t="s">
        <v>615</v>
      </c>
      <c r="C93" s="12" t="s">
        <v>232</v>
      </c>
      <c r="D93" s="12" t="s">
        <v>239</v>
      </c>
      <c r="E93" s="12" t="s">
        <v>238</v>
      </c>
      <c r="F93" s="15"/>
      <c r="G93" s="15">
        <v>1584</v>
      </c>
      <c r="H93" s="15"/>
      <c r="I93" s="16">
        <v>1584</v>
      </c>
      <c r="J93"/>
    </row>
    <row r="94" spans="1:10" x14ac:dyDescent="0.35">
      <c r="A94" s="12" t="s">
        <v>24</v>
      </c>
      <c r="B94" s="12" t="s">
        <v>615</v>
      </c>
      <c r="C94" s="12" t="s">
        <v>232</v>
      </c>
      <c r="D94" s="12" t="s">
        <v>239</v>
      </c>
      <c r="E94" s="12" t="s">
        <v>660</v>
      </c>
      <c r="F94" s="15"/>
      <c r="G94" s="15">
        <v>-323</v>
      </c>
      <c r="H94" s="15"/>
      <c r="I94" s="16">
        <v>-323</v>
      </c>
      <c r="J94"/>
    </row>
    <row r="95" spans="1:10" x14ac:dyDescent="0.35">
      <c r="A95" s="12" t="s">
        <v>24</v>
      </c>
      <c r="B95" s="12" t="s">
        <v>615</v>
      </c>
      <c r="C95" s="12" t="s">
        <v>232</v>
      </c>
      <c r="D95" s="12" t="s">
        <v>239</v>
      </c>
      <c r="E95" s="12" t="s">
        <v>712</v>
      </c>
      <c r="F95" s="15"/>
      <c r="G95" s="15"/>
      <c r="H95" s="15">
        <v>323</v>
      </c>
      <c r="I95" s="16">
        <v>323</v>
      </c>
      <c r="J95"/>
    </row>
    <row r="96" spans="1:10" x14ac:dyDescent="0.35">
      <c r="A96" s="12" t="s">
        <v>24</v>
      </c>
      <c r="B96" s="12" t="s">
        <v>615</v>
      </c>
      <c r="C96" s="12" t="s">
        <v>232</v>
      </c>
      <c r="D96" s="12" t="s">
        <v>234</v>
      </c>
      <c r="E96" s="12" t="s">
        <v>233</v>
      </c>
      <c r="F96" s="15"/>
      <c r="G96" s="15">
        <v>38</v>
      </c>
      <c r="H96" s="15"/>
      <c r="I96" s="16">
        <v>38</v>
      </c>
      <c r="J96"/>
    </row>
    <row r="97" spans="1:10" x14ac:dyDescent="0.35">
      <c r="A97" s="12" t="s">
        <v>24</v>
      </c>
      <c r="B97" s="12" t="s">
        <v>615</v>
      </c>
      <c r="C97" s="12" t="s">
        <v>232</v>
      </c>
      <c r="D97" s="12" t="s">
        <v>234</v>
      </c>
      <c r="E97" s="12" t="s">
        <v>660</v>
      </c>
      <c r="F97" s="15"/>
      <c r="G97" s="15">
        <v>-8</v>
      </c>
      <c r="H97" s="15"/>
      <c r="I97" s="16">
        <v>-8</v>
      </c>
      <c r="J97"/>
    </row>
    <row r="98" spans="1:10" x14ac:dyDescent="0.35">
      <c r="A98" s="12" t="s">
        <v>24</v>
      </c>
      <c r="B98" s="12" t="s">
        <v>615</v>
      </c>
      <c r="C98" s="12" t="s">
        <v>232</v>
      </c>
      <c r="D98" s="12" t="s">
        <v>234</v>
      </c>
      <c r="E98" s="12" t="s">
        <v>712</v>
      </c>
      <c r="F98" s="15"/>
      <c r="G98" s="15"/>
      <c r="H98" s="15">
        <v>8</v>
      </c>
      <c r="I98" s="16">
        <v>8</v>
      </c>
      <c r="J98"/>
    </row>
    <row r="99" spans="1:10" x14ac:dyDescent="0.35">
      <c r="A99" s="12" t="s">
        <v>24</v>
      </c>
      <c r="B99" s="12" t="s">
        <v>615</v>
      </c>
      <c r="C99" s="12" t="s">
        <v>64</v>
      </c>
      <c r="D99" s="12" t="s">
        <v>73</v>
      </c>
      <c r="E99" s="12" t="s">
        <v>671</v>
      </c>
      <c r="F99" s="15"/>
      <c r="G99" s="15"/>
      <c r="H99" s="15">
        <v>3023</v>
      </c>
      <c r="I99" s="16">
        <v>3023</v>
      </c>
      <c r="J99"/>
    </row>
    <row r="100" spans="1:10" x14ac:dyDescent="0.35">
      <c r="A100" s="12" t="s">
        <v>24</v>
      </c>
      <c r="B100" s="12" t="s">
        <v>615</v>
      </c>
      <c r="C100" s="12" t="s">
        <v>64</v>
      </c>
      <c r="D100" s="12" t="s">
        <v>239</v>
      </c>
      <c r="E100" s="12" t="s">
        <v>671</v>
      </c>
      <c r="F100" s="15"/>
      <c r="G100" s="15"/>
      <c r="H100" s="15">
        <v>998</v>
      </c>
      <c r="I100" s="16">
        <v>998</v>
      </c>
      <c r="J100"/>
    </row>
    <row r="101" spans="1:10" x14ac:dyDescent="0.35">
      <c r="A101" s="12" t="s">
        <v>24</v>
      </c>
      <c r="B101" s="12" t="s">
        <v>615</v>
      </c>
      <c r="C101" s="12" t="s">
        <v>64</v>
      </c>
      <c r="D101" s="12" t="s">
        <v>234</v>
      </c>
      <c r="E101" s="12" t="s">
        <v>671</v>
      </c>
      <c r="F101" s="15"/>
      <c r="G101" s="15"/>
      <c r="H101" s="15">
        <v>24</v>
      </c>
      <c r="I101" s="16">
        <v>24</v>
      </c>
      <c r="J101"/>
    </row>
    <row r="102" spans="1:10" x14ac:dyDescent="0.35">
      <c r="A102" s="12" t="s">
        <v>24</v>
      </c>
      <c r="B102" s="12" t="s">
        <v>615</v>
      </c>
      <c r="C102" s="12" t="s">
        <v>356</v>
      </c>
      <c r="D102" s="12" t="s">
        <v>242</v>
      </c>
      <c r="E102" s="12" t="s">
        <v>567</v>
      </c>
      <c r="F102" s="15"/>
      <c r="G102" s="15"/>
      <c r="H102" s="15">
        <v>7097</v>
      </c>
      <c r="I102" s="16">
        <v>7097</v>
      </c>
      <c r="J102"/>
    </row>
    <row r="103" spans="1:10" x14ac:dyDescent="0.35">
      <c r="A103" s="12" t="s">
        <v>24</v>
      </c>
      <c r="B103" s="12" t="s">
        <v>615</v>
      </c>
      <c r="C103" s="12" t="s">
        <v>356</v>
      </c>
      <c r="D103" s="12" t="s">
        <v>554</v>
      </c>
      <c r="E103" s="12" t="s">
        <v>564</v>
      </c>
      <c r="F103" s="15"/>
      <c r="G103" s="15"/>
      <c r="H103" s="15">
        <v>676</v>
      </c>
      <c r="I103" s="16">
        <v>676</v>
      </c>
      <c r="J103"/>
    </row>
    <row r="104" spans="1:10" x14ac:dyDescent="0.35">
      <c r="A104" s="12" t="s">
        <v>24</v>
      </c>
      <c r="B104" s="12" t="s">
        <v>615</v>
      </c>
      <c r="C104" s="12" t="s">
        <v>356</v>
      </c>
      <c r="D104" s="12" t="s">
        <v>239</v>
      </c>
      <c r="E104" s="12" t="s">
        <v>564</v>
      </c>
      <c r="F104" s="15"/>
      <c r="G104" s="15"/>
      <c r="H104" s="15">
        <v>2565</v>
      </c>
      <c r="I104" s="16">
        <v>2565</v>
      </c>
      <c r="J104"/>
    </row>
    <row r="105" spans="1:10" x14ac:dyDescent="0.35">
      <c r="A105" s="12" t="s">
        <v>24</v>
      </c>
      <c r="B105" s="12" t="s">
        <v>615</v>
      </c>
      <c r="C105" s="12" t="s">
        <v>356</v>
      </c>
      <c r="D105" s="12" t="s">
        <v>234</v>
      </c>
      <c r="E105" s="12" t="s">
        <v>564</v>
      </c>
      <c r="F105" s="15"/>
      <c r="G105" s="15"/>
      <c r="H105" s="15">
        <v>62</v>
      </c>
      <c r="I105" s="16">
        <v>62</v>
      </c>
      <c r="J105"/>
    </row>
    <row r="106" spans="1:10" x14ac:dyDescent="0.35">
      <c r="A106" s="12" t="s">
        <v>24</v>
      </c>
      <c r="B106" s="12" t="s">
        <v>615</v>
      </c>
      <c r="C106" s="12" t="s">
        <v>147</v>
      </c>
      <c r="D106" s="12" t="s">
        <v>73</v>
      </c>
      <c r="E106" s="12" t="s">
        <v>705</v>
      </c>
      <c r="F106" s="15"/>
      <c r="G106" s="15"/>
      <c r="H106" s="15">
        <v>4269</v>
      </c>
      <c r="I106" s="16">
        <v>4269</v>
      </c>
      <c r="J106"/>
    </row>
    <row r="107" spans="1:10" x14ac:dyDescent="0.35">
      <c r="A107" s="12" t="s">
        <v>24</v>
      </c>
      <c r="B107" s="12" t="s">
        <v>615</v>
      </c>
      <c r="C107" s="12" t="s">
        <v>147</v>
      </c>
      <c r="D107" s="12" t="s">
        <v>239</v>
      </c>
      <c r="E107" s="12" t="s">
        <v>705</v>
      </c>
      <c r="F107" s="15"/>
      <c r="G107" s="15"/>
      <c r="H107" s="15">
        <v>1409</v>
      </c>
      <c r="I107" s="16">
        <v>1409</v>
      </c>
      <c r="J107"/>
    </row>
    <row r="108" spans="1:10" x14ac:dyDescent="0.35">
      <c r="A108" s="12" t="s">
        <v>24</v>
      </c>
      <c r="B108" s="12" t="s">
        <v>615</v>
      </c>
      <c r="C108" s="12" t="s">
        <v>147</v>
      </c>
      <c r="D108" s="12" t="s">
        <v>234</v>
      </c>
      <c r="E108" s="12" t="s">
        <v>705</v>
      </c>
      <c r="F108" s="15"/>
      <c r="G108" s="15"/>
      <c r="H108" s="15">
        <v>34</v>
      </c>
      <c r="I108" s="16">
        <v>34</v>
      </c>
      <c r="J108"/>
    </row>
    <row r="109" spans="1:10" x14ac:dyDescent="0.35">
      <c r="A109" s="12" t="s">
        <v>24</v>
      </c>
      <c r="B109" s="12" t="s">
        <v>615</v>
      </c>
      <c r="C109" s="12" t="s">
        <v>125</v>
      </c>
      <c r="D109" s="12" t="s">
        <v>463</v>
      </c>
      <c r="E109" s="12" t="s">
        <v>461</v>
      </c>
      <c r="F109" s="15"/>
      <c r="G109" s="15"/>
      <c r="H109" s="15">
        <v>2055</v>
      </c>
      <c r="I109" s="16">
        <v>2055</v>
      </c>
      <c r="J109"/>
    </row>
    <row r="110" spans="1:10" x14ac:dyDescent="0.35">
      <c r="A110" s="12" t="s">
        <v>24</v>
      </c>
      <c r="B110" s="12" t="s">
        <v>615</v>
      </c>
      <c r="C110" s="12" t="s">
        <v>125</v>
      </c>
      <c r="D110" s="12" t="s">
        <v>239</v>
      </c>
      <c r="E110" s="12" t="s">
        <v>461</v>
      </c>
      <c r="F110" s="15"/>
      <c r="G110" s="15"/>
      <c r="H110" s="15">
        <v>678</v>
      </c>
      <c r="I110" s="16">
        <v>678</v>
      </c>
      <c r="J110"/>
    </row>
    <row r="111" spans="1:10" x14ac:dyDescent="0.35">
      <c r="A111" s="12" t="s">
        <v>24</v>
      </c>
      <c r="B111" s="12" t="s">
        <v>615</v>
      </c>
      <c r="C111" s="12" t="s">
        <v>125</v>
      </c>
      <c r="D111" s="12" t="s">
        <v>234</v>
      </c>
      <c r="E111" s="12" t="s">
        <v>461</v>
      </c>
      <c r="F111" s="15"/>
      <c r="G111" s="15"/>
      <c r="H111" s="15">
        <v>16</v>
      </c>
      <c r="I111" s="16">
        <v>16</v>
      </c>
      <c r="J111"/>
    </row>
    <row r="112" spans="1:10" x14ac:dyDescent="0.35">
      <c r="A112" s="12" t="s">
        <v>24</v>
      </c>
      <c r="B112" s="12" t="s">
        <v>615</v>
      </c>
      <c r="C112" s="12" t="s">
        <v>154</v>
      </c>
      <c r="D112" s="12" t="s">
        <v>463</v>
      </c>
      <c r="E112" s="12" t="s">
        <v>471</v>
      </c>
      <c r="F112" s="15"/>
      <c r="G112" s="15"/>
      <c r="H112" s="15">
        <v>29490</v>
      </c>
      <c r="I112" s="16">
        <v>29490</v>
      </c>
      <c r="J112"/>
    </row>
    <row r="113" spans="1:10" x14ac:dyDescent="0.35">
      <c r="A113" s="12" t="s">
        <v>24</v>
      </c>
      <c r="B113" s="12" t="s">
        <v>615</v>
      </c>
      <c r="C113" s="12" t="s">
        <v>154</v>
      </c>
      <c r="D113" s="12" t="s">
        <v>73</v>
      </c>
      <c r="E113" s="12" t="s">
        <v>476</v>
      </c>
      <c r="F113" s="15"/>
      <c r="G113" s="15"/>
      <c r="H113" s="15">
        <v>3865</v>
      </c>
      <c r="I113" s="16">
        <v>3865</v>
      </c>
      <c r="J113"/>
    </row>
    <row r="114" spans="1:10" x14ac:dyDescent="0.35">
      <c r="A114" s="12" t="s">
        <v>24</v>
      </c>
      <c r="B114" s="12" t="s">
        <v>615</v>
      </c>
      <c r="C114" s="12" t="s">
        <v>154</v>
      </c>
      <c r="D114" s="12" t="s">
        <v>474</v>
      </c>
      <c r="E114" s="12" t="s">
        <v>471</v>
      </c>
      <c r="F114" s="15"/>
      <c r="G114" s="15"/>
      <c r="H114" s="15">
        <v>9732</v>
      </c>
      <c r="I114" s="16">
        <v>9732</v>
      </c>
      <c r="J114"/>
    </row>
    <row r="115" spans="1:10" x14ac:dyDescent="0.35">
      <c r="A115" s="12" t="s">
        <v>24</v>
      </c>
      <c r="B115" s="12" t="s">
        <v>615</v>
      </c>
      <c r="C115" s="12" t="s">
        <v>154</v>
      </c>
      <c r="D115" s="12" t="s">
        <v>142</v>
      </c>
      <c r="E115" s="12" t="s">
        <v>476</v>
      </c>
      <c r="F115" s="15"/>
      <c r="G115" s="15"/>
      <c r="H115" s="15">
        <v>1275</v>
      </c>
      <c r="I115" s="16">
        <v>1275</v>
      </c>
      <c r="J115"/>
    </row>
    <row r="116" spans="1:10" x14ac:dyDescent="0.35">
      <c r="A116" s="12" t="s">
        <v>24</v>
      </c>
      <c r="B116" s="12" t="s">
        <v>615</v>
      </c>
      <c r="C116" s="12" t="s">
        <v>154</v>
      </c>
      <c r="D116" s="12" t="s">
        <v>472</v>
      </c>
      <c r="E116" s="12" t="s">
        <v>471</v>
      </c>
      <c r="F116" s="15"/>
      <c r="G116" s="15"/>
      <c r="H116" s="15">
        <v>236</v>
      </c>
      <c r="I116" s="16">
        <v>236</v>
      </c>
      <c r="J116"/>
    </row>
    <row r="117" spans="1:10" x14ac:dyDescent="0.35">
      <c r="A117" s="12" t="s">
        <v>24</v>
      </c>
      <c r="B117" s="12" t="s">
        <v>615</v>
      </c>
      <c r="C117" s="12" t="s">
        <v>154</v>
      </c>
      <c r="D117" s="12" t="s">
        <v>140</v>
      </c>
      <c r="E117" s="12" t="s">
        <v>476</v>
      </c>
      <c r="F117" s="15"/>
      <c r="G117" s="15"/>
      <c r="H117" s="15">
        <v>31</v>
      </c>
      <c r="I117" s="16">
        <v>31</v>
      </c>
      <c r="J117"/>
    </row>
    <row r="118" spans="1:10" x14ac:dyDescent="0.35">
      <c r="A118" s="12" t="s">
        <v>24</v>
      </c>
      <c r="B118" s="12" t="s">
        <v>615</v>
      </c>
      <c r="C118" s="12" t="s">
        <v>113</v>
      </c>
      <c r="D118" s="12" t="s">
        <v>463</v>
      </c>
      <c r="E118" s="12" t="s">
        <v>471</v>
      </c>
      <c r="F118" s="15"/>
      <c r="G118" s="15"/>
      <c r="H118" s="15">
        <v>3944</v>
      </c>
      <c r="I118" s="16">
        <v>3944</v>
      </c>
      <c r="J118"/>
    </row>
    <row r="119" spans="1:10" x14ac:dyDescent="0.35">
      <c r="A119" s="12" t="s">
        <v>24</v>
      </c>
      <c r="B119" s="12" t="s">
        <v>615</v>
      </c>
      <c r="C119" s="12" t="s">
        <v>113</v>
      </c>
      <c r="D119" s="12" t="s">
        <v>474</v>
      </c>
      <c r="E119" s="12" t="s">
        <v>471</v>
      </c>
      <c r="F119" s="15"/>
      <c r="G119" s="15"/>
      <c r="H119" s="15">
        <v>1301</v>
      </c>
      <c r="I119" s="16">
        <v>1301</v>
      </c>
      <c r="J119"/>
    </row>
    <row r="120" spans="1:10" x14ac:dyDescent="0.35">
      <c r="A120" s="12" t="s">
        <v>24</v>
      </c>
      <c r="B120" s="12" t="s">
        <v>615</v>
      </c>
      <c r="C120" s="12" t="s">
        <v>113</v>
      </c>
      <c r="D120" s="12" t="s">
        <v>472</v>
      </c>
      <c r="E120" s="12" t="s">
        <v>471</v>
      </c>
      <c r="F120" s="15"/>
      <c r="G120" s="15"/>
      <c r="H120" s="15">
        <v>32</v>
      </c>
      <c r="I120" s="16">
        <v>32</v>
      </c>
      <c r="J120"/>
    </row>
    <row r="121" spans="1:10" x14ac:dyDescent="0.35">
      <c r="A121" s="12" t="s">
        <v>24</v>
      </c>
      <c r="B121" s="12" t="s">
        <v>615</v>
      </c>
      <c r="C121" s="12" t="s">
        <v>159</v>
      </c>
      <c r="D121" s="12" t="s">
        <v>463</v>
      </c>
      <c r="E121" s="12" t="s">
        <v>471</v>
      </c>
      <c r="F121" s="15"/>
      <c r="G121" s="15"/>
      <c r="H121" s="15">
        <v>32514</v>
      </c>
      <c r="I121" s="16">
        <v>32514</v>
      </c>
      <c r="J121"/>
    </row>
    <row r="122" spans="1:10" x14ac:dyDescent="0.35">
      <c r="A122" s="12" t="s">
        <v>24</v>
      </c>
      <c r="B122" s="12" t="s">
        <v>615</v>
      </c>
      <c r="C122" s="12" t="s">
        <v>159</v>
      </c>
      <c r="D122" s="12" t="s">
        <v>474</v>
      </c>
      <c r="E122" s="12" t="s">
        <v>471</v>
      </c>
      <c r="F122" s="15"/>
      <c r="G122" s="15"/>
      <c r="H122" s="15">
        <v>10729</v>
      </c>
      <c r="I122" s="16">
        <v>10729</v>
      </c>
      <c r="J122"/>
    </row>
    <row r="123" spans="1:10" x14ac:dyDescent="0.35">
      <c r="A123" s="12" t="s">
        <v>24</v>
      </c>
      <c r="B123" s="12" t="s">
        <v>615</v>
      </c>
      <c r="C123" s="12" t="s">
        <v>159</v>
      </c>
      <c r="D123" s="12" t="s">
        <v>472</v>
      </c>
      <c r="E123" s="12" t="s">
        <v>471</v>
      </c>
      <c r="F123" s="15"/>
      <c r="G123" s="15"/>
      <c r="H123" s="15">
        <v>260</v>
      </c>
      <c r="I123" s="16">
        <v>260</v>
      </c>
      <c r="J123"/>
    </row>
    <row r="124" spans="1:10" x14ac:dyDescent="0.35">
      <c r="A124" s="12" t="s">
        <v>24</v>
      </c>
      <c r="B124" s="12" t="s">
        <v>615</v>
      </c>
      <c r="C124" s="12" t="s">
        <v>436</v>
      </c>
      <c r="D124" s="12" t="s">
        <v>73</v>
      </c>
      <c r="E124" s="12" t="s">
        <v>437</v>
      </c>
      <c r="F124" s="15"/>
      <c r="G124" s="15">
        <v>419</v>
      </c>
      <c r="H124" s="15"/>
      <c r="I124" s="16">
        <v>419</v>
      </c>
      <c r="J124"/>
    </row>
    <row r="125" spans="1:10" x14ac:dyDescent="0.35">
      <c r="A125" s="12" t="s">
        <v>24</v>
      </c>
      <c r="B125" s="12" t="s">
        <v>615</v>
      </c>
      <c r="C125" s="12" t="s">
        <v>436</v>
      </c>
      <c r="D125" s="12" t="s">
        <v>443</v>
      </c>
      <c r="E125" s="12" t="s">
        <v>438</v>
      </c>
      <c r="F125" s="15"/>
      <c r="G125" s="15">
        <v>600</v>
      </c>
      <c r="H125" s="15"/>
      <c r="I125" s="16">
        <v>600</v>
      </c>
      <c r="J125"/>
    </row>
    <row r="126" spans="1:10" x14ac:dyDescent="0.35">
      <c r="A126" s="12" t="s">
        <v>24</v>
      </c>
      <c r="B126" s="12" t="s">
        <v>615</v>
      </c>
      <c r="C126" s="12" t="s">
        <v>436</v>
      </c>
      <c r="D126" s="12" t="s">
        <v>439</v>
      </c>
      <c r="E126" s="12" t="s">
        <v>438</v>
      </c>
      <c r="F126" s="15"/>
      <c r="G126" s="15">
        <v>250</v>
      </c>
      <c r="H126" s="15"/>
      <c r="I126" s="16">
        <v>250</v>
      </c>
      <c r="J126"/>
    </row>
    <row r="127" spans="1:10" x14ac:dyDescent="0.35">
      <c r="A127" s="12" t="s">
        <v>24</v>
      </c>
      <c r="B127" s="12" t="s">
        <v>615</v>
      </c>
      <c r="C127" s="12" t="s">
        <v>436</v>
      </c>
      <c r="D127" s="12" t="s">
        <v>441</v>
      </c>
      <c r="E127" s="12" t="s">
        <v>438</v>
      </c>
      <c r="F127" s="15"/>
      <c r="G127" s="15">
        <v>150</v>
      </c>
      <c r="H127" s="15"/>
      <c r="I127" s="16">
        <v>150</v>
      </c>
      <c r="J127"/>
    </row>
    <row r="128" spans="1:10" x14ac:dyDescent="0.35">
      <c r="A128" s="12" t="s">
        <v>24</v>
      </c>
      <c r="B128" s="12" t="s">
        <v>615</v>
      </c>
      <c r="C128" s="12" t="s">
        <v>436</v>
      </c>
      <c r="D128" s="12" t="s">
        <v>142</v>
      </c>
      <c r="E128" s="12" t="s">
        <v>437</v>
      </c>
      <c r="F128" s="15"/>
      <c r="G128" s="15">
        <v>138</v>
      </c>
      <c r="H128" s="15"/>
      <c r="I128" s="16">
        <v>138</v>
      </c>
      <c r="J128"/>
    </row>
    <row r="129" spans="1:10" x14ac:dyDescent="0.35">
      <c r="A129" s="12" t="s">
        <v>24</v>
      </c>
      <c r="B129" s="12" t="s">
        <v>615</v>
      </c>
      <c r="C129" s="12" t="s">
        <v>436</v>
      </c>
      <c r="D129" s="12" t="s">
        <v>140</v>
      </c>
      <c r="E129" s="12" t="s">
        <v>437</v>
      </c>
      <c r="F129" s="15"/>
      <c r="G129" s="15">
        <v>3</v>
      </c>
      <c r="H129" s="15"/>
      <c r="I129" s="16">
        <v>3</v>
      </c>
      <c r="J129"/>
    </row>
    <row r="130" spans="1:10" x14ac:dyDescent="0.35">
      <c r="A130" s="12" t="s">
        <v>24</v>
      </c>
      <c r="B130" s="12" t="s">
        <v>615</v>
      </c>
      <c r="C130" s="12" t="s">
        <v>76</v>
      </c>
      <c r="D130" s="12" t="s">
        <v>73</v>
      </c>
      <c r="E130" s="12" t="s">
        <v>72</v>
      </c>
      <c r="F130" s="15"/>
      <c r="G130" s="15">
        <v>112</v>
      </c>
      <c r="H130" s="15"/>
      <c r="I130" s="16">
        <v>112</v>
      </c>
      <c r="J130"/>
    </row>
    <row r="131" spans="1:10" x14ac:dyDescent="0.35">
      <c r="A131" s="12" t="s">
        <v>24</v>
      </c>
      <c r="B131" s="12" t="s">
        <v>615</v>
      </c>
      <c r="C131" s="12" t="s">
        <v>76</v>
      </c>
      <c r="D131" s="12" t="s">
        <v>142</v>
      </c>
      <c r="E131" s="12" t="s">
        <v>72</v>
      </c>
      <c r="F131" s="15"/>
      <c r="G131" s="15">
        <v>37</v>
      </c>
      <c r="H131" s="15"/>
      <c r="I131" s="16">
        <v>37</v>
      </c>
      <c r="J131"/>
    </row>
    <row r="132" spans="1:10" x14ac:dyDescent="0.35">
      <c r="A132" s="12" t="s">
        <v>24</v>
      </c>
      <c r="B132" s="12" t="s">
        <v>615</v>
      </c>
      <c r="C132" s="12" t="s">
        <v>76</v>
      </c>
      <c r="D132" s="12" t="s">
        <v>140</v>
      </c>
      <c r="E132" s="12" t="s">
        <v>72</v>
      </c>
      <c r="F132" s="15"/>
      <c r="G132" s="15">
        <v>1</v>
      </c>
      <c r="H132" s="15"/>
      <c r="I132" s="16">
        <v>1</v>
      </c>
      <c r="J132"/>
    </row>
    <row r="133" spans="1:10" x14ac:dyDescent="0.35">
      <c r="A133" s="12" t="s">
        <v>24</v>
      </c>
      <c r="B133" s="12" t="s">
        <v>615</v>
      </c>
      <c r="C133" s="12" t="s">
        <v>417</v>
      </c>
      <c r="D133" s="12" t="s">
        <v>73</v>
      </c>
      <c r="E133" s="12" t="s">
        <v>696</v>
      </c>
      <c r="F133" s="15"/>
      <c r="G133" s="15"/>
      <c r="H133" s="15">
        <v>3216</v>
      </c>
      <c r="I133" s="16">
        <v>3216</v>
      </c>
      <c r="J133"/>
    </row>
    <row r="134" spans="1:10" x14ac:dyDescent="0.35">
      <c r="A134" s="12" t="s">
        <v>24</v>
      </c>
      <c r="B134" s="12" t="s">
        <v>615</v>
      </c>
      <c r="C134" s="12" t="s">
        <v>417</v>
      </c>
      <c r="D134" s="12" t="s">
        <v>142</v>
      </c>
      <c r="E134" s="12" t="s">
        <v>696</v>
      </c>
      <c r="F134" s="15"/>
      <c r="G134" s="15"/>
      <c r="H134" s="15">
        <v>1061</v>
      </c>
      <c r="I134" s="16">
        <v>1061</v>
      </c>
      <c r="J134"/>
    </row>
    <row r="135" spans="1:10" x14ac:dyDescent="0.35">
      <c r="A135" s="12" t="s">
        <v>24</v>
      </c>
      <c r="B135" s="12" t="s">
        <v>615</v>
      </c>
      <c r="C135" s="12" t="s">
        <v>417</v>
      </c>
      <c r="D135" s="12" t="s">
        <v>140</v>
      </c>
      <c r="E135" s="12" t="s">
        <v>696</v>
      </c>
      <c r="F135" s="15"/>
      <c r="G135" s="15"/>
      <c r="H135" s="15">
        <v>26</v>
      </c>
      <c r="I135" s="16">
        <v>26</v>
      </c>
      <c r="J135"/>
    </row>
    <row r="136" spans="1:10" x14ac:dyDescent="0.35">
      <c r="A136" s="12" t="s">
        <v>24</v>
      </c>
      <c r="B136" s="12" t="s">
        <v>615</v>
      </c>
      <c r="C136" s="12" t="s">
        <v>429</v>
      </c>
      <c r="D136" s="12" t="s">
        <v>463</v>
      </c>
      <c r="E136" s="12" t="s">
        <v>471</v>
      </c>
      <c r="F136" s="15"/>
      <c r="G136" s="15"/>
      <c r="H136" s="15">
        <v>19718</v>
      </c>
      <c r="I136" s="16">
        <v>19718</v>
      </c>
      <c r="J136"/>
    </row>
    <row r="137" spans="1:10" x14ac:dyDescent="0.35">
      <c r="A137" s="12" t="s">
        <v>24</v>
      </c>
      <c r="B137" s="12" t="s">
        <v>615</v>
      </c>
      <c r="C137" s="12" t="s">
        <v>429</v>
      </c>
      <c r="D137" s="12" t="s">
        <v>73</v>
      </c>
      <c r="E137" s="12" t="s">
        <v>519</v>
      </c>
      <c r="F137" s="15"/>
      <c r="G137" s="15"/>
      <c r="H137" s="15">
        <v>1171</v>
      </c>
      <c r="I137" s="16">
        <v>1171</v>
      </c>
      <c r="J137"/>
    </row>
    <row r="138" spans="1:10" x14ac:dyDescent="0.35">
      <c r="A138" s="12" t="s">
        <v>24</v>
      </c>
      <c r="B138" s="12" t="s">
        <v>615</v>
      </c>
      <c r="C138" s="12" t="s">
        <v>429</v>
      </c>
      <c r="D138" s="12" t="s">
        <v>474</v>
      </c>
      <c r="E138" s="12" t="s">
        <v>471</v>
      </c>
      <c r="F138" s="15"/>
      <c r="G138" s="15"/>
      <c r="H138" s="15">
        <v>6507</v>
      </c>
      <c r="I138" s="16">
        <v>6507</v>
      </c>
      <c r="J138"/>
    </row>
    <row r="139" spans="1:10" x14ac:dyDescent="0.35">
      <c r="A139" s="12" t="s">
        <v>24</v>
      </c>
      <c r="B139" s="12" t="s">
        <v>615</v>
      </c>
      <c r="C139" s="12" t="s">
        <v>429</v>
      </c>
      <c r="D139" s="12" t="s">
        <v>142</v>
      </c>
      <c r="E139" s="12" t="s">
        <v>519</v>
      </c>
      <c r="F139" s="15"/>
      <c r="G139" s="15"/>
      <c r="H139" s="15">
        <v>386</v>
      </c>
      <c r="I139" s="16">
        <v>386</v>
      </c>
      <c r="J139"/>
    </row>
    <row r="140" spans="1:10" x14ac:dyDescent="0.35">
      <c r="A140" s="12" t="s">
        <v>24</v>
      </c>
      <c r="B140" s="12" t="s">
        <v>615</v>
      </c>
      <c r="C140" s="12" t="s">
        <v>429</v>
      </c>
      <c r="D140" s="12" t="s">
        <v>472</v>
      </c>
      <c r="E140" s="12" t="s">
        <v>471</v>
      </c>
      <c r="F140" s="15"/>
      <c r="G140" s="15"/>
      <c r="H140" s="15">
        <v>158</v>
      </c>
      <c r="I140" s="16">
        <v>158</v>
      </c>
      <c r="J140"/>
    </row>
    <row r="141" spans="1:10" x14ac:dyDescent="0.35">
      <c r="A141" s="12" t="s">
        <v>24</v>
      </c>
      <c r="B141" s="12" t="s">
        <v>615</v>
      </c>
      <c r="C141" s="12" t="s">
        <v>429</v>
      </c>
      <c r="D141" s="12" t="s">
        <v>140</v>
      </c>
      <c r="E141" s="12" t="s">
        <v>519</v>
      </c>
      <c r="F141" s="15"/>
      <c r="G141" s="15"/>
      <c r="H141" s="15">
        <v>10</v>
      </c>
      <c r="I141" s="16">
        <v>10</v>
      </c>
      <c r="J141"/>
    </row>
    <row r="142" spans="1:10" x14ac:dyDescent="0.35">
      <c r="A142" s="12" t="s">
        <v>24</v>
      </c>
      <c r="B142" s="12" t="s">
        <v>615</v>
      </c>
      <c r="C142" s="12" t="s">
        <v>131</v>
      </c>
      <c r="D142" s="12" t="s">
        <v>73</v>
      </c>
      <c r="E142" s="12" t="s">
        <v>134</v>
      </c>
      <c r="F142" s="15"/>
      <c r="G142" s="15">
        <v>17568</v>
      </c>
      <c r="H142" s="15"/>
      <c r="I142" s="16">
        <v>17568</v>
      </c>
      <c r="J142"/>
    </row>
    <row r="143" spans="1:10" x14ac:dyDescent="0.35">
      <c r="A143" s="12" t="s">
        <v>24</v>
      </c>
      <c r="B143" s="12" t="s">
        <v>615</v>
      </c>
      <c r="C143" s="12" t="s">
        <v>131</v>
      </c>
      <c r="D143" s="12" t="s">
        <v>142</v>
      </c>
      <c r="E143" s="12" t="s">
        <v>134</v>
      </c>
      <c r="F143" s="15"/>
      <c r="G143" s="15">
        <v>5797</v>
      </c>
      <c r="H143" s="15"/>
      <c r="I143" s="16">
        <v>5797</v>
      </c>
      <c r="J143"/>
    </row>
    <row r="144" spans="1:10" x14ac:dyDescent="0.35">
      <c r="A144" s="12" t="s">
        <v>24</v>
      </c>
      <c r="B144" s="12" t="s">
        <v>615</v>
      </c>
      <c r="C144" s="12" t="s">
        <v>131</v>
      </c>
      <c r="D144" s="12" t="s">
        <v>140</v>
      </c>
      <c r="E144" s="12" t="s">
        <v>134</v>
      </c>
      <c r="F144" s="15"/>
      <c r="G144" s="15">
        <v>140</v>
      </c>
      <c r="H144" s="15"/>
      <c r="I144" s="16">
        <v>140</v>
      </c>
      <c r="J144"/>
    </row>
    <row r="145" spans="1:10" x14ac:dyDescent="0.35">
      <c r="A145" s="12" t="s">
        <v>24</v>
      </c>
      <c r="B145" s="12" t="s">
        <v>615</v>
      </c>
      <c r="C145" s="12" t="s">
        <v>498</v>
      </c>
      <c r="D145" s="12" t="s">
        <v>463</v>
      </c>
      <c r="E145" s="12" t="s">
        <v>471</v>
      </c>
      <c r="F145" s="15"/>
      <c r="G145" s="15"/>
      <c r="H145" s="15">
        <v>13540</v>
      </c>
      <c r="I145" s="16">
        <v>13540</v>
      </c>
      <c r="J145"/>
    </row>
    <row r="146" spans="1:10" x14ac:dyDescent="0.35">
      <c r="A146" s="12" t="s">
        <v>24</v>
      </c>
      <c r="B146" s="12" t="s">
        <v>615</v>
      </c>
      <c r="C146" s="12" t="s">
        <v>498</v>
      </c>
      <c r="D146" s="12" t="s">
        <v>474</v>
      </c>
      <c r="E146" s="12" t="s">
        <v>471</v>
      </c>
      <c r="F146" s="15"/>
      <c r="G146" s="15"/>
      <c r="H146" s="15">
        <v>4468</v>
      </c>
      <c r="I146" s="16">
        <v>4468</v>
      </c>
      <c r="J146"/>
    </row>
    <row r="147" spans="1:10" x14ac:dyDescent="0.35">
      <c r="A147" s="12" t="s">
        <v>24</v>
      </c>
      <c r="B147" s="12" t="s">
        <v>615</v>
      </c>
      <c r="C147" s="12" t="s">
        <v>498</v>
      </c>
      <c r="D147" s="12" t="s">
        <v>472</v>
      </c>
      <c r="E147" s="12" t="s">
        <v>471</v>
      </c>
      <c r="F147" s="15"/>
      <c r="G147" s="15"/>
      <c r="H147" s="15">
        <v>108</v>
      </c>
      <c r="I147" s="16">
        <v>108</v>
      </c>
      <c r="J147"/>
    </row>
    <row r="148" spans="1:10" x14ac:dyDescent="0.35">
      <c r="A148" s="12" t="s">
        <v>24</v>
      </c>
      <c r="B148" s="12" t="s">
        <v>637</v>
      </c>
      <c r="F148" s="15"/>
      <c r="G148" s="15">
        <v>30326</v>
      </c>
      <c r="H148" s="15">
        <v>186727</v>
      </c>
      <c r="I148" s="16">
        <v>217053</v>
      </c>
      <c r="J148"/>
    </row>
    <row r="149" spans="1:10" x14ac:dyDescent="0.35">
      <c r="A149" s="12" t="s">
        <v>24</v>
      </c>
      <c r="B149" s="12" t="s">
        <v>616</v>
      </c>
      <c r="C149" s="12" t="s">
        <v>250</v>
      </c>
      <c r="D149" s="12" t="s">
        <v>245</v>
      </c>
      <c r="E149" s="12" t="s">
        <v>50</v>
      </c>
      <c r="F149" s="15"/>
      <c r="G149" s="84">
        <v>-10000</v>
      </c>
      <c r="H149" s="15"/>
      <c r="I149" s="16">
        <v>-10000</v>
      </c>
      <c r="J149"/>
    </row>
    <row r="150" spans="1:10" x14ac:dyDescent="0.35">
      <c r="A150" s="12" t="s">
        <v>24</v>
      </c>
      <c r="B150" s="12" t="s">
        <v>616</v>
      </c>
      <c r="C150" s="12" t="s">
        <v>40</v>
      </c>
      <c r="D150" s="12" t="s">
        <v>44</v>
      </c>
      <c r="E150" s="12" t="s">
        <v>283</v>
      </c>
      <c r="F150" s="15"/>
      <c r="G150" s="84">
        <v>-1000</v>
      </c>
      <c r="H150" s="15"/>
      <c r="I150" s="16">
        <v>-1000</v>
      </c>
      <c r="J150"/>
    </row>
    <row r="151" spans="1:10" x14ac:dyDescent="0.35">
      <c r="A151" s="12" t="s">
        <v>24</v>
      </c>
      <c r="B151" s="12" t="s">
        <v>616</v>
      </c>
      <c r="C151" s="12" t="s">
        <v>40</v>
      </c>
      <c r="D151" s="12" t="s">
        <v>44</v>
      </c>
      <c r="E151" s="12" t="s">
        <v>251</v>
      </c>
      <c r="F151" s="15"/>
      <c r="G151" s="84">
        <v>-137000</v>
      </c>
      <c r="H151" s="15"/>
      <c r="I151" s="16">
        <v>-137000</v>
      </c>
      <c r="J151"/>
    </row>
    <row r="152" spans="1:10" x14ac:dyDescent="0.35">
      <c r="A152" s="12" t="s">
        <v>24</v>
      </c>
      <c r="B152" s="12" t="s">
        <v>616</v>
      </c>
      <c r="C152" s="12" t="s">
        <v>40</v>
      </c>
      <c r="D152" s="12" t="s">
        <v>44</v>
      </c>
      <c r="E152" s="12" t="s">
        <v>274</v>
      </c>
      <c r="F152" s="15"/>
      <c r="G152" s="84">
        <v>-18500</v>
      </c>
      <c r="H152" s="15"/>
      <c r="I152" s="16">
        <v>-18500</v>
      </c>
      <c r="J152"/>
    </row>
    <row r="153" spans="1:10" x14ac:dyDescent="0.35">
      <c r="A153" s="12" t="s">
        <v>24</v>
      </c>
      <c r="B153" s="12" t="s">
        <v>616</v>
      </c>
      <c r="C153" s="12" t="s">
        <v>40</v>
      </c>
      <c r="D153" s="12" t="s">
        <v>44</v>
      </c>
      <c r="E153" s="12" t="s">
        <v>269</v>
      </c>
      <c r="F153" s="15"/>
      <c r="G153" s="84">
        <v>-3000</v>
      </c>
      <c r="H153" s="15"/>
      <c r="I153" s="16">
        <v>-3000</v>
      </c>
      <c r="J153"/>
    </row>
    <row r="154" spans="1:10" x14ac:dyDescent="0.35">
      <c r="A154" s="12" t="s">
        <v>24</v>
      </c>
      <c r="B154" s="12" t="s">
        <v>616</v>
      </c>
      <c r="C154" s="12" t="s">
        <v>40</v>
      </c>
      <c r="D154" s="12" t="s">
        <v>44</v>
      </c>
      <c r="E154" s="12" t="s">
        <v>293</v>
      </c>
      <c r="F154" s="15"/>
      <c r="G154" s="84">
        <v>-10000</v>
      </c>
      <c r="H154" s="15"/>
      <c r="I154" s="16">
        <v>-10000</v>
      </c>
      <c r="J154"/>
    </row>
    <row r="155" spans="1:10" x14ac:dyDescent="0.35">
      <c r="A155" s="12" t="s">
        <v>24</v>
      </c>
      <c r="B155" s="12" t="s">
        <v>616</v>
      </c>
      <c r="C155" s="12" t="s">
        <v>40</v>
      </c>
      <c r="D155" s="12" t="s">
        <v>44</v>
      </c>
      <c r="E155" s="12" t="s">
        <v>43</v>
      </c>
      <c r="F155" s="15"/>
      <c r="G155" s="84">
        <v>-24538</v>
      </c>
      <c r="H155" s="15"/>
      <c r="I155" s="16">
        <v>-24538</v>
      </c>
      <c r="J155"/>
    </row>
    <row r="156" spans="1:10" x14ac:dyDescent="0.35">
      <c r="A156" s="12" t="s">
        <v>24</v>
      </c>
      <c r="B156" s="12" t="s">
        <v>616</v>
      </c>
      <c r="C156" s="12" t="s">
        <v>40</v>
      </c>
      <c r="D156" s="12" t="s">
        <v>44</v>
      </c>
      <c r="E156" s="12" t="s">
        <v>277</v>
      </c>
      <c r="F156" s="15"/>
      <c r="G156" s="84">
        <v>-15000</v>
      </c>
      <c r="H156" s="15"/>
      <c r="I156" s="16">
        <v>-15000</v>
      </c>
      <c r="J156"/>
    </row>
    <row r="157" spans="1:10" x14ac:dyDescent="0.35">
      <c r="A157" s="12" t="s">
        <v>24</v>
      </c>
      <c r="B157" s="12" t="s">
        <v>616</v>
      </c>
      <c r="C157" s="12" t="s">
        <v>40</v>
      </c>
      <c r="D157" s="12" t="s">
        <v>44</v>
      </c>
      <c r="E157" s="12" t="s">
        <v>280</v>
      </c>
      <c r="F157" s="15"/>
      <c r="G157" s="84">
        <v>-20000</v>
      </c>
      <c r="H157" s="15"/>
      <c r="I157" s="16">
        <v>-20000</v>
      </c>
      <c r="J157"/>
    </row>
    <row r="158" spans="1:10" x14ac:dyDescent="0.35">
      <c r="A158" s="12" t="s">
        <v>24</v>
      </c>
      <c r="B158" s="12" t="s">
        <v>616</v>
      </c>
      <c r="C158" s="12" t="s">
        <v>40</v>
      </c>
      <c r="D158" s="12" t="s">
        <v>105</v>
      </c>
      <c r="E158" s="12" t="s">
        <v>655</v>
      </c>
      <c r="F158" s="15"/>
      <c r="G158" s="84"/>
      <c r="H158" s="15">
        <v>7515</v>
      </c>
      <c r="I158" s="16">
        <v>7515</v>
      </c>
      <c r="J158"/>
    </row>
    <row r="159" spans="1:10" x14ac:dyDescent="0.35">
      <c r="A159" s="12" t="s">
        <v>24</v>
      </c>
      <c r="B159" s="12" t="s">
        <v>616</v>
      </c>
      <c r="C159" s="12" t="s">
        <v>56</v>
      </c>
      <c r="D159" s="12" t="s">
        <v>192</v>
      </c>
      <c r="E159" s="12" t="s">
        <v>50</v>
      </c>
      <c r="F159" s="15"/>
      <c r="G159" s="84">
        <v>-250</v>
      </c>
      <c r="H159" s="15"/>
      <c r="I159" s="16">
        <v>-250</v>
      </c>
      <c r="J159"/>
    </row>
    <row r="160" spans="1:10" x14ac:dyDescent="0.35">
      <c r="A160" s="12" t="s">
        <v>24</v>
      </c>
      <c r="B160" s="12" t="s">
        <v>616</v>
      </c>
      <c r="C160" s="12" t="s">
        <v>56</v>
      </c>
      <c r="D160" s="12" t="s">
        <v>51</v>
      </c>
      <c r="E160" s="12" t="s">
        <v>50</v>
      </c>
      <c r="F160" s="15"/>
      <c r="G160" s="84">
        <v>-16500</v>
      </c>
      <c r="H160" s="15"/>
      <c r="I160" s="16">
        <v>-16500</v>
      </c>
      <c r="J160"/>
    </row>
    <row r="161" spans="1:10" x14ac:dyDescent="0.35">
      <c r="A161" s="12" t="s">
        <v>24</v>
      </c>
      <c r="B161" s="12" t="s">
        <v>616</v>
      </c>
      <c r="C161" s="12" t="s">
        <v>56</v>
      </c>
      <c r="D161" s="12" t="s">
        <v>51</v>
      </c>
      <c r="E161" s="12" t="s">
        <v>61</v>
      </c>
      <c r="F161" s="15"/>
      <c r="G161" s="84">
        <v>-300</v>
      </c>
      <c r="H161" s="15"/>
      <c r="I161" s="16">
        <v>-300</v>
      </c>
      <c r="J161"/>
    </row>
    <row r="162" spans="1:10" x14ac:dyDescent="0.35">
      <c r="A162" s="12" t="s">
        <v>24</v>
      </c>
      <c r="B162" s="12" t="s">
        <v>616</v>
      </c>
      <c r="C162" s="12" t="s">
        <v>56</v>
      </c>
      <c r="D162" s="12" t="s">
        <v>51</v>
      </c>
      <c r="E162" s="12" t="s">
        <v>703</v>
      </c>
      <c r="F162" s="15"/>
      <c r="G162" s="84"/>
      <c r="H162" s="15">
        <v>49148</v>
      </c>
      <c r="I162" s="16">
        <v>49148</v>
      </c>
      <c r="J162"/>
    </row>
    <row r="163" spans="1:10" x14ac:dyDescent="0.35">
      <c r="A163" s="12" t="s">
        <v>24</v>
      </c>
      <c r="B163" s="12" t="s">
        <v>616</v>
      </c>
      <c r="C163" s="12" t="s">
        <v>56</v>
      </c>
      <c r="D163" s="12" t="s">
        <v>197</v>
      </c>
      <c r="E163" s="12" t="s">
        <v>50</v>
      </c>
      <c r="F163" s="15"/>
      <c r="G163" s="84">
        <v>-6000</v>
      </c>
      <c r="H163" s="15"/>
      <c r="I163" s="16">
        <v>-6000</v>
      </c>
      <c r="J163"/>
    </row>
    <row r="164" spans="1:10" x14ac:dyDescent="0.35">
      <c r="A164" s="12" t="s">
        <v>24</v>
      </c>
      <c r="B164" s="12" t="s">
        <v>616</v>
      </c>
      <c r="C164" s="12" t="s">
        <v>56</v>
      </c>
      <c r="D164" s="12" t="s">
        <v>197</v>
      </c>
      <c r="E164" s="12" t="s">
        <v>196</v>
      </c>
      <c r="F164" s="15"/>
      <c r="G164" s="84">
        <v>-15000</v>
      </c>
      <c r="H164" s="15"/>
      <c r="I164" s="16">
        <v>-15000</v>
      </c>
      <c r="J164"/>
    </row>
    <row r="165" spans="1:10" x14ac:dyDescent="0.35">
      <c r="A165" s="12" t="s">
        <v>24</v>
      </c>
      <c r="B165" s="12" t="s">
        <v>616</v>
      </c>
      <c r="C165" s="12" t="s">
        <v>56</v>
      </c>
      <c r="D165" s="12" t="s">
        <v>197</v>
      </c>
      <c r="E165" s="12" t="s">
        <v>667</v>
      </c>
      <c r="F165" s="15"/>
      <c r="G165" s="84"/>
      <c r="H165" s="15">
        <v>25805</v>
      </c>
      <c r="I165" s="16">
        <v>25805</v>
      </c>
      <c r="J165"/>
    </row>
    <row r="166" spans="1:10" x14ac:dyDescent="0.35">
      <c r="A166" s="12" t="s">
        <v>24</v>
      </c>
      <c r="B166" s="12" t="s">
        <v>616</v>
      </c>
      <c r="C166" s="12" t="s">
        <v>56</v>
      </c>
      <c r="D166" s="12" t="s">
        <v>202</v>
      </c>
      <c r="E166" s="12" t="s">
        <v>50</v>
      </c>
      <c r="F166" s="15"/>
      <c r="G166" s="84">
        <v>-6000</v>
      </c>
      <c r="H166" s="15"/>
      <c r="I166" s="16">
        <v>-6000</v>
      </c>
      <c r="J166"/>
    </row>
    <row r="167" spans="1:10" x14ac:dyDescent="0.35">
      <c r="A167" s="12" t="s">
        <v>24</v>
      </c>
      <c r="B167" s="12" t="s">
        <v>616</v>
      </c>
      <c r="C167" s="12" t="s">
        <v>56</v>
      </c>
      <c r="D167" s="12" t="s">
        <v>202</v>
      </c>
      <c r="E167" s="12" t="s">
        <v>201</v>
      </c>
      <c r="F167" s="15"/>
      <c r="G167" s="84">
        <v>-17202</v>
      </c>
      <c r="H167" s="15"/>
      <c r="I167" s="16">
        <v>-17202</v>
      </c>
      <c r="J167"/>
    </row>
    <row r="168" spans="1:10" x14ac:dyDescent="0.35">
      <c r="A168" s="12" t="s">
        <v>24</v>
      </c>
      <c r="B168" s="12" t="s">
        <v>616</v>
      </c>
      <c r="C168" s="12" t="s">
        <v>56</v>
      </c>
      <c r="D168" s="12" t="s">
        <v>212</v>
      </c>
      <c r="E168" s="12" t="s">
        <v>50</v>
      </c>
      <c r="F168" s="15"/>
      <c r="G168" s="84">
        <v>-200</v>
      </c>
      <c r="H168" s="15"/>
      <c r="I168" s="16">
        <v>-200</v>
      </c>
      <c r="J168"/>
    </row>
    <row r="169" spans="1:10" x14ac:dyDescent="0.35">
      <c r="A169" s="12" t="s">
        <v>24</v>
      </c>
      <c r="B169" s="12" t="s">
        <v>616</v>
      </c>
      <c r="C169" s="12" t="s">
        <v>226</v>
      </c>
      <c r="D169" s="12" t="s">
        <v>89</v>
      </c>
      <c r="E169" s="12" t="s">
        <v>678</v>
      </c>
      <c r="F169" s="15"/>
      <c r="G169" s="84">
        <v>-1000</v>
      </c>
      <c r="H169" s="15"/>
      <c r="I169" s="16">
        <v>-1000</v>
      </c>
      <c r="J169"/>
    </row>
    <row r="170" spans="1:10" x14ac:dyDescent="0.35">
      <c r="A170" s="12" t="s">
        <v>24</v>
      </c>
      <c r="B170" s="12" t="s">
        <v>616</v>
      </c>
      <c r="C170" s="12" t="s">
        <v>303</v>
      </c>
      <c r="D170" s="12" t="s">
        <v>299</v>
      </c>
      <c r="E170" s="12" t="s">
        <v>251</v>
      </c>
      <c r="F170" s="15"/>
      <c r="G170" s="84">
        <v>-33035</v>
      </c>
      <c r="H170" s="15"/>
      <c r="I170" s="16">
        <v>-33035</v>
      </c>
      <c r="J170"/>
    </row>
    <row r="171" spans="1:10" x14ac:dyDescent="0.35">
      <c r="A171" s="12" t="s">
        <v>24</v>
      </c>
      <c r="B171" s="12" t="s">
        <v>616</v>
      </c>
      <c r="C171" s="12" t="s">
        <v>165</v>
      </c>
      <c r="D171" s="12" t="s">
        <v>160</v>
      </c>
      <c r="E171" s="12" t="s">
        <v>50</v>
      </c>
      <c r="F171" s="15"/>
      <c r="G171" s="84">
        <v>-800</v>
      </c>
      <c r="H171" s="15"/>
      <c r="I171" s="16">
        <v>-800</v>
      </c>
      <c r="J171"/>
    </row>
    <row r="172" spans="1:10" x14ac:dyDescent="0.35">
      <c r="A172" s="12" t="s">
        <v>24</v>
      </c>
      <c r="B172" s="12" t="s">
        <v>616</v>
      </c>
      <c r="C172" s="12" t="s">
        <v>165</v>
      </c>
      <c r="D172" s="12" t="s">
        <v>168</v>
      </c>
      <c r="E172" s="12" t="s">
        <v>50</v>
      </c>
      <c r="F172" s="15"/>
      <c r="G172" s="84">
        <v>-700</v>
      </c>
      <c r="H172" s="15"/>
      <c r="I172" s="16">
        <v>-700</v>
      </c>
      <c r="J172"/>
    </row>
    <row r="173" spans="1:10" x14ac:dyDescent="0.35">
      <c r="A173" s="12" t="s">
        <v>24</v>
      </c>
      <c r="B173" s="12" t="s">
        <v>616</v>
      </c>
      <c r="C173" s="12" t="s">
        <v>165</v>
      </c>
      <c r="D173" s="12" t="s">
        <v>188</v>
      </c>
      <c r="E173" s="12" t="s">
        <v>50</v>
      </c>
      <c r="F173" s="15"/>
      <c r="G173" s="84">
        <v>-1350</v>
      </c>
      <c r="H173" s="15"/>
      <c r="I173" s="16">
        <v>-1350</v>
      </c>
      <c r="J173"/>
    </row>
    <row r="174" spans="1:10" x14ac:dyDescent="0.35">
      <c r="A174" s="12" t="s">
        <v>24</v>
      </c>
      <c r="B174" s="12" t="s">
        <v>616</v>
      </c>
      <c r="C174" s="12" t="s">
        <v>165</v>
      </c>
      <c r="D174" s="12" t="s">
        <v>184</v>
      </c>
      <c r="E174" s="12" t="s">
        <v>50</v>
      </c>
      <c r="F174" s="15"/>
      <c r="G174" s="84">
        <v>-350</v>
      </c>
      <c r="H174" s="15"/>
      <c r="I174" s="16">
        <v>-350</v>
      </c>
      <c r="J174"/>
    </row>
    <row r="175" spans="1:10" x14ac:dyDescent="0.35">
      <c r="A175" s="12" t="s">
        <v>24</v>
      </c>
      <c r="B175" s="12" t="s">
        <v>616</v>
      </c>
      <c r="C175" s="12" t="s">
        <v>165</v>
      </c>
      <c r="D175" s="12" t="s">
        <v>180</v>
      </c>
      <c r="E175" s="12" t="s">
        <v>50</v>
      </c>
      <c r="F175" s="15"/>
      <c r="G175" s="84">
        <v>-250</v>
      </c>
      <c r="H175" s="15"/>
      <c r="I175" s="16">
        <v>-250</v>
      </c>
      <c r="J175"/>
    </row>
    <row r="176" spans="1:10" x14ac:dyDescent="0.35">
      <c r="A176" s="12" t="s">
        <v>24</v>
      </c>
      <c r="B176" s="12" t="s">
        <v>616</v>
      </c>
      <c r="C176" s="12" t="s">
        <v>165</v>
      </c>
      <c r="D176" s="12" t="s">
        <v>176</v>
      </c>
      <c r="E176" s="12" t="s">
        <v>50</v>
      </c>
      <c r="F176" s="15"/>
      <c r="G176" s="84">
        <v>-700</v>
      </c>
      <c r="H176" s="15"/>
      <c r="I176" s="16">
        <v>-700</v>
      </c>
      <c r="J176"/>
    </row>
    <row r="177" spans="1:10" x14ac:dyDescent="0.35">
      <c r="A177" s="12" t="s">
        <v>24</v>
      </c>
      <c r="B177" s="12" t="s">
        <v>616</v>
      </c>
      <c r="C177" s="12" t="s">
        <v>165</v>
      </c>
      <c r="D177" s="12" t="s">
        <v>172</v>
      </c>
      <c r="E177" s="12" t="s">
        <v>50</v>
      </c>
      <c r="F177" s="15"/>
      <c r="G177" s="84">
        <v>-500</v>
      </c>
      <c r="H177" s="15"/>
      <c r="I177" s="16">
        <v>-500</v>
      </c>
      <c r="J177"/>
    </row>
    <row r="178" spans="1:10" x14ac:dyDescent="0.35">
      <c r="A178" s="12" t="s">
        <v>24</v>
      </c>
      <c r="B178" s="12" t="s">
        <v>616</v>
      </c>
      <c r="C178" s="12" t="s">
        <v>486</v>
      </c>
      <c r="D178" s="12" t="s">
        <v>34</v>
      </c>
      <c r="E178" s="12" t="s">
        <v>674</v>
      </c>
      <c r="F178" s="15"/>
      <c r="G178" s="84"/>
      <c r="H178" s="15">
        <v>2000</v>
      </c>
      <c r="I178" s="16">
        <v>2000</v>
      </c>
      <c r="J178"/>
    </row>
    <row r="179" spans="1:10" x14ac:dyDescent="0.35">
      <c r="A179" s="12" t="s">
        <v>24</v>
      </c>
      <c r="B179" s="12" t="s">
        <v>616</v>
      </c>
      <c r="C179" s="12" t="s">
        <v>486</v>
      </c>
      <c r="D179" s="12" t="s">
        <v>34</v>
      </c>
      <c r="E179" s="12" t="s">
        <v>692</v>
      </c>
      <c r="F179" s="15"/>
      <c r="G179" s="84"/>
      <c r="H179" s="15">
        <v>9000</v>
      </c>
      <c r="I179" s="16">
        <v>9000</v>
      </c>
      <c r="J179"/>
    </row>
    <row r="180" spans="1:10" x14ac:dyDescent="0.35">
      <c r="A180" s="12" t="s">
        <v>24</v>
      </c>
      <c r="B180" s="12" t="s">
        <v>616</v>
      </c>
      <c r="C180" s="12" t="s">
        <v>64</v>
      </c>
      <c r="D180" s="12" t="s">
        <v>34</v>
      </c>
      <c r="E180" s="12" t="s">
        <v>62</v>
      </c>
      <c r="F180" s="15"/>
      <c r="G180" s="84">
        <v>2000</v>
      </c>
      <c r="H180" s="15"/>
      <c r="I180" s="16">
        <v>2000</v>
      </c>
      <c r="J180"/>
    </row>
    <row r="181" spans="1:10" x14ac:dyDescent="0.35">
      <c r="A181" s="12" t="s">
        <v>24</v>
      </c>
      <c r="B181" s="12" t="s">
        <v>616</v>
      </c>
      <c r="C181" s="12" t="s">
        <v>64</v>
      </c>
      <c r="D181" s="12" t="s">
        <v>34</v>
      </c>
      <c r="E181" s="12" t="s">
        <v>71</v>
      </c>
      <c r="F181" s="15"/>
      <c r="G181" s="84">
        <v>1000</v>
      </c>
      <c r="H181" s="15"/>
      <c r="I181" s="16">
        <v>1000</v>
      </c>
      <c r="J181"/>
    </row>
    <row r="182" spans="1:10" x14ac:dyDescent="0.35">
      <c r="A182" s="12" t="s">
        <v>24</v>
      </c>
      <c r="B182" s="12" t="s">
        <v>616</v>
      </c>
      <c r="C182" s="12" t="s">
        <v>64</v>
      </c>
      <c r="D182" s="12" t="s">
        <v>34</v>
      </c>
      <c r="E182" s="12" t="s">
        <v>665</v>
      </c>
      <c r="F182" s="15"/>
      <c r="G182" s="84"/>
      <c r="H182" s="15">
        <v>2000</v>
      </c>
      <c r="I182" s="16">
        <v>2000</v>
      </c>
      <c r="J182"/>
    </row>
    <row r="183" spans="1:10" x14ac:dyDescent="0.35">
      <c r="A183" s="12" t="s">
        <v>24</v>
      </c>
      <c r="B183" s="12" t="s">
        <v>616</v>
      </c>
      <c r="C183" s="12" t="s">
        <v>64</v>
      </c>
      <c r="D183" s="12" t="s">
        <v>34</v>
      </c>
      <c r="E183" s="12" t="s">
        <v>666</v>
      </c>
      <c r="F183" s="15"/>
      <c r="G183" s="84"/>
      <c r="H183" s="15">
        <v>2000</v>
      </c>
      <c r="I183" s="16">
        <v>2000</v>
      </c>
      <c r="J183"/>
    </row>
    <row r="184" spans="1:10" x14ac:dyDescent="0.35">
      <c r="A184" s="12" t="s">
        <v>24</v>
      </c>
      <c r="B184" s="12" t="s">
        <v>616</v>
      </c>
      <c r="C184" s="12" t="s">
        <v>356</v>
      </c>
      <c r="D184" s="12" t="s">
        <v>510</v>
      </c>
      <c r="E184" s="12" t="s">
        <v>664</v>
      </c>
      <c r="F184" s="15"/>
      <c r="G184" s="84"/>
      <c r="H184" s="15">
        <v>-398</v>
      </c>
      <c r="I184" s="16">
        <v>-398</v>
      </c>
      <c r="J184"/>
    </row>
    <row r="185" spans="1:10" x14ac:dyDescent="0.35">
      <c r="A185" s="12" t="s">
        <v>24</v>
      </c>
      <c r="B185" s="12" t="s">
        <v>616</v>
      </c>
      <c r="C185" s="12" t="s">
        <v>356</v>
      </c>
      <c r="D185" s="12" t="s">
        <v>390</v>
      </c>
      <c r="E185" s="12" t="s">
        <v>50</v>
      </c>
      <c r="F185" s="15"/>
      <c r="G185" s="84">
        <v>-1500</v>
      </c>
      <c r="H185" s="15"/>
      <c r="I185" s="16">
        <v>-1500</v>
      </c>
      <c r="J185"/>
    </row>
    <row r="186" spans="1:10" x14ac:dyDescent="0.35">
      <c r="A186" s="12" t="s">
        <v>24</v>
      </c>
      <c r="B186" s="12" t="s">
        <v>616</v>
      </c>
      <c r="C186" s="12" t="s">
        <v>356</v>
      </c>
      <c r="D186" s="12" t="s">
        <v>351</v>
      </c>
      <c r="E186" s="12" t="s">
        <v>50</v>
      </c>
      <c r="F186" s="15"/>
      <c r="G186" s="84">
        <v>-500</v>
      </c>
      <c r="H186" s="15"/>
      <c r="I186" s="16">
        <v>-500</v>
      </c>
      <c r="J186"/>
    </row>
    <row r="187" spans="1:10" x14ac:dyDescent="0.35">
      <c r="A187" s="12" t="s">
        <v>24</v>
      </c>
      <c r="B187" s="12" t="s">
        <v>616</v>
      </c>
      <c r="C187" s="12" t="s">
        <v>356</v>
      </c>
      <c r="D187" s="12" t="s">
        <v>363</v>
      </c>
      <c r="E187" s="12" t="s">
        <v>380</v>
      </c>
      <c r="F187" s="15"/>
      <c r="G187" s="84">
        <v>46400</v>
      </c>
      <c r="H187" s="15"/>
      <c r="I187" s="16">
        <v>46400</v>
      </c>
      <c r="J187"/>
    </row>
    <row r="188" spans="1:10" x14ac:dyDescent="0.35">
      <c r="A188" s="12" t="s">
        <v>24</v>
      </c>
      <c r="B188" s="12" t="s">
        <v>616</v>
      </c>
      <c r="C188" s="12" t="s">
        <v>356</v>
      </c>
      <c r="D188" s="12" t="s">
        <v>363</v>
      </c>
      <c r="E188" s="12" t="s">
        <v>50</v>
      </c>
      <c r="F188" s="15"/>
      <c r="G188" s="84">
        <v>-9975</v>
      </c>
      <c r="H188" s="15"/>
      <c r="I188" s="16">
        <v>-9975</v>
      </c>
      <c r="J188"/>
    </row>
    <row r="189" spans="1:10" x14ac:dyDescent="0.35">
      <c r="A189" s="12" t="s">
        <v>24</v>
      </c>
      <c r="B189" s="12" t="s">
        <v>616</v>
      </c>
      <c r="C189" s="12" t="s">
        <v>356</v>
      </c>
      <c r="D189" s="12" t="s">
        <v>363</v>
      </c>
      <c r="E189" s="12" t="s">
        <v>402</v>
      </c>
      <c r="F189" s="15"/>
      <c r="G189" s="84">
        <v>-5000</v>
      </c>
      <c r="H189" s="15"/>
      <c r="I189" s="16">
        <v>-5000</v>
      </c>
      <c r="J189"/>
    </row>
    <row r="190" spans="1:10" x14ac:dyDescent="0.35">
      <c r="A190" s="12" t="s">
        <v>24</v>
      </c>
      <c r="B190" s="12" t="s">
        <v>616</v>
      </c>
      <c r="C190" s="12" t="s">
        <v>356</v>
      </c>
      <c r="D190" s="12" t="s">
        <v>363</v>
      </c>
      <c r="E190" s="12" t="s">
        <v>652</v>
      </c>
      <c r="F190" s="15"/>
      <c r="G190" s="84"/>
      <c r="H190" s="15">
        <v>4187</v>
      </c>
      <c r="I190" s="16">
        <v>4187</v>
      </c>
      <c r="J190"/>
    </row>
    <row r="191" spans="1:10" x14ac:dyDescent="0.35">
      <c r="A191" s="12" t="s">
        <v>24</v>
      </c>
      <c r="B191" s="12" t="s">
        <v>616</v>
      </c>
      <c r="C191" s="12" t="s">
        <v>356</v>
      </c>
      <c r="D191" s="12" t="s">
        <v>363</v>
      </c>
      <c r="E191" s="12" t="s">
        <v>694</v>
      </c>
      <c r="F191" s="15"/>
      <c r="G191" s="84"/>
      <c r="H191" s="15">
        <v>-25722</v>
      </c>
      <c r="I191" s="16">
        <v>-25722</v>
      </c>
      <c r="J191"/>
    </row>
    <row r="192" spans="1:10" x14ac:dyDescent="0.35">
      <c r="A192" s="12" t="s">
        <v>24</v>
      </c>
      <c r="B192" s="12" t="s">
        <v>616</v>
      </c>
      <c r="C192" s="12" t="s">
        <v>356</v>
      </c>
      <c r="D192" s="12" t="s">
        <v>363</v>
      </c>
      <c r="E192" s="12" t="s">
        <v>693</v>
      </c>
      <c r="F192" s="15"/>
      <c r="G192" s="84"/>
      <c r="H192" s="15">
        <v>-9417</v>
      </c>
      <c r="I192" s="16">
        <v>-9417</v>
      </c>
      <c r="J192"/>
    </row>
    <row r="193" spans="1:10" x14ac:dyDescent="0.35">
      <c r="A193" s="12" t="s">
        <v>24</v>
      </c>
      <c r="B193" s="12" t="s">
        <v>616</v>
      </c>
      <c r="C193" s="12" t="s">
        <v>356</v>
      </c>
      <c r="D193" s="12" t="s">
        <v>359</v>
      </c>
      <c r="E193" s="12" t="s">
        <v>50</v>
      </c>
      <c r="F193" s="15"/>
      <c r="G193" s="84">
        <v>-5000</v>
      </c>
      <c r="H193" s="15"/>
      <c r="I193" s="16">
        <v>-5000</v>
      </c>
      <c r="J193"/>
    </row>
    <row r="194" spans="1:10" x14ac:dyDescent="0.35">
      <c r="A194" s="12" t="s">
        <v>24</v>
      </c>
      <c r="B194" s="12" t="s">
        <v>616</v>
      </c>
      <c r="C194" s="12" t="s">
        <v>147</v>
      </c>
      <c r="D194" s="12" t="s">
        <v>89</v>
      </c>
      <c r="E194" s="12" t="s">
        <v>679</v>
      </c>
      <c r="F194" s="15"/>
      <c r="G194" s="84">
        <v>-500</v>
      </c>
      <c r="H194" s="15"/>
      <c r="I194" s="16">
        <v>-500</v>
      </c>
      <c r="J194"/>
    </row>
    <row r="195" spans="1:10" x14ac:dyDescent="0.35">
      <c r="A195" s="12" t="s">
        <v>24</v>
      </c>
      <c r="B195" s="12" t="s">
        <v>616</v>
      </c>
      <c r="C195" s="12" t="s">
        <v>147</v>
      </c>
      <c r="D195" s="12" t="s">
        <v>34</v>
      </c>
      <c r="E195" s="12" t="s">
        <v>575</v>
      </c>
      <c r="F195" s="15"/>
      <c r="G195" s="84"/>
      <c r="H195" s="15">
        <v>6222</v>
      </c>
      <c r="I195" s="16">
        <v>6222</v>
      </c>
      <c r="J195"/>
    </row>
    <row r="196" spans="1:10" x14ac:dyDescent="0.35">
      <c r="A196" s="12" t="s">
        <v>24</v>
      </c>
      <c r="B196" s="12" t="s">
        <v>616</v>
      </c>
      <c r="C196" s="12" t="s">
        <v>125</v>
      </c>
      <c r="D196" s="12" t="s">
        <v>122</v>
      </c>
      <c r="E196" s="12" t="s">
        <v>121</v>
      </c>
      <c r="F196" s="15"/>
      <c r="G196" s="84">
        <v>1500</v>
      </c>
      <c r="H196" s="15"/>
      <c r="I196" s="16">
        <v>1500</v>
      </c>
      <c r="J196"/>
    </row>
    <row r="197" spans="1:10" x14ac:dyDescent="0.35">
      <c r="A197" s="12" t="s">
        <v>24</v>
      </c>
      <c r="B197" s="12" t="s">
        <v>616</v>
      </c>
      <c r="C197" s="12" t="s">
        <v>125</v>
      </c>
      <c r="D197" s="12" t="s">
        <v>34</v>
      </c>
      <c r="E197" s="12" t="s">
        <v>673</v>
      </c>
      <c r="F197" s="15"/>
      <c r="G197" s="84"/>
      <c r="H197" s="15">
        <v>1390</v>
      </c>
      <c r="I197" s="16">
        <v>1390</v>
      </c>
      <c r="J197"/>
    </row>
    <row r="198" spans="1:10" x14ac:dyDescent="0.35">
      <c r="A198" s="12" t="s">
        <v>24</v>
      </c>
      <c r="B198" s="12" t="s">
        <v>616</v>
      </c>
      <c r="C198" s="12" t="s">
        <v>154</v>
      </c>
      <c r="D198" s="12" t="s">
        <v>89</v>
      </c>
      <c r="E198" s="12" t="s">
        <v>675</v>
      </c>
      <c r="F198" s="15"/>
      <c r="G198" s="84">
        <v>-1500</v>
      </c>
      <c r="H198" s="15"/>
      <c r="I198" s="16">
        <v>-1500</v>
      </c>
      <c r="J198"/>
    </row>
    <row r="199" spans="1:10" x14ac:dyDescent="0.35">
      <c r="A199" s="12" t="s">
        <v>24</v>
      </c>
      <c r="B199" s="12" t="s">
        <v>616</v>
      </c>
      <c r="C199" s="12" t="s">
        <v>154</v>
      </c>
      <c r="D199" s="12" t="s">
        <v>89</v>
      </c>
      <c r="E199" s="12" t="s">
        <v>676</v>
      </c>
      <c r="F199" s="15"/>
      <c r="G199" s="84">
        <v>-500</v>
      </c>
      <c r="H199" s="15"/>
      <c r="I199" s="16">
        <v>-500</v>
      </c>
      <c r="J199"/>
    </row>
    <row r="200" spans="1:10" x14ac:dyDescent="0.35">
      <c r="A200" s="12" t="s">
        <v>24</v>
      </c>
      <c r="B200" s="12" t="s">
        <v>616</v>
      </c>
      <c r="C200" s="12" t="s">
        <v>154</v>
      </c>
      <c r="D200" s="12" t="s">
        <v>94</v>
      </c>
      <c r="E200" s="12" t="s">
        <v>702</v>
      </c>
      <c r="F200" s="15"/>
      <c r="G200" s="84"/>
      <c r="H200" s="15">
        <v>-8050</v>
      </c>
      <c r="I200" s="16">
        <v>-8050</v>
      </c>
      <c r="J200"/>
    </row>
    <row r="201" spans="1:10" x14ac:dyDescent="0.35">
      <c r="A201" s="12" t="s">
        <v>24</v>
      </c>
      <c r="B201" s="12" t="s">
        <v>616</v>
      </c>
      <c r="C201" s="12" t="s">
        <v>154</v>
      </c>
      <c r="D201" s="12" t="s">
        <v>478</v>
      </c>
      <c r="E201" s="12" t="s">
        <v>699</v>
      </c>
      <c r="F201" s="15"/>
      <c r="G201" s="84"/>
      <c r="H201" s="15">
        <v>320</v>
      </c>
      <c r="I201" s="16">
        <v>320</v>
      </c>
      <c r="J201"/>
    </row>
    <row r="202" spans="1:10" x14ac:dyDescent="0.35">
      <c r="A202" s="12" t="s">
        <v>24</v>
      </c>
      <c r="B202" s="12" t="s">
        <v>616</v>
      </c>
      <c r="C202" s="12" t="s">
        <v>154</v>
      </c>
      <c r="D202" s="12" t="s">
        <v>478</v>
      </c>
      <c r="E202" s="12" t="s">
        <v>701</v>
      </c>
      <c r="F202" s="15"/>
      <c r="G202" s="84"/>
      <c r="H202" s="15">
        <v>1000</v>
      </c>
      <c r="I202" s="16">
        <v>1000</v>
      </c>
      <c r="J202"/>
    </row>
    <row r="203" spans="1:10" x14ac:dyDescent="0.35">
      <c r="A203" s="12" t="s">
        <v>24</v>
      </c>
      <c r="B203" s="12" t="s">
        <v>616</v>
      </c>
      <c r="C203" s="12" t="s">
        <v>154</v>
      </c>
      <c r="D203" s="12" t="s">
        <v>478</v>
      </c>
      <c r="E203" s="12" t="s">
        <v>700</v>
      </c>
      <c r="F203" s="15"/>
      <c r="G203" s="84"/>
      <c r="H203" s="15">
        <v>400</v>
      </c>
      <c r="I203" s="16">
        <v>400</v>
      </c>
      <c r="J203"/>
    </row>
    <row r="204" spans="1:10" x14ac:dyDescent="0.35">
      <c r="A204" s="12" t="s">
        <v>24</v>
      </c>
      <c r="B204" s="12" t="s">
        <v>616</v>
      </c>
      <c r="C204" s="12" t="s">
        <v>154</v>
      </c>
      <c r="D204" s="12" t="s">
        <v>478</v>
      </c>
      <c r="E204" s="12" t="s">
        <v>482</v>
      </c>
      <c r="F204" s="15"/>
      <c r="G204" s="84"/>
      <c r="H204" s="15">
        <v>149</v>
      </c>
      <c r="I204" s="16">
        <v>149</v>
      </c>
      <c r="J204"/>
    </row>
    <row r="205" spans="1:10" x14ac:dyDescent="0.35">
      <c r="A205" s="12" t="s">
        <v>24</v>
      </c>
      <c r="B205" s="12" t="s">
        <v>616</v>
      </c>
      <c r="C205" s="12" t="s">
        <v>154</v>
      </c>
      <c r="D205" s="12" t="s">
        <v>34</v>
      </c>
      <c r="E205" s="12" t="s">
        <v>150</v>
      </c>
      <c r="F205" s="15"/>
      <c r="G205" s="84">
        <v>-160</v>
      </c>
      <c r="H205" s="15"/>
      <c r="I205" s="16">
        <v>-160</v>
      </c>
      <c r="J205"/>
    </row>
    <row r="206" spans="1:10" x14ac:dyDescent="0.35">
      <c r="A206" s="12" t="s">
        <v>24</v>
      </c>
      <c r="B206" s="12" t="s">
        <v>616</v>
      </c>
      <c r="C206" s="12" t="s">
        <v>113</v>
      </c>
      <c r="D206" s="12" t="s">
        <v>89</v>
      </c>
      <c r="E206" s="12" t="s">
        <v>677</v>
      </c>
      <c r="F206" s="15"/>
      <c r="G206" s="84">
        <v>-810</v>
      </c>
      <c r="H206" s="15"/>
      <c r="I206" s="16">
        <v>-810</v>
      </c>
      <c r="J206"/>
    </row>
    <row r="207" spans="1:10" x14ac:dyDescent="0.35">
      <c r="A207" s="12" t="s">
        <v>24</v>
      </c>
      <c r="B207" s="12" t="s">
        <v>616</v>
      </c>
      <c r="C207" s="12" t="s">
        <v>113</v>
      </c>
      <c r="D207" s="12" t="s">
        <v>34</v>
      </c>
      <c r="E207" s="12" t="s">
        <v>662</v>
      </c>
      <c r="F207" s="15"/>
      <c r="G207" s="84">
        <v>184</v>
      </c>
      <c r="H207" s="15"/>
      <c r="I207" s="16">
        <v>184</v>
      </c>
      <c r="J207"/>
    </row>
    <row r="208" spans="1:10" x14ac:dyDescent="0.35">
      <c r="A208" s="12" t="s">
        <v>24</v>
      </c>
      <c r="B208" s="12" t="s">
        <v>616</v>
      </c>
      <c r="C208" s="12" t="s">
        <v>159</v>
      </c>
      <c r="D208" s="12" t="s">
        <v>89</v>
      </c>
      <c r="E208" s="12" t="s">
        <v>675</v>
      </c>
      <c r="F208" s="15"/>
      <c r="G208" s="84">
        <v>-700</v>
      </c>
      <c r="H208" s="15"/>
      <c r="I208" s="16">
        <v>-700</v>
      </c>
      <c r="J208"/>
    </row>
    <row r="209" spans="1:10" x14ac:dyDescent="0.35">
      <c r="A209" s="12" t="s">
        <v>24</v>
      </c>
      <c r="B209" s="12" t="s">
        <v>616</v>
      </c>
      <c r="C209" s="12" t="s">
        <v>159</v>
      </c>
      <c r="D209" s="12" t="s">
        <v>89</v>
      </c>
      <c r="E209" s="12" t="s">
        <v>676</v>
      </c>
      <c r="F209" s="15"/>
      <c r="G209" s="84">
        <v>-300</v>
      </c>
      <c r="H209" s="15"/>
      <c r="I209" s="16">
        <v>-300</v>
      </c>
      <c r="J209"/>
    </row>
    <row r="210" spans="1:10" x14ac:dyDescent="0.35">
      <c r="A210" s="12" t="s">
        <v>24</v>
      </c>
      <c r="B210" s="12" t="s">
        <v>616</v>
      </c>
      <c r="C210" s="12" t="s">
        <v>159</v>
      </c>
      <c r="D210" s="12" t="s">
        <v>34</v>
      </c>
      <c r="E210" s="12" t="s">
        <v>157</v>
      </c>
      <c r="F210" s="15"/>
      <c r="G210" s="84">
        <v>-160</v>
      </c>
      <c r="H210" s="15"/>
      <c r="I210" s="16">
        <v>-160</v>
      </c>
      <c r="J210"/>
    </row>
    <row r="211" spans="1:10" x14ac:dyDescent="0.35">
      <c r="A211" s="12" t="s">
        <v>24</v>
      </c>
      <c r="B211" s="12" t="s">
        <v>616</v>
      </c>
      <c r="C211" s="12" t="s">
        <v>159</v>
      </c>
      <c r="D211" s="12" t="s">
        <v>34</v>
      </c>
      <c r="E211" s="12" t="s">
        <v>514</v>
      </c>
      <c r="F211" s="15"/>
      <c r="G211" s="84"/>
      <c r="H211" s="15">
        <v>3000</v>
      </c>
      <c r="I211" s="16">
        <v>3000</v>
      </c>
      <c r="J211"/>
    </row>
    <row r="212" spans="1:10" x14ac:dyDescent="0.35">
      <c r="A212" s="12" t="s">
        <v>24</v>
      </c>
      <c r="B212" s="12" t="s">
        <v>616</v>
      </c>
      <c r="C212" s="12" t="s">
        <v>159</v>
      </c>
      <c r="D212" s="12" t="s">
        <v>34</v>
      </c>
      <c r="E212" s="12" t="s">
        <v>702</v>
      </c>
      <c r="F212" s="15"/>
      <c r="G212" s="84"/>
      <c r="H212" s="15">
        <v>-4450</v>
      </c>
      <c r="I212" s="16">
        <v>-4450</v>
      </c>
      <c r="J212"/>
    </row>
    <row r="213" spans="1:10" x14ac:dyDescent="0.35">
      <c r="A213" s="12" t="s">
        <v>24</v>
      </c>
      <c r="B213" s="12" t="s">
        <v>616</v>
      </c>
      <c r="C213" s="12" t="s">
        <v>97</v>
      </c>
      <c r="D213" s="12" t="s">
        <v>109</v>
      </c>
      <c r="E213" s="12" t="s">
        <v>686</v>
      </c>
      <c r="F213" s="15"/>
      <c r="G213" s="84">
        <v>-1000</v>
      </c>
      <c r="H213" s="15"/>
      <c r="I213" s="16">
        <v>-1000</v>
      </c>
      <c r="J213"/>
    </row>
    <row r="214" spans="1:10" x14ac:dyDescent="0.35">
      <c r="A214" s="12" t="s">
        <v>24</v>
      </c>
      <c r="B214" s="12" t="s">
        <v>616</v>
      </c>
      <c r="C214" s="12" t="s">
        <v>97</v>
      </c>
      <c r="D214" s="12" t="s">
        <v>100</v>
      </c>
      <c r="E214" s="12" t="s">
        <v>99</v>
      </c>
      <c r="F214" s="15"/>
      <c r="G214" s="84">
        <v>500</v>
      </c>
      <c r="H214" s="15"/>
      <c r="I214" s="16">
        <v>500</v>
      </c>
      <c r="J214"/>
    </row>
    <row r="215" spans="1:10" x14ac:dyDescent="0.35">
      <c r="A215" s="12" t="s">
        <v>24</v>
      </c>
      <c r="B215" s="12" t="s">
        <v>616</v>
      </c>
      <c r="C215" s="12" t="s">
        <v>97</v>
      </c>
      <c r="D215" s="12" t="s">
        <v>21</v>
      </c>
      <c r="E215" s="12" t="s">
        <v>107</v>
      </c>
      <c r="F215" s="15"/>
      <c r="G215" s="84">
        <v>1000</v>
      </c>
      <c r="H215" s="15"/>
      <c r="I215" s="16">
        <v>1000</v>
      </c>
      <c r="J215"/>
    </row>
    <row r="216" spans="1:10" x14ac:dyDescent="0.35">
      <c r="A216" s="12" t="s">
        <v>24</v>
      </c>
      <c r="B216" s="12" t="s">
        <v>616</v>
      </c>
      <c r="C216" s="12" t="s">
        <v>97</v>
      </c>
      <c r="D216" s="12" t="s">
        <v>105</v>
      </c>
      <c r="E216" s="12" t="s">
        <v>104</v>
      </c>
      <c r="F216" s="15"/>
      <c r="G216" s="84">
        <v>500</v>
      </c>
      <c r="H216" s="15"/>
      <c r="I216" s="16">
        <v>500</v>
      </c>
      <c r="J216"/>
    </row>
    <row r="217" spans="1:10" x14ac:dyDescent="0.35">
      <c r="A217" s="12" t="s">
        <v>24</v>
      </c>
      <c r="B217" s="12" t="s">
        <v>616</v>
      </c>
      <c r="C217" s="12" t="s">
        <v>97</v>
      </c>
      <c r="D217" s="12" t="s">
        <v>102</v>
      </c>
      <c r="E217" s="12" t="s">
        <v>596</v>
      </c>
      <c r="F217" s="15"/>
      <c r="G217" s="84">
        <v>-1000</v>
      </c>
      <c r="H217" s="15"/>
      <c r="I217" s="16">
        <v>-1000</v>
      </c>
      <c r="J217"/>
    </row>
    <row r="218" spans="1:10" x14ac:dyDescent="0.35">
      <c r="A218" s="12" t="s">
        <v>24</v>
      </c>
      <c r="B218" s="12" t="s">
        <v>616</v>
      </c>
      <c r="C218" s="12" t="s">
        <v>97</v>
      </c>
      <c r="D218" s="12" t="s">
        <v>94</v>
      </c>
      <c r="E218" s="12" t="s">
        <v>93</v>
      </c>
      <c r="F218" s="15"/>
      <c r="G218" s="84">
        <v>75</v>
      </c>
      <c r="H218" s="15"/>
      <c r="I218" s="16">
        <v>75</v>
      </c>
      <c r="J218"/>
    </row>
    <row r="219" spans="1:10" x14ac:dyDescent="0.35">
      <c r="A219" s="12" t="s">
        <v>24</v>
      </c>
      <c r="B219" s="12" t="s">
        <v>616</v>
      </c>
      <c r="C219" s="12" t="s">
        <v>118</v>
      </c>
      <c r="D219" s="12" t="s">
        <v>89</v>
      </c>
      <c r="E219" s="12" t="s">
        <v>116</v>
      </c>
      <c r="F219" s="15"/>
      <c r="G219" s="84">
        <v>-1000</v>
      </c>
      <c r="H219" s="15"/>
      <c r="I219" s="16">
        <v>-1000</v>
      </c>
      <c r="J219"/>
    </row>
    <row r="220" spans="1:10" x14ac:dyDescent="0.35">
      <c r="A220" s="12" t="s">
        <v>24</v>
      </c>
      <c r="B220" s="12" t="s">
        <v>616</v>
      </c>
      <c r="C220" s="12" t="s">
        <v>436</v>
      </c>
      <c r="D220" s="12" t="s">
        <v>445</v>
      </c>
      <c r="E220" s="12" t="s">
        <v>438</v>
      </c>
      <c r="F220" s="15"/>
      <c r="G220" s="84">
        <v>-1000</v>
      </c>
      <c r="H220" s="15"/>
      <c r="I220" s="16">
        <v>-1000</v>
      </c>
      <c r="J220"/>
    </row>
    <row r="221" spans="1:10" x14ac:dyDescent="0.35">
      <c r="A221" s="12" t="s">
        <v>24</v>
      </c>
      <c r="B221" s="12" t="s">
        <v>616</v>
      </c>
      <c r="C221" s="12" t="s">
        <v>436</v>
      </c>
      <c r="D221" s="12" t="s">
        <v>94</v>
      </c>
      <c r="E221" s="12" t="s">
        <v>689</v>
      </c>
      <c r="F221" s="15"/>
      <c r="G221" s="84">
        <v>300</v>
      </c>
      <c r="H221" s="15"/>
      <c r="I221" s="16">
        <v>300</v>
      </c>
      <c r="J221"/>
    </row>
    <row r="222" spans="1:10" x14ac:dyDescent="0.35">
      <c r="A222" s="12" t="s">
        <v>24</v>
      </c>
      <c r="B222" s="12" t="s">
        <v>616</v>
      </c>
      <c r="C222" s="12" t="s">
        <v>76</v>
      </c>
      <c r="D222" s="12" t="s">
        <v>81</v>
      </c>
      <c r="E222" s="12" t="s">
        <v>80</v>
      </c>
      <c r="F222" s="15"/>
      <c r="G222" s="84">
        <v>-1100</v>
      </c>
      <c r="H222" s="15"/>
      <c r="I222" s="16">
        <v>-1100</v>
      </c>
      <c r="J222"/>
    </row>
    <row r="223" spans="1:10" x14ac:dyDescent="0.35">
      <c r="A223" s="12" t="s">
        <v>24</v>
      </c>
      <c r="B223" s="12" t="s">
        <v>616</v>
      </c>
      <c r="C223" s="12" t="s">
        <v>76</v>
      </c>
      <c r="D223" s="12" t="s">
        <v>84</v>
      </c>
      <c r="E223" s="12" t="s">
        <v>83</v>
      </c>
      <c r="F223" s="15"/>
      <c r="G223" s="84">
        <v>1100</v>
      </c>
      <c r="H223" s="15"/>
      <c r="I223" s="16">
        <v>1100</v>
      </c>
      <c r="J223"/>
    </row>
    <row r="224" spans="1:10" x14ac:dyDescent="0.35">
      <c r="A224" s="12" t="s">
        <v>24</v>
      </c>
      <c r="B224" s="12" t="s">
        <v>616</v>
      </c>
      <c r="C224" s="12" t="s">
        <v>76</v>
      </c>
      <c r="D224" s="12" t="s">
        <v>94</v>
      </c>
      <c r="E224" s="12" t="s">
        <v>577</v>
      </c>
      <c r="F224" s="15"/>
      <c r="G224" s="84"/>
      <c r="H224" s="15">
        <v>1942</v>
      </c>
      <c r="I224" s="16">
        <v>1942</v>
      </c>
      <c r="J224"/>
    </row>
    <row r="225" spans="1:10" x14ac:dyDescent="0.35">
      <c r="A225" s="12" t="s">
        <v>24</v>
      </c>
      <c r="B225" s="12" t="s">
        <v>616</v>
      </c>
      <c r="C225" s="12" t="s">
        <v>92</v>
      </c>
      <c r="D225" s="12" t="s">
        <v>89</v>
      </c>
      <c r="E225" s="12" t="s">
        <v>658</v>
      </c>
      <c r="F225" s="15"/>
      <c r="G225" s="84">
        <v>-1500</v>
      </c>
      <c r="H225" s="15"/>
      <c r="I225" s="16">
        <v>-1500</v>
      </c>
      <c r="J225"/>
    </row>
    <row r="226" spans="1:10" x14ac:dyDescent="0.35">
      <c r="A226" s="12" t="s">
        <v>24</v>
      </c>
      <c r="B226" s="12" t="s">
        <v>616</v>
      </c>
      <c r="C226" s="12" t="s">
        <v>92</v>
      </c>
      <c r="D226" s="12" t="s">
        <v>94</v>
      </c>
      <c r="E226" s="12" t="s">
        <v>672</v>
      </c>
      <c r="F226" s="15"/>
      <c r="G226" s="84"/>
      <c r="H226" s="15">
        <v>-374</v>
      </c>
      <c r="I226" s="16">
        <v>-374</v>
      </c>
      <c r="J226"/>
    </row>
    <row r="227" spans="1:10" x14ac:dyDescent="0.35">
      <c r="A227" s="12" t="s">
        <v>24</v>
      </c>
      <c r="B227" s="12" t="s">
        <v>616</v>
      </c>
      <c r="C227" s="12" t="s">
        <v>410</v>
      </c>
      <c r="D227" s="12" t="s">
        <v>29</v>
      </c>
      <c r="E227" s="12" t="s">
        <v>413</v>
      </c>
      <c r="F227" s="15"/>
      <c r="G227" s="84">
        <v>26422</v>
      </c>
      <c r="H227" s="15"/>
      <c r="I227" s="16">
        <v>26422</v>
      </c>
      <c r="J227"/>
    </row>
    <row r="228" spans="1:10" x14ac:dyDescent="0.35">
      <c r="A228" s="12" t="s">
        <v>24</v>
      </c>
      <c r="B228" s="12" t="s">
        <v>616</v>
      </c>
      <c r="C228" s="12" t="s">
        <v>410</v>
      </c>
      <c r="D228" s="12" t="s">
        <v>29</v>
      </c>
      <c r="E228" s="12" t="s">
        <v>414</v>
      </c>
      <c r="F228" s="15"/>
      <c r="G228" s="84">
        <v>24538</v>
      </c>
      <c r="H228" s="15"/>
      <c r="I228" s="16">
        <v>24538</v>
      </c>
      <c r="J228"/>
    </row>
    <row r="229" spans="1:10" x14ac:dyDescent="0.35">
      <c r="A229" s="12" t="s">
        <v>24</v>
      </c>
      <c r="B229" s="12" t="s">
        <v>616</v>
      </c>
      <c r="C229" s="12" t="s">
        <v>410</v>
      </c>
      <c r="D229" s="12" t="s">
        <v>29</v>
      </c>
      <c r="E229" s="12" t="s">
        <v>698</v>
      </c>
      <c r="F229" s="15"/>
      <c r="G229" s="84">
        <v>1646</v>
      </c>
      <c r="H229" s="15"/>
      <c r="I229" s="16">
        <v>1646</v>
      </c>
      <c r="J229"/>
    </row>
    <row r="230" spans="1:10" x14ac:dyDescent="0.35">
      <c r="A230" s="12" t="s">
        <v>24</v>
      </c>
      <c r="B230" s="12" t="s">
        <v>616</v>
      </c>
      <c r="C230" s="12" t="s">
        <v>410</v>
      </c>
      <c r="D230" s="12" t="s">
        <v>29</v>
      </c>
      <c r="E230" s="12" t="s">
        <v>704</v>
      </c>
      <c r="F230" s="15"/>
      <c r="G230" s="84"/>
      <c r="H230" s="15">
        <v>-1646</v>
      </c>
      <c r="I230" s="16">
        <v>-1646</v>
      </c>
      <c r="J230"/>
    </row>
    <row r="231" spans="1:10" x14ac:dyDescent="0.35">
      <c r="A231" s="12" t="s">
        <v>24</v>
      </c>
      <c r="B231" s="12" t="s">
        <v>616</v>
      </c>
      <c r="C231" s="12" t="s">
        <v>417</v>
      </c>
      <c r="D231" s="12" t="s">
        <v>89</v>
      </c>
      <c r="E231" s="12" t="s">
        <v>681</v>
      </c>
      <c r="F231" s="15"/>
      <c r="G231" s="84">
        <v>-1000</v>
      </c>
      <c r="H231" s="15"/>
      <c r="I231" s="16">
        <v>-1000</v>
      </c>
      <c r="J231"/>
    </row>
    <row r="232" spans="1:10" x14ac:dyDescent="0.35">
      <c r="A232" s="12" t="s">
        <v>24</v>
      </c>
      <c r="B232" s="12" t="s">
        <v>616</v>
      </c>
      <c r="C232" s="12" t="s">
        <v>417</v>
      </c>
      <c r="D232" s="12" t="s">
        <v>89</v>
      </c>
      <c r="E232" s="12" t="s">
        <v>682</v>
      </c>
      <c r="F232" s="15"/>
      <c r="G232" s="84">
        <v>-850</v>
      </c>
      <c r="H232" s="15"/>
      <c r="I232" s="16">
        <v>-850</v>
      </c>
      <c r="J232"/>
    </row>
    <row r="233" spans="1:10" x14ac:dyDescent="0.35">
      <c r="A233" s="12" t="s">
        <v>24</v>
      </c>
      <c r="B233" s="12" t="s">
        <v>616</v>
      </c>
      <c r="C233" s="12" t="s">
        <v>417</v>
      </c>
      <c r="D233" s="12" t="s">
        <v>527</v>
      </c>
      <c r="E233" s="12" t="s">
        <v>526</v>
      </c>
      <c r="F233" s="15"/>
      <c r="G233" s="84"/>
      <c r="H233" s="15">
        <v>-796</v>
      </c>
      <c r="I233" s="16">
        <v>-796</v>
      </c>
      <c r="J233"/>
    </row>
    <row r="234" spans="1:10" x14ac:dyDescent="0.35">
      <c r="A234" s="12" t="s">
        <v>24</v>
      </c>
      <c r="B234" s="12" t="s">
        <v>616</v>
      </c>
      <c r="C234" s="12" t="s">
        <v>417</v>
      </c>
      <c r="D234" s="12" t="s">
        <v>122</v>
      </c>
      <c r="E234" s="12" t="s">
        <v>425</v>
      </c>
      <c r="F234" s="15"/>
      <c r="G234" s="84">
        <v>1620</v>
      </c>
      <c r="H234" s="15"/>
      <c r="I234" s="16">
        <v>1620</v>
      </c>
      <c r="J234"/>
    </row>
    <row r="235" spans="1:10" x14ac:dyDescent="0.35">
      <c r="A235" s="12" t="s">
        <v>24</v>
      </c>
      <c r="B235" s="12" t="s">
        <v>616</v>
      </c>
      <c r="C235" s="12" t="s">
        <v>417</v>
      </c>
      <c r="D235" s="12" t="s">
        <v>122</v>
      </c>
      <c r="E235" s="12" t="s">
        <v>521</v>
      </c>
      <c r="F235" s="15"/>
      <c r="G235" s="84"/>
      <c r="H235" s="15">
        <v>3440</v>
      </c>
      <c r="I235" s="16">
        <v>3440</v>
      </c>
      <c r="J235"/>
    </row>
    <row r="236" spans="1:10" x14ac:dyDescent="0.35">
      <c r="A236" s="12" t="s">
        <v>24</v>
      </c>
      <c r="B236" s="12" t="s">
        <v>616</v>
      </c>
      <c r="C236" s="12" t="s">
        <v>417</v>
      </c>
      <c r="D236" s="12" t="s">
        <v>122</v>
      </c>
      <c r="E236" s="12" t="s">
        <v>427</v>
      </c>
      <c r="F236" s="15"/>
      <c r="G236" s="84">
        <v>400</v>
      </c>
      <c r="H236" s="15"/>
      <c r="I236" s="16">
        <v>400</v>
      </c>
      <c r="J236"/>
    </row>
    <row r="237" spans="1:10" x14ac:dyDescent="0.35">
      <c r="A237" s="12" t="s">
        <v>24</v>
      </c>
      <c r="B237" s="12" t="s">
        <v>616</v>
      </c>
      <c r="C237" s="12" t="s">
        <v>417</v>
      </c>
      <c r="D237" s="12" t="s">
        <v>122</v>
      </c>
      <c r="E237" s="12" t="s">
        <v>426</v>
      </c>
      <c r="F237" s="15"/>
      <c r="G237" s="84">
        <v>800</v>
      </c>
      <c r="H237" s="15"/>
      <c r="I237" s="16">
        <v>800</v>
      </c>
      <c r="J237"/>
    </row>
    <row r="238" spans="1:10" x14ac:dyDescent="0.35">
      <c r="A238" s="12" t="s">
        <v>24</v>
      </c>
      <c r="B238" s="12" t="s">
        <v>616</v>
      </c>
      <c r="C238" s="12" t="s">
        <v>417</v>
      </c>
      <c r="D238" s="12" t="s">
        <v>122</v>
      </c>
      <c r="E238" s="12" t="s">
        <v>663</v>
      </c>
      <c r="F238" s="15"/>
      <c r="G238" s="84">
        <v>1080</v>
      </c>
      <c r="H238" s="15"/>
      <c r="I238" s="16">
        <v>1080</v>
      </c>
      <c r="J238"/>
    </row>
    <row r="239" spans="1:10" x14ac:dyDescent="0.35">
      <c r="A239" s="12" t="s">
        <v>24</v>
      </c>
      <c r="B239" s="12" t="s">
        <v>616</v>
      </c>
      <c r="C239" s="12" t="s">
        <v>417</v>
      </c>
      <c r="D239" s="12" t="s">
        <v>34</v>
      </c>
      <c r="E239" s="12" t="s">
        <v>522</v>
      </c>
      <c r="F239" s="15"/>
      <c r="G239" s="84"/>
      <c r="H239" s="15">
        <v>250</v>
      </c>
      <c r="I239" s="16">
        <v>250</v>
      </c>
      <c r="J239"/>
    </row>
    <row r="240" spans="1:10" x14ac:dyDescent="0.35">
      <c r="A240" s="12" t="s">
        <v>24</v>
      </c>
      <c r="B240" s="12" t="s">
        <v>616</v>
      </c>
      <c r="C240" s="12" t="s">
        <v>417</v>
      </c>
      <c r="D240" s="12" t="s">
        <v>34</v>
      </c>
      <c r="E240" s="12" t="s">
        <v>524</v>
      </c>
      <c r="F240" s="15"/>
      <c r="G240" s="84"/>
      <c r="H240" s="15">
        <v>150</v>
      </c>
      <c r="I240" s="16">
        <v>150</v>
      </c>
      <c r="J240"/>
    </row>
    <row r="241" spans="1:10" x14ac:dyDescent="0.35">
      <c r="A241" s="12" t="s">
        <v>24</v>
      </c>
      <c r="B241" s="12" t="s">
        <v>616</v>
      </c>
      <c r="C241" s="12" t="s">
        <v>417</v>
      </c>
      <c r="D241" s="12" t="s">
        <v>34</v>
      </c>
      <c r="E241" s="12" t="s">
        <v>523</v>
      </c>
      <c r="F241" s="15"/>
      <c r="G241" s="84"/>
      <c r="H241" s="15">
        <v>150</v>
      </c>
      <c r="I241" s="16">
        <v>150</v>
      </c>
      <c r="J241"/>
    </row>
    <row r="242" spans="1:10" x14ac:dyDescent="0.35">
      <c r="A242" s="12" t="s">
        <v>24</v>
      </c>
      <c r="B242" s="12" t="s">
        <v>616</v>
      </c>
      <c r="C242" s="12" t="s">
        <v>417</v>
      </c>
      <c r="D242" s="12" t="s">
        <v>172</v>
      </c>
      <c r="E242" s="12" t="s">
        <v>421</v>
      </c>
      <c r="F242" s="15"/>
      <c r="G242" s="84">
        <v>720</v>
      </c>
      <c r="H242" s="15"/>
      <c r="I242" s="16">
        <v>720</v>
      </c>
      <c r="J242"/>
    </row>
    <row r="243" spans="1:10" x14ac:dyDescent="0.35">
      <c r="A243" s="12" t="s">
        <v>24</v>
      </c>
      <c r="B243" s="12" t="s">
        <v>616</v>
      </c>
      <c r="C243" s="12" t="s">
        <v>449</v>
      </c>
      <c r="D243" s="12" t="s">
        <v>94</v>
      </c>
      <c r="E243" s="12" t="s">
        <v>447</v>
      </c>
      <c r="F243" s="15"/>
      <c r="G243" s="84"/>
      <c r="H243" s="15">
        <v>5000</v>
      </c>
      <c r="I243" s="16">
        <v>5000</v>
      </c>
      <c r="J243"/>
    </row>
    <row r="244" spans="1:10" x14ac:dyDescent="0.35">
      <c r="A244" s="12" t="s">
        <v>24</v>
      </c>
      <c r="B244" s="12" t="s">
        <v>616</v>
      </c>
      <c r="C244" s="12" t="s">
        <v>449</v>
      </c>
      <c r="D244" s="12" t="s">
        <v>34</v>
      </c>
      <c r="E244" s="12" t="s">
        <v>455</v>
      </c>
      <c r="F244" s="15"/>
      <c r="G244" s="84"/>
      <c r="H244" s="15">
        <v>-146</v>
      </c>
      <c r="I244" s="16">
        <v>-146</v>
      </c>
      <c r="J244"/>
    </row>
    <row r="245" spans="1:10" x14ac:dyDescent="0.35">
      <c r="A245" s="12" t="s">
        <v>24</v>
      </c>
      <c r="B245" s="12" t="s">
        <v>616</v>
      </c>
      <c r="C245" s="12" t="s">
        <v>449</v>
      </c>
      <c r="D245" s="12" t="s">
        <v>34</v>
      </c>
      <c r="E245" s="12" t="s">
        <v>690</v>
      </c>
      <c r="F245" s="15"/>
      <c r="G245" s="84"/>
      <c r="H245" s="15">
        <v>600</v>
      </c>
      <c r="I245" s="16">
        <v>600</v>
      </c>
      <c r="J245"/>
    </row>
    <row r="246" spans="1:10" x14ac:dyDescent="0.35">
      <c r="A246" s="12" t="s">
        <v>24</v>
      </c>
      <c r="B246" s="12" t="s">
        <v>616</v>
      </c>
      <c r="C246" s="12" t="s">
        <v>449</v>
      </c>
      <c r="D246" s="12" t="s">
        <v>34</v>
      </c>
      <c r="E246" s="12" t="s">
        <v>691</v>
      </c>
      <c r="F246" s="15"/>
      <c r="G246" s="84"/>
      <c r="H246" s="15">
        <v>1500</v>
      </c>
      <c r="I246" s="16">
        <v>1500</v>
      </c>
      <c r="J246"/>
    </row>
    <row r="247" spans="1:10" x14ac:dyDescent="0.35">
      <c r="A247" s="12" t="s">
        <v>24</v>
      </c>
      <c r="B247" s="12" t="s">
        <v>616</v>
      </c>
      <c r="C247" s="12" t="s">
        <v>466</v>
      </c>
      <c r="D247" s="12" t="s">
        <v>34</v>
      </c>
      <c r="E247" s="12" t="s">
        <v>464</v>
      </c>
      <c r="F247" s="15"/>
      <c r="G247" s="84"/>
      <c r="H247" s="15">
        <v>6700</v>
      </c>
      <c r="I247" s="16">
        <v>6700</v>
      </c>
      <c r="J247"/>
    </row>
    <row r="248" spans="1:10" x14ac:dyDescent="0.35">
      <c r="A248" s="12" t="s">
        <v>24</v>
      </c>
      <c r="B248" s="12" t="s">
        <v>616</v>
      </c>
      <c r="C248" s="12" t="s">
        <v>429</v>
      </c>
      <c r="D248" s="12" t="s">
        <v>89</v>
      </c>
      <c r="E248" s="12" t="s">
        <v>675</v>
      </c>
      <c r="F248" s="15"/>
      <c r="G248" s="84">
        <v>-500</v>
      </c>
      <c r="H248" s="15"/>
      <c r="I248" s="16">
        <v>-500</v>
      </c>
      <c r="J248"/>
    </row>
    <row r="249" spans="1:10" x14ac:dyDescent="0.35">
      <c r="A249" s="12" t="s">
        <v>24</v>
      </c>
      <c r="B249" s="12" t="s">
        <v>616</v>
      </c>
      <c r="C249" s="12" t="s">
        <v>429</v>
      </c>
      <c r="D249" s="12" t="s">
        <v>89</v>
      </c>
      <c r="E249" s="12" t="s">
        <v>676</v>
      </c>
      <c r="F249" s="15"/>
      <c r="G249" s="84">
        <v>-1000</v>
      </c>
      <c r="H249" s="15"/>
      <c r="I249" s="16">
        <v>-1000</v>
      </c>
      <c r="J249"/>
    </row>
    <row r="250" spans="1:10" x14ac:dyDescent="0.35">
      <c r="A250" s="12" t="s">
        <v>24</v>
      </c>
      <c r="B250" s="12" t="s">
        <v>616</v>
      </c>
      <c r="C250" s="12" t="s">
        <v>131</v>
      </c>
      <c r="D250" s="12" t="s">
        <v>128</v>
      </c>
      <c r="E250" s="12" t="s">
        <v>127</v>
      </c>
      <c r="F250" s="15"/>
      <c r="G250" s="84">
        <v>-930</v>
      </c>
      <c r="H250" s="15"/>
      <c r="I250" s="16">
        <v>-930</v>
      </c>
      <c r="J250"/>
    </row>
    <row r="251" spans="1:10" x14ac:dyDescent="0.35">
      <c r="A251" s="12" t="s">
        <v>24</v>
      </c>
      <c r="B251" s="12" t="s">
        <v>616</v>
      </c>
      <c r="C251" s="12" t="s">
        <v>131</v>
      </c>
      <c r="D251" s="12" t="s">
        <v>128</v>
      </c>
      <c r="E251" s="12" t="s">
        <v>134</v>
      </c>
      <c r="F251" s="15"/>
      <c r="G251" s="84">
        <v>2500</v>
      </c>
      <c r="H251" s="15"/>
      <c r="I251" s="16">
        <v>2500</v>
      </c>
      <c r="J251"/>
    </row>
    <row r="252" spans="1:10" x14ac:dyDescent="0.35">
      <c r="A252" s="12" t="s">
        <v>24</v>
      </c>
      <c r="B252" s="12" t="s">
        <v>616</v>
      </c>
      <c r="C252" s="12" t="s">
        <v>131</v>
      </c>
      <c r="D252" s="12" t="s">
        <v>137</v>
      </c>
      <c r="E252" s="12" t="s">
        <v>134</v>
      </c>
      <c r="F252" s="15"/>
      <c r="G252" s="84">
        <v>9000</v>
      </c>
      <c r="H252" s="15"/>
      <c r="I252" s="16">
        <v>9000</v>
      </c>
      <c r="J252"/>
    </row>
    <row r="253" spans="1:10" x14ac:dyDescent="0.35">
      <c r="A253" s="12" t="s">
        <v>24</v>
      </c>
      <c r="B253" s="12" t="s">
        <v>616</v>
      </c>
      <c r="C253" s="12" t="s">
        <v>131</v>
      </c>
      <c r="D253" s="12" t="s">
        <v>89</v>
      </c>
      <c r="E253" s="12" t="s">
        <v>683</v>
      </c>
      <c r="F253" s="15"/>
      <c r="G253" s="84">
        <v>900</v>
      </c>
      <c r="H253" s="15"/>
      <c r="I253" s="16">
        <v>900</v>
      </c>
      <c r="J253"/>
    </row>
    <row r="254" spans="1:10" x14ac:dyDescent="0.35">
      <c r="A254" s="12" t="s">
        <v>24</v>
      </c>
      <c r="B254" s="12" t="s">
        <v>616</v>
      </c>
      <c r="C254" s="12" t="s">
        <v>131</v>
      </c>
      <c r="D254" s="12" t="s">
        <v>89</v>
      </c>
      <c r="E254" s="12" t="s">
        <v>684</v>
      </c>
      <c r="F254" s="15"/>
      <c r="G254" s="84">
        <v>930</v>
      </c>
      <c r="H254" s="15"/>
      <c r="I254" s="16">
        <v>930</v>
      </c>
      <c r="J254"/>
    </row>
    <row r="255" spans="1:10" x14ac:dyDescent="0.35">
      <c r="A255" s="12" t="s">
        <v>24</v>
      </c>
      <c r="B255" s="12" t="s">
        <v>616</v>
      </c>
      <c r="C255" s="12" t="s">
        <v>131</v>
      </c>
      <c r="D255" s="12" t="s">
        <v>432</v>
      </c>
      <c r="E255" s="12" t="s">
        <v>675</v>
      </c>
      <c r="F255" s="15"/>
      <c r="G255" s="84">
        <v>-840</v>
      </c>
      <c r="H255" s="15"/>
      <c r="I255" s="16">
        <v>-840</v>
      </c>
      <c r="J255"/>
    </row>
    <row r="256" spans="1:10" x14ac:dyDescent="0.35">
      <c r="A256" s="12" t="s">
        <v>24</v>
      </c>
      <c r="B256" s="12" t="s">
        <v>616</v>
      </c>
      <c r="C256" s="12" t="s">
        <v>131</v>
      </c>
      <c r="D256" s="12" t="s">
        <v>109</v>
      </c>
      <c r="E256" s="12" t="s">
        <v>139</v>
      </c>
      <c r="F256" s="15"/>
      <c r="G256" s="84">
        <v>-900</v>
      </c>
      <c r="H256" s="15"/>
      <c r="I256" s="16">
        <v>-900</v>
      </c>
      <c r="J256"/>
    </row>
    <row r="257" spans="1:10" x14ac:dyDescent="0.35">
      <c r="A257" s="12" t="s">
        <v>24</v>
      </c>
      <c r="B257" s="12" t="s">
        <v>616</v>
      </c>
      <c r="C257" s="12" t="s">
        <v>131</v>
      </c>
      <c r="D257" s="12" t="s">
        <v>122</v>
      </c>
      <c r="E257" s="12" t="s">
        <v>134</v>
      </c>
      <c r="F257" s="15"/>
      <c r="G257" s="84">
        <v>4000</v>
      </c>
      <c r="H257" s="15"/>
      <c r="I257" s="16">
        <v>4000</v>
      </c>
      <c r="J257"/>
    </row>
    <row r="258" spans="1:10" x14ac:dyDescent="0.35">
      <c r="A258" s="12" t="s">
        <v>24</v>
      </c>
      <c r="B258" s="12" t="s">
        <v>616</v>
      </c>
      <c r="C258" s="12" t="s">
        <v>17</v>
      </c>
      <c r="D258" s="12" t="s">
        <v>29</v>
      </c>
      <c r="E258" s="12" t="s">
        <v>20</v>
      </c>
      <c r="F258" s="15"/>
      <c r="G258" s="84">
        <v>-6000</v>
      </c>
      <c r="H258" s="15"/>
      <c r="I258" s="16">
        <v>-6000</v>
      </c>
      <c r="J258"/>
    </row>
    <row r="259" spans="1:10" x14ac:dyDescent="0.35">
      <c r="A259" s="12" t="s">
        <v>24</v>
      </c>
      <c r="B259" s="12" t="s">
        <v>616</v>
      </c>
      <c r="C259" s="12" t="s">
        <v>17</v>
      </c>
      <c r="D259" s="12" t="s">
        <v>27</v>
      </c>
      <c r="E259" s="12" t="s">
        <v>20</v>
      </c>
      <c r="F259" s="15"/>
      <c r="G259" s="84">
        <v>-6000</v>
      </c>
      <c r="H259" s="15"/>
      <c r="I259" s="16">
        <v>-6000</v>
      </c>
      <c r="J259"/>
    </row>
    <row r="260" spans="1:10" x14ac:dyDescent="0.35">
      <c r="A260" s="12" t="s">
        <v>24</v>
      </c>
      <c r="B260" s="12" t="s">
        <v>616</v>
      </c>
      <c r="C260" s="12" t="s">
        <v>17</v>
      </c>
      <c r="D260" s="12" t="s">
        <v>25</v>
      </c>
      <c r="E260" s="12" t="s">
        <v>20</v>
      </c>
      <c r="F260" s="15"/>
      <c r="G260" s="84">
        <v>-5000</v>
      </c>
      <c r="H260" s="15"/>
      <c r="I260" s="16">
        <v>-5000</v>
      </c>
      <c r="J260"/>
    </row>
    <row r="261" spans="1:10" x14ac:dyDescent="0.35">
      <c r="A261" s="12" t="s">
        <v>24</v>
      </c>
      <c r="B261" s="12" t="s">
        <v>616</v>
      </c>
      <c r="C261" s="12" t="s">
        <v>17</v>
      </c>
      <c r="D261" s="12" t="s">
        <v>21</v>
      </c>
      <c r="E261" s="12" t="s">
        <v>20</v>
      </c>
      <c r="F261" s="15"/>
      <c r="G261" s="84">
        <v>-3000</v>
      </c>
      <c r="H261" s="15"/>
      <c r="I261" s="16">
        <v>-3000</v>
      </c>
      <c r="J261"/>
    </row>
    <row r="262" spans="1:10" x14ac:dyDescent="0.35">
      <c r="A262" s="12" t="s">
        <v>24</v>
      </c>
      <c r="B262" s="12" t="s">
        <v>616</v>
      </c>
      <c r="C262" s="12" t="s">
        <v>17</v>
      </c>
      <c r="D262" s="12" t="s">
        <v>34</v>
      </c>
      <c r="E262" s="12" t="s">
        <v>31</v>
      </c>
      <c r="F262" s="15"/>
      <c r="G262" s="84">
        <v>-1700</v>
      </c>
      <c r="H262" s="15"/>
      <c r="I262" s="16">
        <v>-1700</v>
      </c>
      <c r="J262"/>
    </row>
    <row r="263" spans="1:10" x14ac:dyDescent="0.35">
      <c r="A263" s="12" t="s">
        <v>24</v>
      </c>
      <c r="B263" s="12" t="s">
        <v>616</v>
      </c>
      <c r="C263" s="12" t="s">
        <v>17</v>
      </c>
      <c r="D263" s="12" t="s">
        <v>34</v>
      </c>
      <c r="E263" s="12" t="s">
        <v>670</v>
      </c>
      <c r="F263" s="15"/>
      <c r="G263" s="84"/>
      <c r="H263" s="15">
        <v>4000</v>
      </c>
      <c r="I263" s="16">
        <v>4000</v>
      </c>
      <c r="J263"/>
    </row>
    <row r="264" spans="1:10" x14ac:dyDescent="0.35">
      <c r="A264" s="12" t="s">
        <v>24</v>
      </c>
      <c r="B264" s="12" t="s">
        <v>616</v>
      </c>
      <c r="C264" s="12" t="s">
        <v>495</v>
      </c>
      <c r="D264" s="12" t="s">
        <v>34</v>
      </c>
      <c r="E264" s="12" t="s">
        <v>493</v>
      </c>
      <c r="F264" s="15"/>
      <c r="G264" s="15"/>
      <c r="H264" s="15">
        <v>900</v>
      </c>
      <c r="I264" s="16">
        <v>900</v>
      </c>
      <c r="J264"/>
    </row>
    <row r="265" spans="1:10" x14ac:dyDescent="0.35">
      <c r="A265" s="12" t="s">
        <v>24</v>
      </c>
      <c r="B265" s="12" t="s">
        <v>638</v>
      </c>
      <c r="F265" s="15"/>
      <c r="G265" s="15">
        <v>-270985</v>
      </c>
      <c r="H265" s="15">
        <v>87769</v>
      </c>
      <c r="I265" s="16">
        <v>-183216</v>
      </c>
      <c r="J265"/>
    </row>
    <row r="266" spans="1:10" x14ac:dyDescent="0.35">
      <c r="A266" s="12" t="s">
        <v>24</v>
      </c>
      <c r="B266" s="12" t="s">
        <v>617</v>
      </c>
      <c r="C266" s="12" t="s">
        <v>592</v>
      </c>
      <c r="D266" s="12" t="s">
        <v>589</v>
      </c>
      <c r="E266" s="12" t="s">
        <v>588</v>
      </c>
      <c r="F266" s="15">
        <v>-16640</v>
      </c>
      <c r="G266" s="15"/>
      <c r="H266" s="15"/>
      <c r="I266" s="16">
        <v>-16640</v>
      </c>
      <c r="J266"/>
    </row>
    <row r="267" spans="1:10" x14ac:dyDescent="0.35">
      <c r="A267" s="12" t="s">
        <v>24</v>
      </c>
      <c r="B267" s="12" t="s">
        <v>617</v>
      </c>
      <c r="C267" s="12" t="s">
        <v>592</v>
      </c>
      <c r="D267" s="12" t="s">
        <v>589</v>
      </c>
      <c r="E267" s="12" t="s">
        <v>579</v>
      </c>
      <c r="F267" s="15">
        <v>-16640</v>
      </c>
      <c r="G267" s="15"/>
      <c r="H267" s="15"/>
      <c r="I267" s="16">
        <v>-16640</v>
      </c>
      <c r="J267"/>
    </row>
    <row r="268" spans="1:10" x14ac:dyDescent="0.35">
      <c r="A268" s="12" t="s">
        <v>24</v>
      </c>
      <c r="B268" s="12" t="s">
        <v>639</v>
      </c>
      <c r="F268" s="15">
        <v>-33280</v>
      </c>
      <c r="G268" s="15"/>
      <c r="H268" s="15"/>
      <c r="I268" s="16">
        <v>-33280</v>
      </c>
      <c r="J268"/>
    </row>
    <row r="269" spans="1:10" x14ac:dyDescent="0.35">
      <c r="A269" s="12" t="s">
        <v>646</v>
      </c>
      <c r="F269" s="15">
        <v>0</v>
      </c>
      <c r="G269" s="15">
        <v>-220099</v>
      </c>
      <c r="H269" s="15">
        <v>521128</v>
      </c>
      <c r="I269" s="16">
        <v>301029</v>
      </c>
      <c r="J269"/>
    </row>
    <row r="270" spans="1:10" x14ac:dyDescent="0.35">
      <c r="A270" s="12" t="s">
        <v>13</v>
      </c>
      <c r="B270" s="12" t="s">
        <v>618</v>
      </c>
      <c r="C270" s="12" t="s">
        <v>40</v>
      </c>
      <c r="D270" s="12" t="s">
        <v>263</v>
      </c>
      <c r="E270" s="12" t="s">
        <v>262</v>
      </c>
      <c r="F270" s="15"/>
      <c r="G270" s="15">
        <v>473985</v>
      </c>
      <c r="H270" s="15"/>
      <c r="I270" s="16">
        <v>473985</v>
      </c>
      <c r="J270"/>
    </row>
    <row r="271" spans="1:10" x14ac:dyDescent="0.35">
      <c r="A271" s="12" t="s">
        <v>13</v>
      </c>
      <c r="B271" s="12" t="s">
        <v>618</v>
      </c>
      <c r="C271" s="12" t="s">
        <v>40</v>
      </c>
      <c r="D271" s="12" t="s">
        <v>10</v>
      </c>
      <c r="E271" s="12" t="s">
        <v>36</v>
      </c>
      <c r="F271" s="15"/>
      <c r="G271" s="15">
        <v>-12450</v>
      </c>
      <c r="H271" s="15"/>
      <c r="I271" s="16">
        <v>-12450</v>
      </c>
      <c r="J271"/>
    </row>
    <row r="272" spans="1:10" x14ac:dyDescent="0.35">
      <c r="A272" s="12" t="s">
        <v>13</v>
      </c>
      <c r="B272" s="12" t="s">
        <v>618</v>
      </c>
      <c r="C272" s="12" t="s">
        <v>40</v>
      </c>
      <c r="D272" s="12" t="s">
        <v>10</v>
      </c>
      <c r="E272" s="12" t="s">
        <v>680</v>
      </c>
      <c r="F272" s="15"/>
      <c r="G272" s="15">
        <v>25000</v>
      </c>
      <c r="H272" s="15"/>
      <c r="I272" s="16">
        <v>25000</v>
      </c>
      <c r="J272"/>
    </row>
    <row r="273" spans="1:10" x14ac:dyDescent="0.35">
      <c r="A273" s="12" t="s">
        <v>13</v>
      </c>
      <c r="B273" s="12" t="s">
        <v>618</v>
      </c>
      <c r="C273" s="12" t="s">
        <v>303</v>
      </c>
      <c r="D273" s="12" t="s">
        <v>10</v>
      </c>
      <c r="E273" s="12" t="s">
        <v>697</v>
      </c>
      <c r="F273" s="15"/>
      <c r="G273" s="15">
        <v>-25000</v>
      </c>
      <c r="H273" s="15"/>
      <c r="I273" s="16">
        <v>-25000</v>
      </c>
      <c r="J273"/>
    </row>
    <row r="274" spans="1:10" x14ac:dyDescent="0.35">
      <c r="A274" s="12" t="s">
        <v>13</v>
      </c>
      <c r="B274" s="12" t="s">
        <v>618</v>
      </c>
      <c r="C274" s="12" t="s">
        <v>17</v>
      </c>
      <c r="D274" s="12" t="s">
        <v>10</v>
      </c>
      <c r="E274" s="12" t="s">
        <v>685</v>
      </c>
      <c r="F274" s="15"/>
      <c r="G274" s="15">
        <v>47450</v>
      </c>
      <c r="H274" s="15"/>
      <c r="I274" s="16">
        <v>47450</v>
      </c>
      <c r="J274"/>
    </row>
    <row r="275" spans="1:10" x14ac:dyDescent="0.35">
      <c r="A275" s="12" t="s">
        <v>13</v>
      </c>
      <c r="B275" s="12" t="s">
        <v>640</v>
      </c>
      <c r="F275" s="15"/>
      <c r="G275" s="15">
        <v>508985</v>
      </c>
      <c r="H275" s="15"/>
      <c r="I275" s="16">
        <v>508985</v>
      </c>
      <c r="J275"/>
    </row>
    <row r="276" spans="1:10" x14ac:dyDescent="0.35">
      <c r="A276" s="12" t="s">
        <v>13</v>
      </c>
      <c r="B276" s="12" t="s">
        <v>614</v>
      </c>
      <c r="C276" s="12" t="s">
        <v>40</v>
      </c>
      <c r="D276" s="12" t="s">
        <v>287</v>
      </c>
      <c r="E276" s="12" t="s">
        <v>286</v>
      </c>
      <c r="F276" s="15"/>
      <c r="G276" s="15">
        <v>-20000</v>
      </c>
      <c r="H276" s="15"/>
      <c r="I276" s="16">
        <v>-20000</v>
      </c>
      <c r="J276"/>
    </row>
    <row r="277" spans="1:10" x14ac:dyDescent="0.35">
      <c r="A277" s="12" t="s">
        <v>13</v>
      </c>
      <c r="B277" s="12" t="s">
        <v>636</v>
      </c>
      <c r="F277" s="15"/>
      <c r="G277" s="15">
        <v>-20000</v>
      </c>
      <c r="H277" s="15"/>
      <c r="I277" s="16">
        <v>-20000</v>
      </c>
      <c r="J277"/>
    </row>
    <row r="278" spans="1:10" x14ac:dyDescent="0.35">
      <c r="A278" s="12" t="s">
        <v>13</v>
      </c>
      <c r="B278" s="12" t="s">
        <v>619</v>
      </c>
      <c r="C278" s="12" t="s">
        <v>311</v>
      </c>
      <c r="D278" s="12" t="s">
        <v>340</v>
      </c>
      <c r="E278" s="12" t="s">
        <v>339</v>
      </c>
      <c r="F278" s="15"/>
      <c r="G278" s="15">
        <v>11500</v>
      </c>
      <c r="H278" s="15"/>
      <c r="I278" s="16">
        <v>11500</v>
      </c>
      <c r="J278"/>
    </row>
    <row r="279" spans="1:10" x14ac:dyDescent="0.35">
      <c r="A279" s="12" t="s">
        <v>13</v>
      </c>
      <c r="B279" s="12" t="s">
        <v>641</v>
      </c>
      <c r="F279" s="15"/>
      <c r="G279" s="15">
        <v>11500</v>
      </c>
      <c r="H279" s="15"/>
      <c r="I279" s="16">
        <v>11500</v>
      </c>
      <c r="J279"/>
    </row>
    <row r="280" spans="1:10" x14ac:dyDescent="0.35">
      <c r="A280" s="12" t="s">
        <v>647</v>
      </c>
      <c r="F280" s="15"/>
      <c r="G280" s="15">
        <v>500485</v>
      </c>
      <c r="H280" s="15"/>
      <c r="I280" s="16">
        <v>500485</v>
      </c>
      <c r="J280"/>
    </row>
    <row r="281" spans="1:10" x14ac:dyDescent="0.35">
      <c r="A281" s="12" t="s">
        <v>334</v>
      </c>
      <c r="B281" s="12" t="s">
        <v>620</v>
      </c>
      <c r="C281" s="12" t="s">
        <v>311</v>
      </c>
      <c r="D281" s="12" t="s">
        <v>331</v>
      </c>
      <c r="E281" s="12" t="s">
        <v>629</v>
      </c>
      <c r="F281" s="15"/>
      <c r="G281" s="15">
        <v>700000</v>
      </c>
      <c r="H281" s="15"/>
      <c r="I281" s="16">
        <v>700000</v>
      </c>
      <c r="J281"/>
    </row>
    <row r="282" spans="1:10" x14ac:dyDescent="0.35">
      <c r="A282" s="12" t="s">
        <v>334</v>
      </c>
      <c r="B282" s="12" t="s">
        <v>642</v>
      </c>
      <c r="F282" s="15"/>
      <c r="G282" s="15">
        <v>700000</v>
      </c>
      <c r="H282" s="15"/>
      <c r="I282" s="16">
        <v>700000</v>
      </c>
      <c r="J282"/>
    </row>
    <row r="283" spans="1:10" x14ac:dyDescent="0.35">
      <c r="A283" s="12" t="s">
        <v>648</v>
      </c>
      <c r="F283" s="15"/>
      <c r="G283" s="15">
        <v>700000</v>
      </c>
      <c r="H283" s="15"/>
      <c r="I283" s="16">
        <v>700000</v>
      </c>
      <c r="J283"/>
    </row>
    <row r="284" spans="1:10" x14ac:dyDescent="0.35">
      <c r="A284" s="12" t="s">
        <v>305</v>
      </c>
      <c r="B284" s="12" t="s">
        <v>621</v>
      </c>
      <c r="C284" s="12" t="s">
        <v>311</v>
      </c>
      <c r="D284" s="12" t="s">
        <v>306</v>
      </c>
      <c r="E284" s="12" t="s">
        <v>305</v>
      </c>
      <c r="F284" s="15"/>
      <c r="G284" s="15">
        <v>685578</v>
      </c>
      <c r="H284" s="15"/>
      <c r="I284" s="16">
        <v>685578</v>
      </c>
    </row>
    <row r="285" spans="1:10" x14ac:dyDescent="0.35">
      <c r="A285" s="12" t="s">
        <v>305</v>
      </c>
      <c r="B285" s="12" t="s">
        <v>643</v>
      </c>
      <c r="F285" s="15"/>
      <c r="G285" s="15">
        <v>685578</v>
      </c>
      <c r="H285" s="15"/>
      <c r="I285" s="16">
        <v>685578</v>
      </c>
    </row>
    <row r="286" spans="1:10" x14ac:dyDescent="0.35">
      <c r="A286" s="12" t="s">
        <v>649</v>
      </c>
      <c r="F286" s="15"/>
      <c r="G286" s="15">
        <v>685578</v>
      </c>
      <c r="H286" s="15"/>
      <c r="I286" s="16">
        <v>685578</v>
      </c>
    </row>
    <row r="287" spans="1:10" x14ac:dyDescent="0.35">
      <c r="A287" s="12" t="s">
        <v>318</v>
      </c>
      <c r="B287" s="12" t="s">
        <v>622</v>
      </c>
      <c r="C287" s="12" t="s">
        <v>311</v>
      </c>
      <c r="D287" s="12" t="s">
        <v>315</v>
      </c>
      <c r="E287" s="12" t="s">
        <v>630</v>
      </c>
      <c r="F287" s="15"/>
      <c r="G287" s="15">
        <v>473985</v>
      </c>
      <c r="H287" s="15"/>
      <c r="I287" s="16">
        <v>473985</v>
      </c>
    </row>
    <row r="288" spans="1:10" x14ac:dyDescent="0.35">
      <c r="A288" s="12" t="s">
        <v>318</v>
      </c>
      <c r="B288" s="12" t="s">
        <v>644</v>
      </c>
      <c r="F288" s="15"/>
      <c r="G288" s="15">
        <v>473985</v>
      </c>
      <c r="H288" s="15"/>
      <c r="I288" s="16">
        <v>473985</v>
      </c>
    </row>
    <row r="289" spans="1:9" x14ac:dyDescent="0.35">
      <c r="A289" s="12" t="s">
        <v>650</v>
      </c>
      <c r="F289" s="15"/>
      <c r="G289" s="15">
        <v>473985</v>
      </c>
      <c r="H289" s="15"/>
      <c r="I289" s="16">
        <v>473985</v>
      </c>
    </row>
  </sheetData>
  <pageMargins left="0.43307086614173229" right="0.39370078740157483" top="0.51181102362204722" bottom="0.39370078740157483" header="0.31496062992125984" footer="0.31496062992125984"/>
  <pageSetup paperSize="9" scale="69" fitToHeight="0" orientation="landscape"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276"/>
  <sheetViews>
    <sheetView zoomScale="80" zoomScaleNormal="80" workbookViewId="0">
      <selection activeCell="A20" sqref="A20"/>
    </sheetView>
  </sheetViews>
  <sheetFormatPr defaultRowHeight="14.15" x14ac:dyDescent="0.35"/>
  <cols>
    <col min="1" max="1" width="83.640625" customWidth="1"/>
    <col min="7" max="7" width="23.140625" customWidth="1"/>
    <col min="8" max="9" width="9" customWidth="1"/>
    <col min="10" max="10" width="14.640625" customWidth="1"/>
    <col min="11" max="11" width="21.35546875" customWidth="1"/>
    <col min="12" max="12" width="17" customWidth="1"/>
    <col min="14" max="14" width="15.2109375" customWidth="1"/>
    <col min="17" max="17" width="21.640625" customWidth="1"/>
  </cols>
  <sheetData>
    <row r="1" spans="1:17" x14ac:dyDescent="0.35">
      <c r="A1" t="s">
        <v>0</v>
      </c>
      <c r="B1" t="s">
        <v>1</v>
      </c>
      <c r="C1" t="s">
        <v>608</v>
      </c>
      <c r="D1" t="s">
        <v>2</v>
      </c>
      <c r="E1" t="s">
        <v>602</v>
      </c>
      <c r="F1" t="s">
        <v>4</v>
      </c>
      <c r="G1" t="s">
        <v>601</v>
      </c>
      <c r="H1" t="s">
        <v>5</v>
      </c>
      <c r="I1" t="s">
        <v>600</v>
      </c>
      <c r="J1" t="s">
        <v>6</v>
      </c>
      <c r="K1" t="s">
        <v>599</v>
      </c>
      <c r="L1" t="s">
        <v>607</v>
      </c>
      <c r="M1" t="s">
        <v>7</v>
      </c>
      <c r="N1" t="s">
        <v>598</v>
      </c>
      <c r="O1" t="s">
        <v>8</v>
      </c>
      <c r="P1" t="s">
        <v>597</v>
      </c>
      <c r="Q1" t="s">
        <v>603</v>
      </c>
    </row>
    <row r="2" spans="1:17" x14ac:dyDescent="0.35">
      <c r="A2" t="s">
        <v>685</v>
      </c>
      <c r="B2">
        <v>47450</v>
      </c>
      <c r="C2" t="str">
        <f>LEFT(D2,2)</f>
        <v>15</v>
      </c>
      <c r="D2" t="s">
        <v>10</v>
      </c>
      <c r="E2" t="s">
        <v>11</v>
      </c>
      <c r="F2" t="s">
        <v>12</v>
      </c>
      <c r="G2" t="s">
        <v>13</v>
      </c>
      <c r="H2" t="s">
        <v>14</v>
      </c>
      <c r="I2" t="s">
        <v>15</v>
      </c>
      <c r="J2" t="s">
        <v>16</v>
      </c>
      <c r="K2" t="s">
        <v>17</v>
      </c>
      <c r="L2" t="str">
        <f>LEFT(M2,2)</f>
        <v>08</v>
      </c>
      <c r="M2" t="s">
        <v>18</v>
      </c>
      <c r="N2" t="s">
        <v>19</v>
      </c>
      <c r="O2" t="s">
        <v>3</v>
      </c>
      <c r="P2" t="s">
        <v>3</v>
      </c>
      <c r="Q2" t="s">
        <v>604</v>
      </c>
    </row>
    <row r="3" spans="1:17" x14ac:dyDescent="0.35">
      <c r="A3" t="s">
        <v>20</v>
      </c>
      <c r="B3">
        <v>-3000</v>
      </c>
      <c r="C3" t="str">
        <f t="shared" ref="C3:C68" si="0">LEFT(D3,2)</f>
        <v>55</v>
      </c>
      <c r="D3" t="s">
        <v>21</v>
      </c>
      <c r="E3" t="s">
        <v>22</v>
      </c>
      <c r="F3" t="s">
        <v>23</v>
      </c>
      <c r="G3" t="s">
        <v>24</v>
      </c>
      <c r="H3" t="s">
        <v>3</v>
      </c>
      <c r="I3" t="s">
        <v>3</v>
      </c>
      <c r="J3" t="s">
        <v>16</v>
      </c>
      <c r="K3" t="s">
        <v>17</v>
      </c>
      <c r="L3" t="str">
        <f t="shared" ref="L3:L68" si="1">LEFT(M3,2)</f>
        <v>08</v>
      </c>
      <c r="M3" t="s">
        <v>18</v>
      </c>
      <c r="N3" t="s">
        <v>19</v>
      </c>
      <c r="O3" t="s">
        <v>3</v>
      </c>
      <c r="P3" t="s">
        <v>3</v>
      </c>
      <c r="Q3" t="s">
        <v>604</v>
      </c>
    </row>
    <row r="4" spans="1:17" x14ac:dyDescent="0.35">
      <c r="A4" t="s">
        <v>20</v>
      </c>
      <c r="B4">
        <v>-5000</v>
      </c>
      <c r="C4" t="str">
        <f t="shared" si="0"/>
        <v>55</v>
      </c>
      <c r="D4" t="s">
        <v>25</v>
      </c>
      <c r="E4" t="s">
        <v>26</v>
      </c>
      <c r="F4" t="s">
        <v>23</v>
      </c>
      <c r="G4" t="s">
        <v>24</v>
      </c>
      <c r="H4" t="s">
        <v>3</v>
      </c>
      <c r="I4" t="s">
        <v>3</v>
      </c>
      <c r="J4" t="s">
        <v>16</v>
      </c>
      <c r="K4" t="s">
        <v>17</v>
      </c>
      <c r="L4" t="str">
        <f t="shared" si="1"/>
        <v>08</v>
      </c>
      <c r="M4" t="s">
        <v>18</v>
      </c>
      <c r="N4" t="s">
        <v>19</v>
      </c>
      <c r="O4" t="s">
        <v>3</v>
      </c>
      <c r="P4" t="s">
        <v>3</v>
      </c>
      <c r="Q4" t="s">
        <v>604</v>
      </c>
    </row>
    <row r="5" spans="1:17" x14ac:dyDescent="0.35">
      <c r="A5" t="s">
        <v>20</v>
      </c>
      <c r="B5">
        <v>-6000</v>
      </c>
      <c r="C5" t="str">
        <f t="shared" si="0"/>
        <v>55</v>
      </c>
      <c r="D5" t="s">
        <v>27</v>
      </c>
      <c r="E5" t="s">
        <v>28</v>
      </c>
      <c r="F5" t="s">
        <v>23</v>
      </c>
      <c r="G5" t="s">
        <v>24</v>
      </c>
      <c r="H5" t="s">
        <v>3</v>
      </c>
      <c r="I5" t="s">
        <v>3</v>
      </c>
      <c r="J5" t="s">
        <v>16</v>
      </c>
      <c r="K5" t="s">
        <v>17</v>
      </c>
      <c r="L5" t="str">
        <f t="shared" si="1"/>
        <v>08</v>
      </c>
      <c r="M5" t="s">
        <v>18</v>
      </c>
      <c r="N5" t="s">
        <v>19</v>
      </c>
      <c r="O5" t="s">
        <v>3</v>
      </c>
      <c r="P5" t="s">
        <v>3</v>
      </c>
      <c r="Q5" t="s">
        <v>604</v>
      </c>
    </row>
    <row r="6" spans="1:17" x14ac:dyDescent="0.35">
      <c r="A6" t="s">
        <v>20</v>
      </c>
      <c r="B6">
        <v>-6000</v>
      </c>
      <c r="C6" t="str">
        <f t="shared" si="0"/>
        <v>55</v>
      </c>
      <c r="D6" t="s">
        <v>29</v>
      </c>
      <c r="E6" t="s">
        <v>30</v>
      </c>
      <c r="F6" t="s">
        <v>23</v>
      </c>
      <c r="G6" t="s">
        <v>24</v>
      </c>
      <c r="H6" t="s">
        <v>3</v>
      </c>
      <c r="I6" t="s">
        <v>3</v>
      </c>
      <c r="J6" t="s">
        <v>16</v>
      </c>
      <c r="K6" t="s">
        <v>17</v>
      </c>
      <c r="L6" t="str">
        <f t="shared" si="1"/>
        <v>08</v>
      </c>
      <c r="M6" t="s">
        <v>18</v>
      </c>
      <c r="N6" t="s">
        <v>19</v>
      </c>
      <c r="O6" t="s">
        <v>3</v>
      </c>
      <c r="P6" t="s">
        <v>3</v>
      </c>
      <c r="Q6" t="s">
        <v>604</v>
      </c>
    </row>
    <row r="7" spans="1:17" x14ac:dyDescent="0.35">
      <c r="A7" t="s">
        <v>31</v>
      </c>
      <c r="B7">
        <v>1700</v>
      </c>
      <c r="C7" t="str">
        <f t="shared" si="0"/>
        <v>41</v>
      </c>
      <c r="D7" t="s">
        <v>32</v>
      </c>
      <c r="E7" t="s">
        <v>33</v>
      </c>
      <c r="F7" t="s">
        <v>23</v>
      </c>
      <c r="G7" t="s">
        <v>24</v>
      </c>
      <c r="H7" t="s">
        <v>3</v>
      </c>
      <c r="I7" t="s">
        <v>3</v>
      </c>
      <c r="J7" t="s">
        <v>16</v>
      </c>
      <c r="K7" t="s">
        <v>17</v>
      </c>
      <c r="L7" t="str">
        <f t="shared" si="1"/>
        <v>08</v>
      </c>
      <c r="M7" t="s">
        <v>18</v>
      </c>
      <c r="N7" t="s">
        <v>19</v>
      </c>
      <c r="O7" t="s">
        <v>3</v>
      </c>
      <c r="P7" t="s">
        <v>3</v>
      </c>
      <c r="Q7" t="s">
        <v>604</v>
      </c>
    </row>
    <row r="8" spans="1:17" x14ac:dyDescent="0.35">
      <c r="A8" t="s">
        <v>31</v>
      </c>
      <c r="B8">
        <v>-1700</v>
      </c>
      <c r="C8" t="str">
        <f t="shared" si="0"/>
        <v>55</v>
      </c>
      <c r="D8" t="s">
        <v>34</v>
      </c>
      <c r="E8" t="s">
        <v>35</v>
      </c>
      <c r="F8" t="s">
        <v>23</v>
      </c>
      <c r="G8" t="s">
        <v>24</v>
      </c>
      <c r="H8" t="s">
        <v>3</v>
      </c>
      <c r="I8" t="s">
        <v>3</v>
      </c>
      <c r="J8" t="s">
        <v>16</v>
      </c>
      <c r="K8" t="s">
        <v>17</v>
      </c>
      <c r="L8" t="str">
        <f t="shared" si="1"/>
        <v>08</v>
      </c>
      <c r="M8" t="s">
        <v>18</v>
      </c>
      <c r="N8" t="s">
        <v>19</v>
      </c>
      <c r="O8" t="s">
        <v>3</v>
      </c>
      <c r="P8" t="s">
        <v>3</v>
      </c>
      <c r="Q8" t="s">
        <v>604</v>
      </c>
    </row>
    <row r="9" spans="1:17" x14ac:dyDescent="0.35">
      <c r="A9" t="s">
        <v>36</v>
      </c>
      <c r="B9">
        <v>-12450</v>
      </c>
      <c r="C9" t="str">
        <f t="shared" si="0"/>
        <v>15</v>
      </c>
      <c r="D9" t="s">
        <v>10</v>
      </c>
      <c r="E9" t="s">
        <v>11</v>
      </c>
      <c r="F9" t="s">
        <v>12</v>
      </c>
      <c r="G9" t="s">
        <v>13</v>
      </c>
      <c r="H9" t="s">
        <v>37</v>
      </c>
      <c r="I9" t="s">
        <v>38</v>
      </c>
      <c r="J9" t="s">
        <v>39</v>
      </c>
      <c r="K9" t="s">
        <v>40</v>
      </c>
      <c r="L9" t="str">
        <f t="shared" si="1"/>
        <v>04</v>
      </c>
      <c r="M9" t="s">
        <v>41</v>
      </c>
      <c r="N9" t="s">
        <v>42</v>
      </c>
      <c r="O9" t="s">
        <v>3</v>
      </c>
      <c r="P9" t="s">
        <v>3</v>
      </c>
      <c r="Q9" t="s">
        <v>604</v>
      </c>
    </row>
    <row r="10" spans="1:17" x14ac:dyDescent="0.35">
      <c r="A10" t="s">
        <v>43</v>
      </c>
      <c r="B10">
        <v>-24538</v>
      </c>
      <c r="C10" t="str">
        <f t="shared" si="0"/>
        <v>55</v>
      </c>
      <c r="D10" t="s">
        <v>44</v>
      </c>
      <c r="E10" t="s">
        <v>45</v>
      </c>
      <c r="F10" t="s">
        <v>23</v>
      </c>
      <c r="G10" t="s">
        <v>24</v>
      </c>
      <c r="H10" t="s">
        <v>46</v>
      </c>
      <c r="I10" t="s">
        <v>47</v>
      </c>
      <c r="J10" t="s">
        <v>39</v>
      </c>
      <c r="K10" t="s">
        <v>40</v>
      </c>
      <c r="L10" t="str">
        <f t="shared" si="1"/>
        <v>04</v>
      </c>
      <c r="M10" t="s">
        <v>48</v>
      </c>
      <c r="N10" t="s">
        <v>49</v>
      </c>
      <c r="O10" t="s">
        <v>3</v>
      </c>
      <c r="P10" t="s">
        <v>3</v>
      </c>
      <c r="Q10" t="s">
        <v>604</v>
      </c>
    </row>
    <row r="11" spans="1:17" x14ac:dyDescent="0.35">
      <c r="A11" t="s">
        <v>50</v>
      </c>
      <c r="B11">
        <v>-5000</v>
      </c>
      <c r="C11" t="str">
        <f t="shared" si="0"/>
        <v>55</v>
      </c>
      <c r="D11" t="s">
        <v>51</v>
      </c>
      <c r="E11" t="s">
        <v>52</v>
      </c>
      <c r="F11" t="s">
        <v>23</v>
      </c>
      <c r="G11" t="s">
        <v>24</v>
      </c>
      <c r="H11" t="s">
        <v>53</v>
      </c>
      <c r="I11" t="s">
        <v>54</v>
      </c>
      <c r="J11" t="s">
        <v>55</v>
      </c>
      <c r="K11" t="s">
        <v>56</v>
      </c>
      <c r="L11" t="str">
        <f t="shared" si="1"/>
        <v>09</v>
      </c>
      <c r="M11" t="s">
        <v>57</v>
      </c>
      <c r="N11" t="s">
        <v>58</v>
      </c>
      <c r="O11" t="s">
        <v>3</v>
      </c>
      <c r="P11" t="s">
        <v>3</v>
      </c>
      <c r="Q11" t="s">
        <v>604</v>
      </c>
    </row>
    <row r="12" spans="1:17" x14ac:dyDescent="0.35">
      <c r="A12" t="s">
        <v>50</v>
      </c>
      <c r="B12">
        <v>-3000</v>
      </c>
      <c r="C12" t="str">
        <f t="shared" si="0"/>
        <v>55</v>
      </c>
      <c r="D12" t="s">
        <v>51</v>
      </c>
      <c r="E12" t="s">
        <v>52</v>
      </c>
      <c r="F12" t="s">
        <v>23</v>
      </c>
      <c r="G12" t="s">
        <v>24</v>
      </c>
      <c r="H12" t="s">
        <v>59</v>
      </c>
      <c r="I12" t="s">
        <v>60</v>
      </c>
      <c r="J12" t="s">
        <v>55</v>
      </c>
      <c r="K12" t="s">
        <v>56</v>
      </c>
      <c r="L12" t="str">
        <f t="shared" si="1"/>
        <v>09</v>
      </c>
      <c r="M12" t="s">
        <v>57</v>
      </c>
      <c r="N12" t="s">
        <v>58</v>
      </c>
      <c r="O12" t="s">
        <v>3</v>
      </c>
      <c r="P12" t="s">
        <v>3</v>
      </c>
      <c r="Q12" t="s">
        <v>604</v>
      </c>
    </row>
    <row r="13" spans="1:17" x14ac:dyDescent="0.35">
      <c r="A13" t="s">
        <v>61</v>
      </c>
      <c r="B13">
        <v>-300</v>
      </c>
      <c r="C13" t="str">
        <f t="shared" si="0"/>
        <v>55</v>
      </c>
      <c r="D13" t="s">
        <v>51</v>
      </c>
      <c r="E13" t="s">
        <v>52</v>
      </c>
      <c r="F13" t="s">
        <v>23</v>
      </c>
      <c r="G13" t="s">
        <v>24</v>
      </c>
      <c r="H13" t="s">
        <v>59</v>
      </c>
      <c r="I13" t="s">
        <v>60</v>
      </c>
      <c r="J13" t="s">
        <v>55</v>
      </c>
      <c r="K13" t="s">
        <v>56</v>
      </c>
      <c r="L13" t="str">
        <f t="shared" si="1"/>
        <v>09</v>
      </c>
      <c r="M13" t="s">
        <v>57</v>
      </c>
      <c r="N13" t="s">
        <v>58</v>
      </c>
      <c r="O13" t="s">
        <v>3</v>
      </c>
      <c r="P13" t="s">
        <v>3</v>
      </c>
      <c r="Q13" t="s">
        <v>604</v>
      </c>
    </row>
    <row r="14" spans="1:17" x14ac:dyDescent="0.35">
      <c r="A14" t="s">
        <v>62</v>
      </c>
      <c r="B14">
        <v>2000</v>
      </c>
      <c r="C14" t="str">
        <f t="shared" si="0"/>
        <v>55</v>
      </c>
      <c r="D14" t="s">
        <v>34</v>
      </c>
      <c r="E14" t="s">
        <v>35</v>
      </c>
      <c r="F14" t="s">
        <v>23</v>
      </c>
      <c r="G14" t="s">
        <v>24</v>
      </c>
      <c r="H14" t="s">
        <v>3</v>
      </c>
      <c r="I14" t="s">
        <v>3</v>
      </c>
      <c r="J14" t="s">
        <v>63</v>
      </c>
      <c r="K14" t="s">
        <v>64</v>
      </c>
      <c r="L14" t="str">
        <f t="shared" si="1"/>
        <v>08</v>
      </c>
      <c r="M14" t="s">
        <v>65</v>
      </c>
      <c r="N14" t="s">
        <v>66</v>
      </c>
      <c r="O14" t="s">
        <v>3</v>
      </c>
      <c r="P14" t="s">
        <v>3</v>
      </c>
      <c r="Q14" t="s">
        <v>604</v>
      </c>
    </row>
    <row r="15" spans="1:17" x14ac:dyDescent="0.35">
      <c r="A15" t="s">
        <v>62</v>
      </c>
      <c r="B15">
        <v>2000</v>
      </c>
      <c r="C15" t="str">
        <f t="shared" si="0"/>
        <v>32</v>
      </c>
      <c r="D15" t="s">
        <v>67</v>
      </c>
      <c r="E15" t="s">
        <v>68</v>
      </c>
      <c r="F15" t="s">
        <v>69</v>
      </c>
      <c r="G15" t="s">
        <v>70</v>
      </c>
      <c r="H15" t="s">
        <v>3</v>
      </c>
      <c r="I15" t="s">
        <v>3</v>
      </c>
      <c r="J15" t="s">
        <v>63</v>
      </c>
      <c r="K15" t="s">
        <v>64</v>
      </c>
      <c r="L15" t="str">
        <f t="shared" si="1"/>
        <v>08</v>
      </c>
      <c r="M15" t="s">
        <v>65</v>
      </c>
      <c r="N15" t="s">
        <v>66</v>
      </c>
      <c r="O15" t="s">
        <v>3</v>
      </c>
      <c r="P15" t="s">
        <v>3</v>
      </c>
      <c r="Q15" t="s">
        <v>604</v>
      </c>
    </row>
    <row r="16" spans="1:17" x14ac:dyDescent="0.35">
      <c r="A16" t="s">
        <v>71</v>
      </c>
      <c r="B16">
        <v>1000</v>
      </c>
      <c r="C16" t="str">
        <f t="shared" si="0"/>
        <v>55</v>
      </c>
      <c r="D16" t="s">
        <v>34</v>
      </c>
      <c r="E16" t="s">
        <v>35</v>
      </c>
      <c r="F16" t="s">
        <v>23</v>
      </c>
      <c r="G16" t="s">
        <v>24</v>
      </c>
      <c r="H16" t="s">
        <v>3</v>
      </c>
      <c r="I16" t="s">
        <v>3</v>
      </c>
      <c r="J16" t="s">
        <v>63</v>
      </c>
      <c r="K16" t="s">
        <v>64</v>
      </c>
      <c r="L16" t="str">
        <f t="shared" si="1"/>
        <v>08</v>
      </c>
      <c r="M16" t="s">
        <v>65</v>
      </c>
      <c r="N16" t="s">
        <v>66</v>
      </c>
      <c r="O16" t="s">
        <v>3</v>
      </c>
      <c r="P16" t="s">
        <v>3</v>
      </c>
      <c r="Q16" t="s">
        <v>604</v>
      </c>
    </row>
    <row r="17" spans="1:17" x14ac:dyDescent="0.35">
      <c r="A17" t="s">
        <v>71</v>
      </c>
      <c r="B17">
        <v>1000</v>
      </c>
      <c r="C17" t="str">
        <f t="shared" si="0"/>
        <v>32</v>
      </c>
      <c r="D17" t="s">
        <v>67</v>
      </c>
      <c r="E17" t="s">
        <v>68</v>
      </c>
      <c r="F17" t="s">
        <v>69</v>
      </c>
      <c r="G17" t="s">
        <v>70</v>
      </c>
      <c r="H17" t="s">
        <v>3</v>
      </c>
      <c r="I17" t="s">
        <v>3</v>
      </c>
      <c r="J17" t="s">
        <v>63</v>
      </c>
      <c r="K17" t="s">
        <v>64</v>
      </c>
      <c r="L17" t="str">
        <f t="shared" si="1"/>
        <v>08</v>
      </c>
      <c r="M17" t="s">
        <v>65</v>
      </c>
      <c r="N17" t="s">
        <v>66</v>
      </c>
      <c r="O17" t="s">
        <v>3</v>
      </c>
      <c r="P17" t="s">
        <v>3</v>
      </c>
      <c r="Q17" t="s">
        <v>604</v>
      </c>
    </row>
    <row r="18" spans="1:17" x14ac:dyDescent="0.35">
      <c r="A18" t="s">
        <v>72</v>
      </c>
      <c r="B18">
        <v>1</v>
      </c>
      <c r="C18" t="str">
        <f t="shared" si="0"/>
        <v>50</v>
      </c>
      <c r="D18" s="20" t="s">
        <v>140</v>
      </c>
      <c r="E18" t="s">
        <v>141</v>
      </c>
      <c r="F18" t="s">
        <v>23</v>
      </c>
      <c r="G18" t="s">
        <v>24</v>
      </c>
      <c r="H18" t="s">
        <v>3</v>
      </c>
      <c r="I18" t="s">
        <v>3</v>
      </c>
      <c r="J18" t="s">
        <v>75</v>
      </c>
      <c r="K18" t="s">
        <v>76</v>
      </c>
      <c r="L18" t="str">
        <f t="shared" ref="L18:L19" si="2">LEFT(M18,2)</f>
        <v>09</v>
      </c>
      <c r="M18" t="s">
        <v>57</v>
      </c>
      <c r="N18" t="s">
        <v>58</v>
      </c>
      <c r="O18" t="s">
        <v>3</v>
      </c>
      <c r="P18" t="s">
        <v>3</v>
      </c>
      <c r="Q18" t="s">
        <v>604</v>
      </c>
    </row>
    <row r="19" spans="1:17" x14ac:dyDescent="0.35">
      <c r="A19" t="s">
        <v>72</v>
      </c>
      <c r="B19">
        <v>37</v>
      </c>
      <c r="C19" t="str">
        <f t="shared" si="0"/>
        <v>50</v>
      </c>
      <c r="D19" s="20" t="s">
        <v>142</v>
      </c>
      <c r="E19" t="s">
        <v>143</v>
      </c>
      <c r="F19" t="s">
        <v>23</v>
      </c>
      <c r="G19" t="s">
        <v>24</v>
      </c>
      <c r="H19" t="s">
        <v>3</v>
      </c>
      <c r="I19" t="s">
        <v>3</v>
      </c>
      <c r="J19" t="s">
        <v>75</v>
      </c>
      <c r="K19" t="s">
        <v>76</v>
      </c>
      <c r="L19" t="str">
        <f t="shared" si="2"/>
        <v>09</v>
      </c>
      <c r="M19" t="s">
        <v>57</v>
      </c>
      <c r="N19" t="s">
        <v>58</v>
      </c>
      <c r="O19" t="s">
        <v>3</v>
      </c>
      <c r="P19" t="s">
        <v>3</v>
      </c>
      <c r="Q19" t="s">
        <v>604</v>
      </c>
    </row>
    <row r="20" spans="1:17" x14ac:dyDescent="0.35">
      <c r="A20" t="s">
        <v>72</v>
      </c>
      <c r="B20">
        <v>112</v>
      </c>
      <c r="C20" t="str">
        <f t="shared" si="0"/>
        <v>50</v>
      </c>
      <c r="D20" t="s">
        <v>73</v>
      </c>
      <c r="E20" t="s">
        <v>74</v>
      </c>
      <c r="F20" t="s">
        <v>23</v>
      </c>
      <c r="G20" t="s">
        <v>24</v>
      </c>
      <c r="H20" t="s">
        <v>3</v>
      </c>
      <c r="I20" t="s">
        <v>3</v>
      </c>
      <c r="J20" t="s">
        <v>75</v>
      </c>
      <c r="K20" t="s">
        <v>76</v>
      </c>
      <c r="L20" t="str">
        <f t="shared" si="1"/>
        <v>09</v>
      </c>
      <c r="M20" t="s">
        <v>57</v>
      </c>
      <c r="N20" t="s">
        <v>58</v>
      </c>
      <c r="O20" t="s">
        <v>3</v>
      </c>
      <c r="P20" t="s">
        <v>3</v>
      </c>
      <c r="Q20" t="s">
        <v>604</v>
      </c>
    </row>
    <row r="21" spans="1:17" x14ac:dyDescent="0.35">
      <c r="A21" t="s">
        <v>437</v>
      </c>
      <c r="B21">
        <v>150</v>
      </c>
      <c r="C21" t="str">
        <f t="shared" si="0"/>
        <v>32</v>
      </c>
      <c r="D21" t="s">
        <v>78</v>
      </c>
      <c r="E21" t="s">
        <v>79</v>
      </c>
      <c r="F21" t="s">
        <v>69</v>
      </c>
      <c r="G21" t="s">
        <v>70</v>
      </c>
      <c r="H21" t="s">
        <v>3</v>
      </c>
      <c r="I21" t="s">
        <v>3</v>
      </c>
      <c r="J21" t="s">
        <v>75</v>
      </c>
      <c r="K21" t="s">
        <v>76</v>
      </c>
      <c r="L21" t="str">
        <f t="shared" si="1"/>
        <v>09</v>
      </c>
      <c r="M21" t="s">
        <v>57</v>
      </c>
      <c r="N21" t="s">
        <v>58</v>
      </c>
      <c r="O21" t="s">
        <v>3</v>
      </c>
      <c r="P21" t="s">
        <v>3</v>
      </c>
      <c r="Q21" t="s">
        <v>604</v>
      </c>
    </row>
    <row r="22" spans="1:17" x14ac:dyDescent="0.35">
      <c r="A22" t="s">
        <v>80</v>
      </c>
      <c r="B22">
        <v>-1100</v>
      </c>
      <c r="C22" t="str">
        <f t="shared" si="0"/>
        <v>55</v>
      </c>
      <c r="D22" t="s">
        <v>81</v>
      </c>
      <c r="E22" t="s">
        <v>82</v>
      </c>
      <c r="F22" t="s">
        <v>23</v>
      </c>
      <c r="G22" t="s">
        <v>24</v>
      </c>
      <c r="H22" t="s">
        <v>3</v>
      </c>
      <c r="I22" t="s">
        <v>3</v>
      </c>
      <c r="J22" t="s">
        <v>75</v>
      </c>
      <c r="K22" t="s">
        <v>76</v>
      </c>
      <c r="L22" t="str">
        <f t="shared" si="1"/>
        <v>09</v>
      </c>
      <c r="M22" t="s">
        <v>57</v>
      </c>
      <c r="N22" t="s">
        <v>58</v>
      </c>
      <c r="O22" t="s">
        <v>3</v>
      </c>
      <c r="P22" t="s">
        <v>3</v>
      </c>
      <c r="Q22" t="s">
        <v>604</v>
      </c>
    </row>
    <row r="23" spans="1:17" x14ac:dyDescent="0.35">
      <c r="A23" t="s">
        <v>83</v>
      </c>
      <c r="B23">
        <v>1100</v>
      </c>
      <c r="C23" t="str">
        <f t="shared" si="0"/>
        <v>55</v>
      </c>
      <c r="D23" t="s">
        <v>84</v>
      </c>
      <c r="E23" t="s">
        <v>85</v>
      </c>
      <c r="F23" t="s">
        <v>23</v>
      </c>
      <c r="G23" t="s">
        <v>24</v>
      </c>
      <c r="H23" t="s">
        <v>3</v>
      </c>
      <c r="I23" t="s">
        <v>3</v>
      </c>
      <c r="J23" t="s">
        <v>75</v>
      </c>
      <c r="K23" t="s">
        <v>76</v>
      </c>
      <c r="L23" t="str">
        <f t="shared" si="1"/>
        <v>09</v>
      </c>
      <c r="M23" t="s">
        <v>57</v>
      </c>
      <c r="N23" t="s">
        <v>58</v>
      </c>
      <c r="O23" t="s">
        <v>86</v>
      </c>
      <c r="P23" t="s">
        <v>87</v>
      </c>
      <c r="Q23" t="s">
        <v>604</v>
      </c>
    </row>
    <row r="24" spans="1:17" x14ac:dyDescent="0.35">
      <c r="A24" t="s">
        <v>658</v>
      </c>
      <c r="B24">
        <v>-1500</v>
      </c>
      <c r="C24" t="str">
        <f t="shared" si="0"/>
        <v>55</v>
      </c>
      <c r="D24" t="s">
        <v>89</v>
      </c>
      <c r="E24" t="s">
        <v>90</v>
      </c>
      <c r="F24" t="s">
        <v>23</v>
      </c>
      <c r="G24" t="s">
        <v>24</v>
      </c>
      <c r="H24" t="s">
        <v>3</v>
      </c>
      <c r="I24" t="s">
        <v>3</v>
      </c>
      <c r="J24" t="s">
        <v>91</v>
      </c>
      <c r="K24" t="s">
        <v>92</v>
      </c>
      <c r="L24" t="str">
        <f t="shared" si="1"/>
        <v>09</v>
      </c>
      <c r="M24" t="s">
        <v>57</v>
      </c>
      <c r="N24" t="s">
        <v>58</v>
      </c>
      <c r="O24" t="s">
        <v>86</v>
      </c>
      <c r="P24" t="s">
        <v>87</v>
      </c>
      <c r="Q24" t="s">
        <v>604</v>
      </c>
    </row>
    <row r="25" spans="1:17" x14ac:dyDescent="0.35">
      <c r="A25" t="s">
        <v>93</v>
      </c>
      <c r="B25">
        <v>75</v>
      </c>
      <c r="C25" t="str">
        <f t="shared" si="0"/>
        <v>55</v>
      </c>
      <c r="D25" t="s">
        <v>94</v>
      </c>
      <c r="E25" t="s">
        <v>95</v>
      </c>
      <c r="F25" t="s">
        <v>23</v>
      </c>
      <c r="G25" t="s">
        <v>24</v>
      </c>
      <c r="H25" t="s">
        <v>3</v>
      </c>
      <c r="I25" t="s">
        <v>3</v>
      </c>
      <c r="J25" t="s">
        <v>96</v>
      </c>
      <c r="K25" t="s">
        <v>97</v>
      </c>
      <c r="L25" t="str">
        <f t="shared" si="1"/>
        <v>09</v>
      </c>
      <c r="M25" t="s">
        <v>57</v>
      </c>
      <c r="N25" t="s">
        <v>58</v>
      </c>
      <c r="O25" t="s">
        <v>3</v>
      </c>
      <c r="P25" t="s">
        <v>3</v>
      </c>
      <c r="Q25" t="s">
        <v>604</v>
      </c>
    </row>
    <row r="26" spans="1:17" x14ac:dyDescent="0.35">
      <c r="A26" t="s">
        <v>659</v>
      </c>
      <c r="B26">
        <v>75</v>
      </c>
      <c r="C26" t="str">
        <f t="shared" si="0"/>
        <v>32</v>
      </c>
      <c r="D26" t="s">
        <v>78</v>
      </c>
      <c r="E26" t="s">
        <v>79</v>
      </c>
      <c r="F26" t="s">
        <v>69</v>
      </c>
      <c r="G26" t="s">
        <v>70</v>
      </c>
      <c r="H26" t="s">
        <v>3</v>
      </c>
      <c r="I26" t="s">
        <v>3</v>
      </c>
      <c r="J26" t="s">
        <v>96</v>
      </c>
      <c r="K26" t="s">
        <v>97</v>
      </c>
      <c r="L26" t="str">
        <f t="shared" si="1"/>
        <v>09</v>
      </c>
      <c r="M26" t="s">
        <v>57</v>
      </c>
      <c r="N26" t="s">
        <v>58</v>
      </c>
      <c r="O26" t="s">
        <v>3</v>
      </c>
      <c r="P26" t="s">
        <v>3</v>
      </c>
      <c r="Q26" t="s">
        <v>604</v>
      </c>
    </row>
    <row r="27" spans="1:17" x14ac:dyDescent="0.35">
      <c r="A27" t="s">
        <v>99</v>
      </c>
      <c r="B27">
        <v>500</v>
      </c>
      <c r="C27" t="str">
        <f t="shared" si="0"/>
        <v>55</v>
      </c>
      <c r="D27" t="s">
        <v>100</v>
      </c>
      <c r="E27" t="s">
        <v>101</v>
      </c>
      <c r="F27" t="s">
        <v>23</v>
      </c>
      <c r="G27" t="s">
        <v>24</v>
      </c>
      <c r="H27" t="s">
        <v>3</v>
      </c>
      <c r="I27" t="s">
        <v>3</v>
      </c>
      <c r="J27" t="s">
        <v>96</v>
      </c>
      <c r="K27" t="s">
        <v>97</v>
      </c>
      <c r="L27" t="str">
        <f t="shared" si="1"/>
        <v>09</v>
      </c>
      <c r="M27" t="s">
        <v>57</v>
      </c>
      <c r="N27" t="s">
        <v>58</v>
      </c>
      <c r="O27" t="s">
        <v>3</v>
      </c>
      <c r="P27" t="s">
        <v>3</v>
      </c>
      <c r="Q27" t="s">
        <v>604</v>
      </c>
    </row>
    <row r="28" spans="1:17" x14ac:dyDescent="0.35">
      <c r="A28" t="s">
        <v>596</v>
      </c>
      <c r="B28">
        <v>-1000</v>
      </c>
      <c r="C28" t="str">
        <f t="shared" si="0"/>
        <v>55</v>
      </c>
      <c r="D28" t="s">
        <v>102</v>
      </c>
      <c r="E28" t="s">
        <v>103</v>
      </c>
      <c r="F28" t="s">
        <v>23</v>
      </c>
      <c r="G28" t="s">
        <v>24</v>
      </c>
      <c r="H28" t="s">
        <v>3</v>
      </c>
      <c r="I28" t="s">
        <v>3</v>
      </c>
      <c r="J28" t="s">
        <v>96</v>
      </c>
      <c r="K28" t="s">
        <v>97</v>
      </c>
      <c r="L28" t="str">
        <f t="shared" si="1"/>
        <v>09</v>
      </c>
      <c r="M28" t="s">
        <v>57</v>
      </c>
      <c r="N28" t="s">
        <v>58</v>
      </c>
      <c r="O28" t="s">
        <v>3</v>
      </c>
      <c r="P28" t="s">
        <v>3</v>
      </c>
      <c r="Q28" t="s">
        <v>604</v>
      </c>
    </row>
    <row r="29" spans="1:17" x14ac:dyDescent="0.35">
      <c r="A29" t="s">
        <v>104</v>
      </c>
      <c r="B29">
        <v>500</v>
      </c>
      <c r="C29" t="str">
        <f t="shared" si="0"/>
        <v>55</v>
      </c>
      <c r="D29" t="s">
        <v>105</v>
      </c>
      <c r="E29" t="s">
        <v>106</v>
      </c>
      <c r="F29" t="s">
        <v>23</v>
      </c>
      <c r="G29" t="s">
        <v>24</v>
      </c>
      <c r="H29" t="s">
        <v>3</v>
      </c>
      <c r="I29" t="s">
        <v>3</v>
      </c>
      <c r="J29" t="s">
        <v>96</v>
      </c>
      <c r="K29" t="s">
        <v>97</v>
      </c>
      <c r="L29" t="str">
        <f t="shared" si="1"/>
        <v>09</v>
      </c>
      <c r="M29" t="s">
        <v>57</v>
      </c>
      <c r="N29" t="s">
        <v>58</v>
      </c>
      <c r="O29" t="s">
        <v>3</v>
      </c>
      <c r="P29" t="s">
        <v>3</v>
      </c>
      <c r="Q29" t="s">
        <v>604</v>
      </c>
    </row>
    <row r="30" spans="1:17" x14ac:dyDescent="0.35">
      <c r="A30" t="s">
        <v>107</v>
      </c>
      <c r="B30">
        <v>1000</v>
      </c>
      <c r="C30" t="str">
        <f t="shared" si="0"/>
        <v>55</v>
      </c>
      <c r="D30" t="s">
        <v>21</v>
      </c>
      <c r="E30" t="s">
        <v>22</v>
      </c>
      <c r="F30" t="s">
        <v>23</v>
      </c>
      <c r="G30" t="s">
        <v>24</v>
      </c>
      <c r="H30" t="s">
        <v>3</v>
      </c>
      <c r="I30" t="s">
        <v>3</v>
      </c>
      <c r="J30" t="s">
        <v>96</v>
      </c>
      <c r="K30" t="s">
        <v>97</v>
      </c>
      <c r="L30" t="str">
        <f t="shared" si="1"/>
        <v>09</v>
      </c>
      <c r="M30" t="s">
        <v>57</v>
      </c>
      <c r="N30" t="s">
        <v>58</v>
      </c>
      <c r="O30" t="s">
        <v>3</v>
      </c>
      <c r="P30" t="s">
        <v>3</v>
      </c>
      <c r="Q30" t="s">
        <v>604</v>
      </c>
    </row>
    <row r="31" spans="1:17" x14ac:dyDescent="0.35">
      <c r="A31" t="s">
        <v>686</v>
      </c>
      <c r="B31">
        <v>-1000</v>
      </c>
      <c r="C31" t="str">
        <f t="shared" si="0"/>
        <v>55</v>
      </c>
      <c r="D31" t="s">
        <v>109</v>
      </c>
      <c r="E31" t="s">
        <v>110</v>
      </c>
      <c r="F31" t="s">
        <v>23</v>
      </c>
      <c r="G31" t="s">
        <v>24</v>
      </c>
      <c r="H31" t="s">
        <v>3</v>
      </c>
      <c r="I31" t="s">
        <v>3</v>
      </c>
      <c r="J31" t="s">
        <v>96</v>
      </c>
      <c r="K31" t="s">
        <v>97</v>
      </c>
      <c r="L31" t="str">
        <f t="shared" si="1"/>
        <v>09</v>
      </c>
      <c r="M31" t="s">
        <v>57</v>
      </c>
      <c r="N31" t="s">
        <v>58</v>
      </c>
      <c r="O31" t="s">
        <v>3</v>
      </c>
      <c r="P31" t="s">
        <v>3</v>
      </c>
      <c r="Q31" t="s">
        <v>604</v>
      </c>
    </row>
    <row r="32" spans="1:17" x14ac:dyDescent="0.35">
      <c r="A32" t="s">
        <v>677</v>
      </c>
      <c r="B32">
        <v>-810</v>
      </c>
      <c r="C32" t="str">
        <f t="shared" si="0"/>
        <v>55</v>
      </c>
      <c r="D32" t="s">
        <v>89</v>
      </c>
      <c r="E32" t="s">
        <v>90</v>
      </c>
      <c r="F32" t="s">
        <v>23</v>
      </c>
      <c r="G32" t="s">
        <v>24</v>
      </c>
      <c r="H32" t="s">
        <v>3</v>
      </c>
      <c r="I32" t="s">
        <v>3</v>
      </c>
      <c r="J32" t="s">
        <v>112</v>
      </c>
      <c r="K32" t="s">
        <v>113</v>
      </c>
      <c r="L32" t="str">
        <f t="shared" si="1"/>
        <v>09</v>
      </c>
      <c r="M32" t="s">
        <v>114</v>
      </c>
      <c r="N32" t="s">
        <v>115</v>
      </c>
      <c r="O32" t="s">
        <v>86</v>
      </c>
      <c r="P32" t="s">
        <v>87</v>
      </c>
      <c r="Q32" t="s">
        <v>604</v>
      </c>
    </row>
    <row r="33" spans="1:17" x14ac:dyDescent="0.35">
      <c r="A33" t="s">
        <v>116</v>
      </c>
      <c r="B33">
        <v>-1000</v>
      </c>
      <c r="C33" t="str">
        <f t="shared" si="0"/>
        <v>55</v>
      </c>
      <c r="D33" t="s">
        <v>89</v>
      </c>
      <c r="E33" t="s">
        <v>90</v>
      </c>
      <c r="F33" t="s">
        <v>23</v>
      </c>
      <c r="G33" t="s">
        <v>24</v>
      </c>
      <c r="H33" t="s">
        <v>3</v>
      </c>
      <c r="I33" t="s">
        <v>3</v>
      </c>
      <c r="J33" t="s">
        <v>117</v>
      </c>
      <c r="K33" t="s">
        <v>118</v>
      </c>
      <c r="L33" t="str">
        <f t="shared" si="1"/>
        <v>09</v>
      </c>
      <c r="M33" t="s">
        <v>119</v>
      </c>
      <c r="N33" t="s">
        <v>120</v>
      </c>
      <c r="O33" t="s">
        <v>86</v>
      </c>
      <c r="P33" t="s">
        <v>87</v>
      </c>
      <c r="Q33" t="s">
        <v>604</v>
      </c>
    </row>
    <row r="34" spans="1:17" x14ac:dyDescent="0.35">
      <c r="A34" t="s">
        <v>121</v>
      </c>
      <c r="B34">
        <v>1500</v>
      </c>
      <c r="C34" t="str">
        <f t="shared" si="0"/>
        <v>55</v>
      </c>
      <c r="D34" t="s">
        <v>122</v>
      </c>
      <c r="E34" t="s">
        <v>123</v>
      </c>
      <c r="F34" t="s">
        <v>23</v>
      </c>
      <c r="G34" t="s">
        <v>24</v>
      </c>
      <c r="H34" t="s">
        <v>3</v>
      </c>
      <c r="I34" t="s">
        <v>3</v>
      </c>
      <c r="J34" t="s">
        <v>124</v>
      </c>
      <c r="K34" t="s">
        <v>125</v>
      </c>
      <c r="L34" t="str">
        <f t="shared" si="1"/>
        <v>09</v>
      </c>
      <c r="M34" t="s">
        <v>119</v>
      </c>
      <c r="N34" t="s">
        <v>120</v>
      </c>
      <c r="O34" t="s">
        <v>3</v>
      </c>
      <c r="P34" t="s">
        <v>3</v>
      </c>
      <c r="Q34" t="s">
        <v>604</v>
      </c>
    </row>
    <row r="35" spans="1:17" x14ac:dyDescent="0.35">
      <c r="A35" t="s">
        <v>126</v>
      </c>
      <c r="B35">
        <v>1500</v>
      </c>
      <c r="C35" t="str">
        <f t="shared" si="0"/>
        <v>32</v>
      </c>
      <c r="D35" t="s">
        <v>78</v>
      </c>
      <c r="E35" t="s">
        <v>79</v>
      </c>
      <c r="F35" t="s">
        <v>69</v>
      </c>
      <c r="G35" t="s">
        <v>70</v>
      </c>
      <c r="H35" t="s">
        <v>3</v>
      </c>
      <c r="I35" t="s">
        <v>3</v>
      </c>
      <c r="J35" t="s">
        <v>124</v>
      </c>
      <c r="K35" t="s">
        <v>125</v>
      </c>
      <c r="L35" t="str">
        <f t="shared" si="1"/>
        <v>09</v>
      </c>
      <c r="M35" t="s">
        <v>119</v>
      </c>
      <c r="N35" t="s">
        <v>120</v>
      </c>
      <c r="O35" t="s">
        <v>3</v>
      </c>
      <c r="P35" t="s">
        <v>3</v>
      </c>
      <c r="Q35" t="s">
        <v>604</v>
      </c>
    </row>
    <row r="36" spans="1:17" x14ac:dyDescent="0.35">
      <c r="A36" t="s">
        <v>127</v>
      </c>
      <c r="B36">
        <v>-930</v>
      </c>
      <c r="C36" t="str">
        <f t="shared" si="0"/>
        <v>55</v>
      </c>
      <c r="D36" t="s">
        <v>128</v>
      </c>
      <c r="E36" t="s">
        <v>129</v>
      </c>
      <c r="F36" t="s">
        <v>23</v>
      </c>
      <c r="G36" t="s">
        <v>24</v>
      </c>
      <c r="H36" t="s">
        <v>3</v>
      </c>
      <c r="I36" t="s">
        <v>3</v>
      </c>
      <c r="J36" t="s">
        <v>130</v>
      </c>
      <c r="K36" t="s">
        <v>131</v>
      </c>
      <c r="L36" t="str">
        <f t="shared" si="1"/>
        <v>09</v>
      </c>
      <c r="M36" t="s">
        <v>132</v>
      </c>
      <c r="N36" t="s">
        <v>133</v>
      </c>
      <c r="O36" t="s">
        <v>3</v>
      </c>
      <c r="P36" t="s">
        <v>3</v>
      </c>
      <c r="Q36" t="s">
        <v>604</v>
      </c>
    </row>
    <row r="37" spans="1:17" x14ac:dyDescent="0.35">
      <c r="A37" t="s">
        <v>134</v>
      </c>
      <c r="B37">
        <v>2500</v>
      </c>
      <c r="C37" t="str">
        <f t="shared" si="0"/>
        <v>55</v>
      </c>
      <c r="D37" t="s">
        <v>128</v>
      </c>
      <c r="E37" t="s">
        <v>129</v>
      </c>
      <c r="F37" t="s">
        <v>23</v>
      </c>
      <c r="G37" t="s">
        <v>24</v>
      </c>
      <c r="H37" t="s">
        <v>3</v>
      </c>
      <c r="I37" t="s">
        <v>3</v>
      </c>
      <c r="J37" t="s">
        <v>130</v>
      </c>
      <c r="K37" t="s">
        <v>131</v>
      </c>
      <c r="L37" t="str">
        <f t="shared" si="1"/>
        <v>10</v>
      </c>
      <c r="M37" t="s">
        <v>135</v>
      </c>
      <c r="N37" t="s">
        <v>136</v>
      </c>
      <c r="O37" t="s">
        <v>3</v>
      </c>
      <c r="P37" t="s">
        <v>3</v>
      </c>
      <c r="Q37" t="s">
        <v>604</v>
      </c>
    </row>
    <row r="38" spans="1:17" x14ac:dyDescent="0.35">
      <c r="A38" t="s">
        <v>134</v>
      </c>
      <c r="B38">
        <v>4000</v>
      </c>
      <c r="C38" t="str">
        <f t="shared" si="0"/>
        <v>55</v>
      </c>
      <c r="D38" t="s">
        <v>122</v>
      </c>
      <c r="E38" t="s">
        <v>123</v>
      </c>
      <c r="F38" t="s">
        <v>23</v>
      </c>
      <c r="G38" t="s">
        <v>24</v>
      </c>
      <c r="H38" t="s">
        <v>3</v>
      </c>
      <c r="I38" t="s">
        <v>3</v>
      </c>
      <c r="J38" t="s">
        <v>130</v>
      </c>
      <c r="K38" t="s">
        <v>131</v>
      </c>
      <c r="L38" t="str">
        <f t="shared" si="1"/>
        <v>10</v>
      </c>
      <c r="M38" t="s">
        <v>135</v>
      </c>
      <c r="N38" t="s">
        <v>136</v>
      </c>
      <c r="O38" t="s">
        <v>3</v>
      </c>
      <c r="P38" t="s">
        <v>3</v>
      </c>
      <c r="Q38" t="s">
        <v>604</v>
      </c>
    </row>
    <row r="39" spans="1:17" x14ac:dyDescent="0.35">
      <c r="A39" t="s">
        <v>134</v>
      </c>
      <c r="B39">
        <v>9000</v>
      </c>
      <c r="C39" t="str">
        <f t="shared" si="0"/>
        <v>55</v>
      </c>
      <c r="D39" t="s">
        <v>137</v>
      </c>
      <c r="E39" t="s">
        <v>138</v>
      </c>
      <c r="F39" t="s">
        <v>23</v>
      </c>
      <c r="G39" t="s">
        <v>24</v>
      </c>
      <c r="H39" t="s">
        <v>3</v>
      </c>
      <c r="I39" t="s">
        <v>3</v>
      </c>
      <c r="J39" t="s">
        <v>130</v>
      </c>
      <c r="K39" t="s">
        <v>131</v>
      </c>
      <c r="L39" t="str">
        <f t="shared" si="1"/>
        <v>10</v>
      </c>
      <c r="M39" t="s">
        <v>135</v>
      </c>
      <c r="N39" t="s">
        <v>136</v>
      </c>
      <c r="O39" t="s">
        <v>3</v>
      </c>
      <c r="P39" t="s">
        <v>3</v>
      </c>
      <c r="Q39" t="s">
        <v>604</v>
      </c>
    </row>
    <row r="40" spans="1:17" x14ac:dyDescent="0.35">
      <c r="A40" t="s">
        <v>139</v>
      </c>
      <c r="B40">
        <v>-900</v>
      </c>
      <c r="C40" t="str">
        <f t="shared" si="0"/>
        <v>55</v>
      </c>
      <c r="D40" t="s">
        <v>109</v>
      </c>
      <c r="E40" t="s">
        <v>110</v>
      </c>
      <c r="F40" t="s">
        <v>23</v>
      </c>
      <c r="G40" t="s">
        <v>24</v>
      </c>
      <c r="H40" t="s">
        <v>3</v>
      </c>
      <c r="I40" t="s">
        <v>3</v>
      </c>
      <c r="J40" t="s">
        <v>130</v>
      </c>
      <c r="K40" t="s">
        <v>131</v>
      </c>
      <c r="L40" t="str">
        <f t="shared" si="1"/>
        <v>10</v>
      </c>
      <c r="M40" t="s">
        <v>135</v>
      </c>
      <c r="N40" t="s">
        <v>136</v>
      </c>
      <c r="O40" t="s">
        <v>3</v>
      </c>
      <c r="P40" t="s">
        <v>3</v>
      </c>
      <c r="Q40" t="s">
        <v>604</v>
      </c>
    </row>
    <row r="41" spans="1:17" x14ac:dyDescent="0.35">
      <c r="A41" t="s">
        <v>134</v>
      </c>
      <c r="B41">
        <v>140</v>
      </c>
      <c r="C41" t="str">
        <f t="shared" si="0"/>
        <v>50</v>
      </c>
      <c r="D41" t="s">
        <v>140</v>
      </c>
      <c r="E41" t="s">
        <v>141</v>
      </c>
      <c r="F41" t="s">
        <v>23</v>
      </c>
      <c r="G41" t="s">
        <v>24</v>
      </c>
      <c r="H41" t="s">
        <v>3</v>
      </c>
      <c r="I41" t="s">
        <v>3</v>
      </c>
      <c r="J41" t="s">
        <v>130</v>
      </c>
      <c r="K41" t="s">
        <v>131</v>
      </c>
      <c r="L41" t="str">
        <f t="shared" si="1"/>
        <v>10</v>
      </c>
      <c r="M41" t="s">
        <v>135</v>
      </c>
      <c r="N41" t="s">
        <v>136</v>
      </c>
      <c r="O41" t="s">
        <v>3</v>
      </c>
      <c r="P41" t="s">
        <v>3</v>
      </c>
      <c r="Q41" t="s">
        <v>604</v>
      </c>
    </row>
    <row r="42" spans="1:17" x14ac:dyDescent="0.35">
      <c r="A42" t="s">
        <v>134</v>
      </c>
      <c r="B42">
        <v>5797</v>
      </c>
      <c r="C42" t="str">
        <f t="shared" si="0"/>
        <v>50</v>
      </c>
      <c r="D42" t="s">
        <v>142</v>
      </c>
      <c r="E42" t="s">
        <v>143</v>
      </c>
      <c r="F42" t="s">
        <v>23</v>
      </c>
      <c r="G42" t="s">
        <v>24</v>
      </c>
      <c r="H42" t="s">
        <v>3</v>
      </c>
      <c r="I42" t="s">
        <v>3</v>
      </c>
      <c r="J42" t="s">
        <v>130</v>
      </c>
      <c r="K42" t="s">
        <v>131</v>
      </c>
      <c r="L42" t="str">
        <f t="shared" si="1"/>
        <v>10</v>
      </c>
      <c r="M42" t="s">
        <v>135</v>
      </c>
      <c r="N42" t="s">
        <v>136</v>
      </c>
      <c r="O42" t="s">
        <v>3</v>
      </c>
      <c r="P42" t="s">
        <v>3</v>
      </c>
      <c r="Q42" t="s">
        <v>604</v>
      </c>
    </row>
    <row r="43" spans="1:17" x14ac:dyDescent="0.35">
      <c r="A43" t="s">
        <v>134</v>
      </c>
      <c r="B43">
        <v>17568</v>
      </c>
      <c r="C43" t="str">
        <f t="shared" si="0"/>
        <v>50</v>
      </c>
      <c r="D43" t="s">
        <v>73</v>
      </c>
      <c r="E43" t="s">
        <v>74</v>
      </c>
      <c r="F43" t="s">
        <v>23</v>
      </c>
      <c r="G43" t="s">
        <v>24</v>
      </c>
      <c r="H43" t="s">
        <v>3</v>
      </c>
      <c r="I43" t="s">
        <v>3</v>
      </c>
      <c r="J43" t="s">
        <v>130</v>
      </c>
      <c r="K43" t="s">
        <v>131</v>
      </c>
      <c r="L43" t="str">
        <f t="shared" si="1"/>
        <v>10</v>
      </c>
      <c r="M43" t="s">
        <v>135</v>
      </c>
      <c r="N43" t="s">
        <v>136</v>
      </c>
      <c r="O43" t="s">
        <v>3</v>
      </c>
      <c r="P43" t="s">
        <v>3</v>
      </c>
      <c r="Q43" t="s">
        <v>604</v>
      </c>
    </row>
    <row r="44" spans="1:17" x14ac:dyDescent="0.35">
      <c r="A44" t="s">
        <v>679</v>
      </c>
      <c r="B44">
        <v>-500</v>
      </c>
      <c r="C44" t="str">
        <f t="shared" si="0"/>
        <v>55</v>
      </c>
      <c r="D44" t="s">
        <v>89</v>
      </c>
      <c r="E44" t="s">
        <v>90</v>
      </c>
      <c r="F44" t="s">
        <v>23</v>
      </c>
      <c r="G44" t="s">
        <v>24</v>
      </c>
      <c r="H44" t="s">
        <v>3</v>
      </c>
      <c r="I44" t="s">
        <v>3</v>
      </c>
      <c r="J44" t="s">
        <v>146</v>
      </c>
      <c r="K44" t="s">
        <v>147</v>
      </c>
      <c r="L44" t="str">
        <f t="shared" si="1"/>
        <v>10</v>
      </c>
      <c r="M44" t="s">
        <v>148</v>
      </c>
      <c r="N44" t="s">
        <v>149</v>
      </c>
      <c r="O44" t="s">
        <v>86</v>
      </c>
      <c r="P44" t="s">
        <v>87</v>
      </c>
      <c r="Q44" t="s">
        <v>604</v>
      </c>
    </row>
    <row r="45" spans="1:17" x14ac:dyDescent="0.35">
      <c r="A45" t="s">
        <v>150</v>
      </c>
      <c r="B45">
        <v>160</v>
      </c>
      <c r="C45" t="str">
        <f t="shared" si="0"/>
        <v>45</v>
      </c>
      <c r="D45" t="s">
        <v>151</v>
      </c>
      <c r="E45" t="s">
        <v>152</v>
      </c>
      <c r="F45" t="s">
        <v>23</v>
      </c>
      <c r="G45" t="s">
        <v>24</v>
      </c>
      <c r="H45" t="s">
        <v>3</v>
      </c>
      <c r="I45" t="s">
        <v>3</v>
      </c>
      <c r="J45" t="s">
        <v>153</v>
      </c>
      <c r="K45" t="s">
        <v>154</v>
      </c>
      <c r="L45" t="str">
        <f t="shared" si="1"/>
        <v>09</v>
      </c>
      <c r="M45" t="s">
        <v>114</v>
      </c>
      <c r="N45" t="s">
        <v>115</v>
      </c>
      <c r="O45" t="s">
        <v>3</v>
      </c>
      <c r="P45" t="s">
        <v>3</v>
      </c>
      <c r="Q45" t="s">
        <v>604</v>
      </c>
    </row>
    <row r="46" spans="1:17" x14ac:dyDescent="0.35">
      <c r="A46" t="s">
        <v>150</v>
      </c>
      <c r="B46">
        <v>-160</v>
      </c>
      <c r="C46" t="str">
        <f t="shared" si="0"/>
        <v>55</v>
      </c>
      <c r="D46" t="s">
        <v>34</v>
      </c>
      <c r="E46" t="s">
        <v>35</v>
      </c>
      <c r="F46" t="s">
        <v>23</v>
      </c>
      <c r="G46" t="s">
        <v>24</v>
      </c>
      <c r="H46" t="s">
        <v>3</v>
      </c>
      <c r="I46" t="s">
        <v>3</v>
      </c>
      <c r="J46" t="s">
        <v>153</v>
      </c>
      <c r="K46" t="s">
        <v>154</v>
      </c>
      <c r="L46" t="str">
        <f t="shared" si="1"/>
        <v>09</v>
      </c>
      <c r="M46" t="s">
        <v>114</v>
      </c>
      <c r="N46" t="s">
        <v>115</v>
      </c>
      <c r="O46" t="s">
        <v>3</v>
      </c>
      <c r="P46" t="s">
        <v>3</v>
      </c>
      <c r="Q46" t="s">
        <v>604</v>
      </c>
    </row>
    <row r="47" spans="1:17" x14ac:dyDescent="0.35">
      <c r="A47" t="s">
        <v>675</v>
      </c>
      <c r="B47">
        <v>-1500</v>
      </c>
      <c r="C47" t="str">
        <f t="shared" si="0"/>
        <v>55</v>
      </c>
      <c r="D47" t="s">
        <v>89</v>
      </c>
      <c r="E47" t="s">
        <v>90</v>
      </c>
      <c r="F47" t="s">
        <v>23</v>
      </c>
      <c r="G47" t="s">
        <v>24</v>
      </c>
      <c r="H47" t="s">
        <v>3</v>
      </c>
      <c r="I47" t="s">
        <v>3</v>
      </c>
      <c r="J47" t="s">
        <v>153</v>
      </c>
      <c r="K47" t="s">
        <v>154</v>
      </c>
      <c r="L47" t="str">
        <f t="shared" si="1"/>
        <v>09</v>
      </c>
      <c r="M47" t="s">
        <v>114</v>
      </c>
      <c r="N47" t="s">
        <v>115</v>
      </c>
      <c r="O47" t="s">
        <v>86</v>
      </c>
      <c r="P47" t="s">
        <v>87</v>
      </c>
      <c r="Q47" t="s">
        <v>604</v>
      </c>
    </row>
    <row r="48" spans="1:17" x14ac:dyDescent="0.35">
      <c r="A48" t="s">
        <v>676</v>
      </c>
      <c r="B48">
        <v>-500</v>
      </c>
      <c r="C48" t="str">
        <f t="shared" si="0"/>
        <v>55</v>
      </c>
      <c r="D48" t="s">
        <v>89</v>
      </c>
      <c r="E48" t="s">
        <v>90</v>
      </c>
      <c r="F48" t="s">
        <v>23</v>
      </c>
      <c r="G48" t="s">
        <v>24</v>
      </c>
      <c r="H48" t="s">
        <v>3</v>
      </c>
      <c r="I48" t="s">
        <v>3</v>
      </c>
      <c r="J48" t="s">
        <v>153</v>
      </c>
      <c r="K48" t="s">
        <v>154</v>
      </c>
      <c r="L48" t="str">
        <f t="shared" si="1"/>
        <v>09</v>
      </c>
      <c r="M48" t="s">
        <v>114</v>
      </c>
      <c r="N48" t="s">
        <v>115</v>
      </c>
      <c r="O48" t="s">
        <v>86</v>
      </c>
      <c r="P48" t="s">
        <v>87</v>
      </c>
      <c r="Q48" t="s">
        <v>604</v>
      </c>
    </row>
    <row r="49" spans="1:17" x14ac:dyDescent="0.35">
      <c r="A49" t="s">
        <v>157</v>
      </c>
      <c r="B49">
        <v>160</v>
      </c>
      <c r="C49" t="str">
        <f t="shared" si="0"/>
        <v>45</v>
      </c>
      <c r="D49" t="s">
        <v>151</v>
      </c>
      <c r="E49" t="s">
        <v>152</v>
      </c>
      <c r="F49" t="s">
        <v>23</v>
      </c>
      <c r="G49" t="s">
        <v>24</v>
      </c>
      <c r="H49" t="s">
        <v>3</v>
      </c>
      <c r="I49" t="s">
        <v>3</v>
      </c>
      <c r="J49" t="s">
        <v>158</v>
      </c>
      <c r="K49" t="s">
        <v>159</v>
      </c>
      <c r="L49" t="str">
        <f t="shared" si="1"/>
        <v>09</v>
      </c>
      <c r="M49" t="s">
        <v>114</v>
      </c>
      <c r="N49" t="s">
        <v>115</v>
      </c>
      <c r="O49" t="s">
        <v>3</v>
      </c>
      <c r="P49" t="s">
        <v>3</v>
      </c>
      <c r="Q49" t="s">
        <v>604</v>
      </c>
    </row>
    <row r="50" spans="1:17" x14ac:dyDescent="0.35">
      <c r="A50" t="s">
        <v>157</v>
      </c>
      <c r="B50">
        <v>-160</v>
      </c>
      <c r="C50" t="str">
        <f t="shared" si="0"/>
        <v>55</v>
      </c>
      <c r="D50" t="s">
        <v>34</v>
      </c>
      <c r="E50" t="s">
        <v>35</v>
      </c>
      <c r="F50" t="s">
        <v>23</v>
      </c>
      <c r="G50" t="s">
        <v>24</v>
      </c>
      <c r="H50" t="s">
        <v>3</v>
      </c>
      <c r="I50" t="s">
        <v>3</v>
      </c>
      <c r="J50" t="s">
        <v>158</v>
      </c>
      <c r="K50" t="s">
        <v>159</v>
      </c>
      <c r="L50" t="str">
        <f t="shared" si="1"/>
        <v>09</v>
      </c>
      <c r="M50" t="s">
        <v>114</v>
      </c>
      <c r="N50" t="s">
        <v>115</v>
      </c>
      <c r="O50" t="s">
        <v>3</v>
      </c>
      <c r="P50" t="s">
        <v>3</v>
      </c>
      <c r="Q50" t="s">
        <v>604</v>
      </c>
    </row>
    <row r="51" spans="1:17" x14ac:dyDescent="0.35">
      <c r="A51" t="s">
        <v>675</v>
      </c>
      <c r="B51">
        <v>-700</v>
      </c>
      <c r="C51" t="str">
        <f t="shared" si="0"/>
        <v>55</v>
      </c>
      <c r="D51" t="s">
        <v>89</v>
      </c>
      <c r="E51" t="s">
        <v>90</v>
      </c>
      <c r="F51" t="s">
        <v>23</v>
      </c>
      <c r="G51" t="s">
        <v>24</v>
      </c>
      <c r="H51" t="s">
        <v>3</v>
      </c>
      <c r="I51" t="s">
        <v>3</v>
      </c>
      <c r="J51" t="s">
        <v>158</v>
      </c>
      <c r="K51" t="s">
        <v>159</v>
      </c>
      <c r="L51" t="str">
        <f t="shared" si="1"/>
        <v>09</v>
      </c>
      <c r="M51" t="s">
        <v>114</v>
      </c>
      <c r="N51" t="s">
        <v>115</v>
      </c>
      <c r="O51" t="s">
        <v>86</v>
      </c>
      <c r="P51" t="s">
        <v>87</v>
      </c>
      <c r="Q51" t="s">
        <v>604</v>
      </c>
    </row>
    <row r="52" spans="1:17" x14ac:dyDescent="0.35">
      <c r="A52" t="s">
        <v>676</v>
      </c>
      <c r="B52">
        <v>-300</v>
      </c>
      <c r="C52" t="str">
        <f t="shared" si="0"/>
        <v>55</v>
      </c>
      <c r="D52" t="s">
        <v>89</v>
      </c>
      <c r="E52" t="s">
        <v>90</v>
      </c>
      <c r="F52" t="s">
        <v>23</v>
      </c>
      <c r="G52" t="s">
        <v>24</v>
      </c>
      <c r="H52" t="s">
        <v>3</v>
      </c>
      <c r="I52" t="s">
        <v>3</v>
      </c>
      <c r="J52" t="s">
        <v>158</v>
      </c>
      <c r="K52" t="s">
        <v>159</v>
      </c>
      <c r="L52" t="str">
        <f t="shared" si="1"/>
        <v>09</v>
      </c>
      <c r="M52" t="s">
        <v>114</v>
      </c>
      <c r="N52" t="s">
        <v>115</v>
      </c>
      <c r="O52" t="s">
        <v>86</v>
      </c>
      <c r="P52" t="s">
        <v>87</v>
      </c>
      <c r="Q52" t="s">
        <v>604</v>
      </c>
    </row>
    <row r="53" spans="1:17" x14ac:dyDescent="0.35">
      <c r="A53" t="s">
        <v>50</v>
      </c>
      <c r="B53">
        <v>-800</v>
      </c>
      <c r="C53" t="str">
        <f t="shared" si="0"/>
        <v>55</v>
      </c>
      <c r="D53" t="s">
        <v>160</v>
      </c>
      <c r="E53" t="s">
        <v>161</v>
      </c>
      <c r="F53" t="s">
        <v>23</v>
      </c>
      <c r="G53" t="s">
        <v>24</v>
      </c>
      <c r="H53" t="s">
        <v>162</v>
      </c>
      <c r="I53" t="s">
        <v>163</v>
      </c>
      <c r="J53" t="s">
        <v>164</v>
      </c>
      <c r="K53" t="s">
        <v>165</v>
      </c>
      <c r="L53" t="str">
        <f t="shared" si="1"/>
        <v>01</v>
      </c>
      <c r="M53" t="s">
        <v>166</v>
      </c>
      <c r="N53" t="s">
        <v>167</v>
      </c>
      <c r="O53" t="s">
        <v>3</v>
      </c>
      <c r="P53" t="s">
        <v>3</v>
      </c>
      <c r="Q53" t="s">
        <v>604</v>
      </c>
    </row>
    <row r="54" spans="1:17" x14ac:dyDescent="0.35">
      <c r="A54" t="s">
        <v>50</v>
      </c>
      <c r="B54">
        <v>-700</v>
      </c>
      <c r="C54" t="str">
        <f t="shared" si="0"/>
        <v>55</v>
      </c>
      <c r="D54" t="s">
        <v>168</v>
      </c>
      <c r="E54" t="s">
        <v>169</v>
      </c>
      <c r="F54" t="s">
        <v>23</v>
      </c>
      <c r="G54" t="s">
        <v>24</v>
      </c>
      <c r="H54" t="s">
        <v>170</v>
      </c>
      <c r="I54" t="s">
        <v>171</v>
      </c>
      <c r="J54" t="s">
        <v>164</v>
      </c>
      <c r="K54" t="s">
        <v>165</v>
      </c>
      <c r="L54" t="str">
        <f t="shared" si="1"/>
        <v>01</v>
      </c>
      <c r="M54" t="s">
        <v>166</v>
      </c>
      <c r="N54" t="s">
        <v>167</v>
      </c>
      <c r="O54" t="s">
        <v>3</v>
      </c>
      <c r="P54" t="s">
        <v>3</v>
      </c>
      <c r="Q54" t="s">
        <v>604</v>
      </c>
    </row>
    <row r="55" spans="1:17" x14ac:dyDescent="0.35">
      <c r="A55" t="s">
        <v>50</v>
      </c>
      <c r="B55">
        <v>-500</v>
      </c>
      <c r="C55" t="str">
        <f t="shared" si="0"/>
        <v>55</v>
      </c>
      <c r="D55" t="s">
        <v>172</v>
      </c>
      <c r="E55" t="s">
        <v>173</v>
      </c>
      <c r="F55" t="s">
        <v>23</v>
      </c>
      <c r="G55" t="s">
        <v>24</v>
      </c>
      <c r="H55" t="s">
        <v>174</v>
      </c>
      <c r="I55" t="s">
        <v>175</v>
      </c>
      <c r="J55" t="s">
        <v>164</v>
      </c>
      <c r="K55" t="s">
        <v>165</v>
      </c>
      <c r="L55" t="str">
        <f t="shared" si="1"/>
        <v>01</v>
      </c>
      <c r="M55" t="s">
        <v>166</v>
      </c>
      <c r="N55" t="s">
        <v>167</v>
      </c>
      <c r="O55" t="s">
        <v>3</v>
      </c>
      <c r="P55" t="s">
        <v>3</v>
      </c>
      <c r="Q55" t="s">
        <v>604</v>
      </c>
    </row>
    <row r="56" spans="1:17" x14ac:dyDescent="0.35">
      <c r="A56" t="s">
        <v>50</v>
      </c>
      <c r="B56">
        <v>-700</v>
      </c>
      <c r="C56" t="str">
        <f t="shared" si="0"/>
        <v>55</v>
      </c>
      <c r="D56" t="s">
        <v>176</v>
      </c>
      <c r="E56" t="s">
        <v>177</v>
      </c>
      <c r="F56" t="s">
        <v>23</v>
      </c>
      <c r="G56" t="s">
        <v>24</v>
      </c>
      <c r="H56" t="s">
        <v>178</v>
      </c>
      <c r="I56" t="s">
        <v>179</v>
      </c>
      <c r="J56" t="s">
        <v>164</v>
      </c>
      <c r="K56" t="s">
        <v>165</v>
      </c>
      <c r="L56" t="str">
        <f t="shared" si="1"/>
        <v>01</v>
      </c>
      <c r="M56" t="s">
        <v>166</v>
      </c>
      <c r="N56" t="s">
        <v>167</v>
      </c>
      <c r="O56" t="s">
        <v>3</v>
      </c>
      <c r="P56" t="s">
        <v>3</v>
      </c>
      <c r="Q56" t="s">
        <v>604</v>
      </c>
    </row>
    <row r="57" spans="1:17" x14ac:dyDescent="0.35">
      <c r="A57" t="s">
        <v>50</v>
      </c>
      <c r="B57">
        <v>-250</v>
      </c>
      <c r="C57" t="str">
        <f t="shared" si="0"/>
        <v>55</v>
      </c>
      <c r="D57" t="s">
        <v>180</v>
      </c>
      <c r="E57" t="s">
        <v>181</v>
      </c>
      <c r="F57" t="s">
        <v>23</v>
      </c>
      <c r="G57" t="s">
        <v>24</v>
      </c>
      <c r="H57" t="s">
        <v>182</v>
      </c>
      <c r="I57" t="s">
        <v>183</v>
      </c>
      <c r="J57" t="s">
        <v>164</v>
      </c>
      <c r="K57" t="s">
        <v>165</v>
      </c>
      <c r="L57" t="str">
        <f t="shared" si="1"/>
        <v>01</v>
      </c>
      <c r="M57" t="s">
        <v>166</v>
      </c>
      <c r="N57" t="s">
        <v>167</v>
      </c>
      <c r="O57" t="s">
        <v>3</v>
      </c>
      <c r="P57" t="s">
        <v>3</v>
      </c>
      <c r="Q57" t="s">
        <v>604</v>
      </c>
    </row>
    <row r="58" spans="1:17" x14ac:dyDescent="0.35">
      <c r="A58" t="s">
        <v>50</v>
      </c>
      <c r="B58">
        <v>-350</v>
      </c>
      <c r="C58" t="str">
        <f t="shared" si="0"/>
        <v>55</v>
      </c>
      <c r="D58" t="s">
        <v>184</v>
      </c>
      <c r="E58" t="s">
        <v>185</v>
      </c>
      <c r="F58" t="s">
        <v>23</v>
      </c>
      <c r="G58" t="s">
        <v>24</v>
      </c>
      <c r="H58" t="s">
        <v>186</v>
      </c>
      <c r="I58" t="s">
        <v>187</v>
      </c>
      <c r="J58" t="s">
        <v>164</v>
      </c>
      <c r="K58" t="s">
        <v>165</v>
      </c>
      <c r="L58" t="str">
        <f t="shared" si="1"/>
        <v>01</v>
      </c>
      <c r="M58" t="s">
        <v>166</v>
      </c>
      <c r="N58" t="s">
        <v>167</v>
      </c>
      <c r="O58" t="s">
        <v>3</v>
      </c>
      <c r="P58" t="s">
        <v>3</v>
      </c>
      <c r="Q58" t="s">
        <v>604</v>
      </c>
    </row>
    <row r="59" spans="1:17" x14ac:dyDescent="0.35">
      <c r="A59" t="s">
        <v>50</v>
      </c>
      <c r="B59">
        <v>-1350</v>
      </c>
      <c r="C59" t="str">
        <f t="shared" si="0"/>
        <v>55</v>
      </c>
      <c r="D59" t="s">
        <v>188</v>
      </c>
      <c r="E59" t="s">
        <v>189</v>
      </c>
      <c r="F59" t="s">
        <v>23</v>
      </c>
      <c r="G59" t="s">
        <v>24</v>
      </c>
      <c r="H59" t="s">
        <v>190</v>
      </c>
      <c r="I59" t="s">
        <v>191</v>
      </c>
      <c r="J59" t="s">
        <v>164</v>
      </c>
      <c r="K59" t="s">
        <v>165</v>
      </c>
      <c r="L59" t="str">
        <f t="shared" si="1"/>
        <v>01</v>
      </c>
      <c r="M59" t="s">
        <v>166</v>
      </c>
      <c r="N59" t="s">
        <v>167</v>
      </c>
      <c r="O59" t="s">
        <v>3</v>
      </c>
      <c r="P59" t="s">
        <v>3</v>
      </c>
      <c r="Q59" t="s">
        <v>604</v>
      </c>
    </row>
    <row r="60" spans="1:17" x14ac:dyDescent="0.35">
      <c r="A60" t="s">
        <v>50</v>
      </c>
      <c r="B60">
        <v>-250</v>
      </c>
      <c r="C60" t="str">
        <f t="shared" si="0"/>
        <v>55</v>
      </c>
      <c r="D60" t="s">
        <v>192</v>
      </c>
      <c r="E60" t="s">
        <v>193</v>
      </c>
      <c r="F60" t="s">
        <v>23</v>
      </c>
      <c r="G60" t="s">
        <v>24</v>
      </c>
      <c r="H60" t="s">
        <v>194</v>
      </c>
      <c r="I60" t="s">
        <v>195</v>
      </c>
      <c r="J60" t="s">
        <v>55</v>
      </c>
      <c r="K60" t="s">
        <v>56</v>
      </c>
      <c r="L60" t="str">
        <f t="shared" si="1"/>
        <v>01</v>
      </c>
      <c r="M60" t="s">
        <v>166</v>
      </c>
      <c r="N60" t="s">
        <v>167</v>
      </c>
      <c r="O60" t="s">
        <v>3</v>
      </c>
      <c r="P60" t="s">
        <v>3</v>
      </c>
      <c r="Q60" t="s">
        <v>604</v>
      </c>
    </row>
    <row r="61" spans="1:17" x14ac:dyDescent="0.35">
      <c r="A61" t="s">
        <v>196</v>
      </c>
      <c r="B61">
        <v>-15000</v>
      </c>
      <c r="C61" t="str">
        <f t="shared" si="0"/>
        <v>55</v>
      </c>
      <c r="D61" t="s">
        <v>197</v>
      </c>
      <c r="E61" t="s">
        <v>198</v>
      </c>
      <c r="F61" t="s">
        <v>23</v>
      </c>
      <c r="G61" t="s">
        <v>24</v>
      </c>
      <c r="H61" t="s">
        <v>199</v>
      </c>
      <c r="I61" t="s">
        <v>200</v>
      </c>
      <c r="J61" t="s">
        <v>55</v>
      </c>
      <c r="K61" t="s">
        <v>56</v>
      </c>
      <c r="L61" t="str">
        <f t="shared" si="1"/>
        <v>08</v>
      </c>
      <c r="M61" t="s">
        <v>18</v>
      </c>
      <c r="N61" t="s">
        <v>19</v>
      </c>
      <c r="O61" t="s">
        <v>3</v>
      </c>
      <c r="P61" t="s">
        <v>3</v>
      </c>
      <c r="Q61" t="s">
        <v>604</v>
      </c>
    </row>
    <row r="62" spans="1:17" x14ac:dyDescent="0.35">
      <c r="A62" t="s">
        <v>201</v>
      </c>
      <c r="B62">
        <v>-17202</v>
      </c>
      <c r="C62" t="str">
        <f t="shared" si="0"/>
        <v>55</v>
      </c>
      <c r="D62" t="s">
        <v>202</v>
      </c>
      <c r="E62" t="s">
        <v>203</v>
      </c>
      <c r="F62" t="s">
        <v>23</v>
      </c>
      <c r="G62" t="s">
        <v>24</v>
      </c>
      <c r="H62" t="s">
        <v>204</v>
      </c>
      <c r="I62" t="s">
        <v>205</v>
      </c>
      <c r="J62" t="s">
        <v>55</v>
      </c>
      <c r="K62" t="s">
        <v>56</v>
      </c>
      <c r="L62" t="str">
        <f t="shared" si="1"/>
        <v>08</v>
      </c>
      <c r="M62" t="s">
        <v>206</v>
      </c>
      <c r="N62" t="s">
        <v>207</v>
      </c>
      <c r="O62" t="s">
        <v>3</v>
      </c>
      <c r="P62" t="s">
        <v>3</v>
      </c>
      <c r="Q62" t="s">
        <v>604</v>
      </c>
    </row>
    <row r="63" spans="1:17" x14ac:dyDescent="0.35">
      <c r="A63" t="s">
        <v>50</v>
      </c>
      <c r="B63">
        <v>-1000</v>
      </c>
      <c r="C63" t="str">
        <f t="shared" si="0"/>
        <v>55</v>
      </c>
      <c r="D63" t="s">
        <v>197</v>
      </c>
      <c r="E63" t="s">
        <v>198</v>
      </c>
      <c r="F63" t="s">
        <v>23</v>
      </c>
      <c r="G63" t="s">
        <v>24</v>
      </c>
      <c r="H63" t="s">
        <v>208</v>
      </c>
      <c r="I63" t="s">
        <v>209</v>
      </c>
      <c r="J63" t="s">
        <v>55</v>
      </c>
      <c r="K63" t="s">
        <v>56</v>
      </c>
      <c r="L63" t="str">
        <f t="shared" si="1"/>
        <v>08</v>
      </c>
      <c r="M63" t="s">
        <v>206</v>
      </c>
      <c r="N63" t="s">
        <v>207</v>
      </c>
      <c r="O63" t="s">
        <v>3</v>
      </c>
      <c r="P63" t="s">
        <v>3</v>
      </c>
      <c r="Q63" t="s">
        <v>604</v>
      </c>
    </row>
    <row r="64" spans="1:17" x14ac:dyDescent="0.35">
      <c r="A64" t="s">
        <v>50</v>
      </c>
      <c r="B64">
        <v>-6000</v>
      </c>
      <c r="C64" t="str">
        <f t="shared" si="0"/>
        <v>55</v>
      </c>
      <c r="D64" t="s">
        <v>202</v>
      </c>
      <c r="E64" t="s">
        <v>203</v>
      </c>
      <c r="F64" t="s">
        <v>23</v>
      </c>
      <c r="G64" t="s">
        <v>24</v>
      </c>
      <c r="H64" t="s">
        <v>204</v>
      </c>
      <c r="I64" t="s">
        <v>205</v>
      </c>
      <c r="J64" t="s">
        <v>55</v>
      </c>
      <c r="K64" t="s">
        <v>56</v>
      </c>
      <c r="L64" t="str">
        <f t="shared" si="1"/>
        <v>08</v>
      </c>
      <c r="M64" t="s">
        <v>206</v>
      </c>
      <c r="N64" t="s">
        <v>207</v>
      </c>
      <c r="O64" t="s">
        <v>3</v>
      </c>
      <c r="P64" t="s">
        <v>3</v>
      </c>
      <c r="Q64" t="s">
        <v>604</v>
      </c>
    </row>
    <row r="65" spans="1:17" x14ac:dyDescent="0.35">
      <c r="A65" t="s">
        <v>50</v>
      </c>
      <c r="B65">
        <v>-5000</v>
      </c>
      <c r="C65" t="str">
        <f t="shared" si="0"/>
        <v>55</v>
      </c>
      <c r="D65" t="s">
        <v>197</v>
      </c>
      <c r="E65" t="s">
        <v>198</v>
      </c>
      <c r="F65" t="s">
        <v>23</v>
      </c>
      <c r="G65" t="s">
        <v>24</v>
      </c>
      <c r="H65" t="s">
        <v>208</v>
      </c>
      <c r="I65" t="s">
        <v>209</v>
      </c>
      <c r="J65" t="s">
        <v>55</v>
      </c>
      <c r="K65" t="s">
        <v>56</v>
      </c>
      <c r="L65" t="str">
        <f t="shared" si="1"/>
        <v>08</v>
      </c>
      <c r="M65" t="s">
        <v>210</v>
      </c>
      <c r="N65" t="s">
        <v>211</v>
      </c>
      <c r="O65" t="s">
        <v>3</v>
      </c>
      <c r="P65" t="s">
        <v>3</v>
      </c>
      <c r="Q65" t="s">
        <v>604</v>
      </c>
    </row>
    <row r="66" spans="1:17" x14ac:dyDescent="0.35">
      <c r="A66" t="s">
        <v>50</v>
      </c>
      <c r="B66">
        <v>-200</v>
      </c>
      <c r="C66" t="str">
        <f t="shared" si="0"/>
        <v>55</v>
      </c>
      <c r="D66" t="s">
        <v>212</v>
      </c>
      <c r="E66" t="s">
        <v>213</v>
      </c>
      <c r="F66" t="s">
        <v>23</v>
      </c>
      <c r="G66" t="s">
        <v>24</v>
      </c>
      <c r="H66" t="s">
        <v>214</v>
      </c>
      <c r="I66" t="s">
        <v>215</v>
      </c>
      <c r="J66" t="s">
        <v>55</v>
      </c>
      <c r="K66" t="s">
        <v>56</v>
      </c>
      <c r="L66" t="str">
        <f t="shared" si="1"/>
        <v>09</v>
      </c>
      <c r="M66" t="s">
        <v>119</v>
      </c>
      <c r="N66" t="s">
        <v>120</v>
      </c>
      <c r="O66" t="s">
        <v>3</v>
      </c>
      <c r="P66" t="s">
        <v>3</v>
      </c>
      <c r="Q66" t="s">
        <v>604</v>
      </c>
    </row>
    <row r="67" spans="1:17" x14ac:dyDescent="0.35">
      <c r="A67" t="s">
        <v>50</v>
      </c>
      <c r="B67">
        <v>-3000</v>
      </c>
      <c r="C67" t="str">
        <f t="shared" si="0"/>
        <v>55</v>
      </c>
      <c r="D67" t="s">
        <v>51</v>
      </c>
      <c r="E67" t="s">
        <v>52</v>
      </c>
      <c r="F67" t="s">
        <v>23</v>
      </c>
      <c r="G67" t="s">
        <v>24</v>
      </c>
      <c r="H67" t="s">
        <v>216</v>
      </c>
      <c r="I67" t="s">
        <v>217</v>
      </c>
      <c r="J67" t="s">
        <v>55</v>
      </c>
      <c r="K67" t="s">
        <v>56</v>
      </c>
      <c r="L67" t="str">
        <f t="shared" si="1"/>
        <v>09</v>
      </c>
      <c r="M67" t="s">
        <v>132</v>
      </c>
      <c r="N67" t="s">
        <v>133</v>
      </c>
      <c r="O67" t="s">
        <v>3</v>
      </c>
      <c r="P67" t="s">
        <v>3</v>
      </c>
      <c r="Q67" t="s">
        <v>604</v>
      </c>
    </row>
    <row r="68" spans="1:17" x14ac:dyDescent="0.35">
      <c r="A68" t="s">
        <v>50</v>
      </c>
      <c r="B68">
        <v>-500</v>
      </c>
      <c r="C68" t="str">
        <f t="shared" si="0"/>
        <v>55</v>
      </c>
      <c r="D68" t="s">
        <v>51</v>
      </c>
      <c r="E68" t="s">
        <v>52</v>
      </c>
      <c r="F68" t="s">
        <v>23</v>
      </c>
      <c r="G68" t="s">
        <v>24</v>
      </c>
      <c r="H68" t="s">
        <v>218</v>
      </c>
      <c r="I68" t="s">
        <v>219</v>
      </c>
      <c r="J68" t="s">
        <v>55</v>
      </c>
      <c r="K68" t="s">
        <v>56</v>
      </c>
      <c r="L68" t="str">
        <f t="shared" si="1"/>
        <v>09</v>
      </c>
      <c r="M68" t="s">
        <v>132</v>
      </c>
      <c r="N68" t="s">
        <v>133</v>
      </c>
      <c r="O68" t="s">
        <v>3</v>
      </c>
      <c r="P68" t="s">
        <v>3</v>
      </c>
      <c r="Q68" t="s">
        <v>604</v>
      </c>
    </row>
    <row r="69" spans="1:17" x14ac:dyDescent="0.35">
      <c r="A69" t="s">
        <v>50</v>
      </c>
      <c r="B69">
        <v>-5000</v>
      </c>
      <c r="C69" t="str">
        <f t="shared" ref="C69:C132" si="3">LEFT(D69,2)</f>
        <v>55</v>
      </c>
      <c r="D69" t="s">
        <v>51</v>
      </c>
      <c r="E69" t="s">
        <v>52</v>
      </c>
      <c r="F69" t="s">
        <v>23</v>
      </c>
      <c r="G69" t="s">
        <v>24</v>
      </c>
      <c r="H69" t="s">
        <v>59</v>
      </c>
      <c r="I69" t="s">
        <v>60</v>
      </c>
      <c r="J69" t="s">
        <v>55</v>
      </c>
      <c r="K69" t="s">
        <v>56</v>
      </c>
      <c r="L69" t="str">
        <f t="shared" ref="L69:L132" si="4">LEFT(M69,2)</f>
        <v>09</v>
      </c>
      <c r="M69" t="s">
        <v>220</v>
      </c>
      <c r="N69" t="s">
        <v>221</v>
      </c>
      <c r="O69" t="s">
        <v>3</v>
      </c>
      <c r="P69" t="s">
        <v>3</v>
      </c>
      <c r="Q69" t="s">
        <v>604</v>
      </c>
    </row>
    <row r="70" spans="1:17" x14ac:dyDescent="0.35">
      <c r="A70" t="s">
        <v>678</v>
      </c>
      <c r="B70">
        <v>-1000</v>
      </c>
      <c r="C70" t="str">
        <f t="shared" si="3"/>
        <v>55</v>
      </c>
      <c r="D70" t="s">
        <v>89</v>
      </c>
      <c r="E70" t="s">
        <v>90</v>
      </c>
      <c r="F70" t="s">
        <v>23</v>
      </c>
      <c r="G70" t="s">
        <v>24</v>
      </c>
      <c r="H70" t="s">
        <v>223</v>
      </c>
      <c r="I70" t="s">
        <v>224</v>
      </c>
      <c r="J70" t="s">
        <v>225</v>
      </c>
      <c r="K70" t="s">
        <v>226</v>
      </c>
      <c r="L70" t="str">
        <f t="shared" si="4"/>
        <v>09</v>
      </c>
      <c r="M70" t="s">
        <v>114</v>
      </c>
      <c r="N70" t="s">
        <v>115</v>
      </c>
      <c r="O70" t="s">
        <v>3</v>
      </c>
      <c r="P70" t="s">
        <v>3</v>
      </c>
      <c r="Q70" t="s">
        <v>604</v>
      </c>
    </row>
    <row r="71" spans="1:17" x14ac:dyDescent="0.35">
      <c r="A71" t="s">
        <v>687</v>
      </c>
      <c r="B71">
        <v>3500</v>
      </c>
      <c r="C71" t="str">
        <f t="shared" si="3"/>
        <v>32</v>
      </c>
      <c r="D71" t="s">
        <v>228</v>
      </c>
      <c r="E71" t="s">
        <v>227</v>
      </c>
      <c r="F71" t="s">
        <v>69</v>
      </c>
      <c r="G71" t="s">
        <v>70</v>
      </c>
      <c r="H71" t="s">
        <v>229</v>
      </c>
      <c r="I71" t="s">
        <v>230</v>
      </c>
      <c r="J71" t="s">
        <v>231</v>
      </c>
      <c r="K71" t="s">
        <v>232</v>
      </c>
      <c r="L71" t="str">
        <f t="shared" si="4"/>
        <v>01</v>
      </c>
      <c r="M71" t="s">
        <v>166</v>
      </c>
      <c r="N71" t="s">
        <v>167</v>
      </c>
      <c r="O71" t="s">
        <v>3</v>
      </c>
      <c r="P71" t="s">
        <v>3</v>
      </c>
      <c r="Q71" t="s">
        <v>604</v>
      </c>
    </row>
    <row r="72" spans="1:17" x14ac:dyDescent="0.35">
      <c r="A72" t="s">
        <v>233</v>
      </c>
      <c r="B72">
        <v>38</v>
      </c>
      <c r="C72" t="str">
        <f t="shared" si="3"/>
        <v>50</v>
      </c>
      <c r="D72" t="s">
        <v>234</v>
      </c>
      <c r="E72" t="s">
        <v>235</v>
      </c>
      <c r="F72" t="s">
        <v>23</v>
      </c>
      <c r="G72" t="s">
        <v>24</v>
      </c>
      <c r="H72" t="s">
        <v>236</v>
      </c>
      <c r="I72" t="s">
        <v>237</v>
      </c>
      <c r="J72" t="s">
        <v>231</v>
      </c>
      <c r="K72" t="s">
        <v>232</v>
      </c>
      <c r="L72" t="str">
        <f t="shared" si="4"/>
        <v>01</v>
      </c>
      <c r="M72" t="s">
        <v>166</v>
      </c>
      <c r="N72" t="s">
        <v>167</v>
      </c>
      <c r="O72" t="s">
        <v>3</v>
      </c>
      <c r="P72" t="s">
        <v>3</v>
      </c>
      <c r="Q72" t="s">
        <v>604</v>
      </c>
    </row>
    <row r="73" spans="1:17" x14ac:dyDescent="0.35">
      <c r="A73" t="s">
        <v>238</v>
      </c>
      <c r="B73">
        <v>1584</v>
      </c>
      <c r="C73" t="str">
        <f t="shared" si="3"/>
        <v>50</v>
      </c>
      <c r="D73" t="s">
        <v>239</v>
      </c>
      <c r="E73" t="s">
        <v>240</v>
      </c>
      <c r="F73" t="s">
        <v>23</v>
      </c>
      <c r="G73" t="s">
        <v>24</v>
      </c>
      <c r="H73" t="s">
        <v>236</v>
      </c>
      <c r="I73" t="s">
        <v>237</v>
      </c>
      <c r="J73" t="s">
        <v>231</v>
      </c>
      <c r="K73" t="s">
        <v>232</v>
      </c>
      <c r="L73" t="str">
        <f t="shared" si="4"/>
        <v>01</v>
      </c>
      <c r="M73" t="s">
        <v>166</v>
      </c>
      <c r="N73" t="s">
        <v>167</v>
      </c>
      <c r="O73" t="s">
        <v>3</v>
      </c>
      <c r="P73" t="s">
        <v>3</v>
      </c>
      <c r="Q73" t="s">
        <v>604</v>
      </c>
    </row>
    <row r="74" spans="1:17" x14ac:dyDescent="0.35">
      <c r="A74" t="s">
        <v>241</v>
      </c>
      <c r="B74">
        <v>4800</v>
      </c>
      <c r="C74" t="str">
        <f t="shared" si="3"/>
        <v>50</v>
      </c>
      <c r="D74" t="s">
        <v>242</v>
      </c>
      <c r="E74" t="s">
        <v>243</v>
      </c>
      <c r="F74" t="s">
        <v>23</v>
      </c>
      <c r="G74" t="s">
        <v>24</v>
      </c>
      <c r="H74" t="s">
        <v>236</v>
      </c>
      <c r="I74" t="s">
        <v>237</v>
      </c>
      <c r="J74" t="s">
        <v>231</v>
      </c>
      <c r="K74" t="s">
        <v>232</v>
      </c>
      <c r="L74" t="str">
        <f t="shared" si="4"/>
        <v>01</v>
      </c>
      <c r="M74" t="s">
        <v>166</v>
      </c>
      <c r="N74" t="s">
        <v>167</v>
      </c>
      <c r="O74" t="s">
        <v>3</v>
      </c>
      <c r="P74" t="s">
        <v>3</v>
      </c>
      <c r="Q74" t="s">
        <v>604</v>
      </c>
    </row>
    <row r="75" spans="1:17" x14ac:dyDescent="0.35">
      <c r="A75" t="s">
        <v>660</v>
      </c>
      <c r="B75">
        <v>-8</v>
      </c>
      <c r="C75" t="str">
        <f t="shared" si="3"/>
        <v>50</v>
      </c>
      <c r="D75" t="s">
        <v>234</v>
      </c>
      <c r="E75" t="s">
        <v>235</v>
      </c>
      <c r="F75" t="s">
        <v>23</v>
      </c>
      <c r="G75" t="s">
        <v>24</v>
      </c>
      <c r="H75" t="s">
        <v>236</v>
      </c>
      <c r="I75" t="s">
        <v>237</v>
      </c>
      <c r="J75" t="s">
        <v>231</v>
      </c>
      <c r="K75" t="s">
        <v>232</v>
      </c>
      <c r="L75" t="str">
        <f t="shared" si="4"/>
        <v>01</v>
      </c>
      <c r="M75" t="s">
        <v>166</v>
      </c>
      <c r="N75" t="s">
        <v>167</v>
      </c>
      <c r="O75" t="s">
        <v>3</v>
      </c>
      <c r="P75" t="s">
        <v>3</v>
      </c>
      <c r="Q75" t="s">
        <v>604</v>
      </c>
    </row>
    <row r="76" spans="1:17" x14ac:dyDescent="0.35">
      <c r="A76" t="s">
        <v>660</v>
      </c>
      <c r="B76">
        <v>-323</v>
      </c>
      <c r="C76" t="str">
        <f t="shared" si="3"/>
        <v>50</v>
      </c>
      <c r="D76" t="s">
        <v>239</v>
      </c>
      <c r="E76" t="s">
        <v>240</v>
      </c>
      <c r="F76" t="s">
        <v>23</v>
      </c>
      <c r="G76" t="s">
        <v>24</v>
      </c>
      <c r="H76" t="s">
        <v>236</v>
      </c>
      <c r="I76" t="s">
        <v>237</v>
      </c>
      <c r="J76" t="s">
        <v>231</v>
      </c>
      <c r="K76" t="s">
        <v>232</v>
      </c>
      <c r="L76" t="str">
        <f t="shared" si="4"/>
        <v>01</v>
      </c>
      <c r="M76" t="s">
        <v>166</v>
      </c>
      <c r="N76" t="s">
        <v>167</v>
      </c>
      <c r="O76" t="s">
        <v>3</v>
      </c>
      <c r="P76" t="s">
        <v>3</v>
      </c>
      <c r="Q76" t="s">
        <v>604</v>
      </c>
    </row>
    <row r="77" spans="1:17" x14ac:dyDescent="0.35">
      <c r="A77" t="s">
        <v>660</v>
      </c>
      <c r="B77">
        <v>-980</v>
      </c>
      <c r="C77" t="str">
        <f t="shared" si="3"/>
        <v>50</v>
      </c>
      <c r="D77" t="s">
        <v>242</v>
      </c>
      <c r="E77" t="s">
        <v>243</v>
      </c>
      <c r="F77" t="s">
        <v>23</v>
      </c>
      <c r="G77" t="s">
        <v>24</v>
      </c>
      <c r="H77" t="s">
        <v>236</v>
      </c>
      <c r="I77" t="s">
        <v>237</v>
      </c>
      <c r="J77" t="s">
        <v>231</v>
      </c>
      <c r="K77" t="s">
        <v>232</v>
      </c>
      <c r="L77" t="str">
        <f t="shared" si="4"/>
        <v>01</v>
      </c>
      <c r="M77" t="s">
        <v>166</v>
      </c>
      <c r="N77" t="s">
        <v>167</v>
      </c>
      <c r="O77" t="s">
        <v>3</v>
      </c>
      <c r="P77" t="s">
        <v>3</v>
      </c>
      <c r="Q77" t="s">
        <v>604</v>
      </c>
    </row>
    <row r="78" spans="1:17" x14ac:dyDescent="0.35">
      <c r="A78" t="s">
        <v>50</v>
      </c>
      <c r="B78">
        <v>-10000</v>
      </c>
      <c r="C78" t="str">
        <f t="shared" si="3"/>
        <v>55</v>
      </c>
      <c r="D78" t="s">
        <v>245</v>
      </c>
      <c r="E78" t="s">
        <v>246</v>
      </c>
      <c r="F78" t="s">
        <v>23</v>
      </c>
      <c r="G78" t="s">
        <v>24</v>
      </c>
      <c r="H78" t="s">
        <v>247</v>
      </c>
      <c r="I78" t="s">
        <v>248</v>
      </c>
      <c r="J78" t="s">
        <v>249</v>
      </c>
      <c r="K78" t="s">
        <v>250</v>
      </c>
      <c r="L78" t="str">
        <f t="shared" si="4"/>
        <v>01</v>
      </c>
      <c r="M78" t="s">
        <v>166</v>
      </c>
      <c r="N78" t="s">
        <v>167</v>
      </c>
      <c r="O78" t="s">
        <v>3</v>
      </c>
      <c r="P78" t="s">
        <v>3</v>
      </c>
      <c r="Q78" t="s">
        <v>604</v>
      </c>
    </row>
    <row r="79" spans="1:17" x14ac:dyDescent="0.35">
      <c r="A79" t="s">
        <v>251</v>
      </c>
      <c r="B79">
        <v>-10000</v>
      </c>
      <c r="C79" t="str">
        <f t="shared" si="3"/>
        <v>55</v>
      </c>
      <c r="D79" t="s">
        <v>44</v>
      </c>
      <c r="E79" t="s">
        <v>45</v>
      </c>
      <c r="F79" t="s">
        <v>23</v>
      </c>
      <c r="G79" t="s">
        <v>24</v>
      </c>
      <c r="H79" t="s">
        <v>252</v>
      </c>
      <c r="I79" t="s">
        <v>253</v>
      </c>
      <c r="J79" t="s">
        <v>39</v>
      </c>
      <c r="K79" t="s">
        <v>40</v>
      </c>
      <c r="L79" t="str">
        <f t="shared" si="4"/>
        <v>04</v>
      </c>
      <c r="M79" t="s">
        <v>254</v>
      </c>
      <c r="N79" t="s">
        <v>255</v>
      </c>
      <c r="O79" t="s">
        <v>3</v>
      </c>
      <c r="P79" t="s">
        <v>3</v>
      </c>
      <c r="Q79" t="s">
        <v>604</v>
      </c>
    </row>
    <row r="80" spans="1:17" x14ac:dyDescent="0.35">
      <c r="A80" t="s">
        <v>251</v>
      </c>
      <c r="B80">
        <v>-112000</v>
      </c>
      <c r="C80" t="str">
        <f t="shared" si="3"/>
        <v>55</v>
      </c>
      <c r="D80" t="s">
        <v>44</v>
      </c>
      <c r="E80" t="s">
        <v>45</v>
      </c>
      <c r="F80" t="s">
        <v>23</v>
      </c>
      <c r="G80" t="s">
        <v>24</v>
      </c>
      <c r="H80" t="s">
        <v>256</v>
      </c>
      <c r="I80" t="s">
        <v>257</v>
      </c>
      <c r="J80" t="s">
        <v>39</v>
      </c>
      <c r="K80" t="s">
        <v>40</v>
      </c>
      <c r="L80" t="str">
        <f t="shared" si="4"/>
        <v>04</v>
      </c>
      <c r="M80" t="s">
        <v>254</v>
      </c>
      <c r="N80" t="s">
        <v>255</v>
      </c>
      <c r="O80" t="s">
        <v>3</v>
      </c>
      <c r="P80" t="s">
        <v>3</v>
      </c>
      <c r="Q80" t="s">
        <v>604</v>
      </c>
    </row>
    <row r="81" spans="1:17" x14ac:dyDescent="0.35">
      <c r="A81" t="s">
        <v>251</v>
      </c>
      <c r="B81">
        <v>-15000</v>
      </c>
      <c r="C81" t="str">
        <f t="shared" si="3"/>
        <v>55</v>
      </c>
      <c r="D81" t="s">
        <v>44</v>
      </c>
      <c r="E81" t="s">
        <v>45</v>
      </c>
      <c r="F81" t="s">
        <v>23</v>
      </c>
      <c r="G81" t="s">
        <v>24</v>
      </c>
      <c r="H81" t="s">
        <v>258</v>
      </c>
      <c r="I81" t="s">
        <v>259</v>
      </c>
      <c r="J81" t="s">
        <v>39</v>
      </c>
      <c r="K81" t="s">
        <v>40</v>
      </c>
      <c r="L81" t="str">
        <f t="shared" si="4"/>
        <v>05</v>
      </c>
      <c r="M81" t="s">
        <v>260</v>
      </c>
      <c r="N81" t="s">
        <v>261</v>
      </c>
      <c r="O81" t="s">
        <v>3</v>
      </c>
      <c r="P81" t="s">
        <v>3</v>
      </c>
      <c r="Q81" t="s">
        <v>604</v>
      </c>
    </row>
    <row r="82" spans="1:17" x14ac:dyDescent="0.35">
      <c r="A82" t="s">
        <v>262</v>
      </c>
      <c r="B82">
        <v>473985</v>
      </c>
      <c r="C82" t="str">
        <f t="shared" si="3"/>
        <v>15</v>
      </c>
      <c r="D82" t="s">
        <v>263</v>
      </c>
      <c r="E82" t="s">
        <v>264</v>
      </c>
      <c r="F82" t="s">
        <v>12</v>
      </c>
      <c r="G82" t="s">
        <v>13</v>
      </c>
      <c r="H82" t="s">
        <v>265</v>
      </c>
      <c r="I82" t="s">
        <v>266</v>
      </c>
      <c r="J82" t="s">
        <v>39</v>
      </c>
      <c r="K82" t="s">
        <v>40</v>
      </c>
      <c r="L82" t="str">
        <f t="shared" si="4"/>
        <v>05</v>
      </c>
      <c r="M82" t="s">
        <v>267</v>
      </c>
      <c r="N82" t="s">
        <v>268</v>
      </c>
      <c r="O82" t="s">
        <v>3</v>
      </c>
      <c r="P82" t="s">
        <v>3</v>
      </c>
      <c r="Q82" t="s">
        <v>604</v>
      </c>
    </row>
    <row r="83" spans="1:17" x14ac:dyDescent="0.35">
      <c r="A83" t="s">
        <v>269</v>
      </c>
      <c r="B83">
        <v>-3000</v>
      </c>
      <c r="C83" t="str">
        <f t="shared" si="3"/>
        <v>55</v>
      </c>
      <c r="D83" t="s">
        <v>44</v>
      </c>
      <c r="E83" t="s">
        <v>45</v>
      </c>
      <c r="F83" t="s">
        <v>23</v>
      </c>
      <c r="G83" t="s">
        <v>24</v>
      </c>
      <c r="H83" t="s">
        <v>270</v>
      </c>
      <c r="I83" t="s">
        <v>271</v>
      </c>
      <c r="J83" t="s">
        <v>39</v>
      </c>
      <c r="K83" t="s">
        <v>40</v>
      </c>
      <c r="L83" t="str">
        <f t="shared" si="4"/>
        <v>05</v>
      </c>
      <c r="M83" t="s">
        <v>272</v>
      </c>
      <c r="N83" t="s">
        <v>273</v>
      </c>
      <c r="O83" t="s">
        <v>3</v>
      </c>
      <c r="P83" t="s">
        <v>3</v>
      </c>
      <c r="Q83" t="s">
        <v>604</v>
      </c>
    </row>
    <row r="84" spans="1:17" x14ac:dyDescent="0.35">
      <c r="A84" t="s">
        <v>274</v>
      </c>
      <c r="B84">
        <v>-18500</v>
      </c>
      <c r="C84" t="str">
        <f t="shared" si="3"/>
        <v>55</v>
      </c>
      <c r="D84" t="s">
        <v>44</v>
      </c>
      <c r="E84" t="s">
        <v>45</v>
      </c>
      <c r="F84" t="s">
        <v>23</v>
      </c>
      <c r="G84" t="s">
        <v>24</v>
      </c>
      <c r="H84" t="s">
        <v>275</v>
      </c>
      <c r="I84" t="s">
        <v>276</v>
      </c>
      <c r="J84" t="s">
        <v>39</v>
      </c>
      <c r="K84" t="s">
        <v>40</v>
      </c>
      <c r="L84" t="str">
        <f t="shared" si="4"/>
        <v>05</v>
      </c>
      <c r="M84" t="s">
        <v>272</v>
      </c>
      <c r="N84" t="s">
        <v>273</v>
      </c>
      <c r="O84" t="s">
        <v>3</v>
      </c>
      <c r="P84" t="s">
        <v>3</v>
      </c>
      <c r="Q84" t="s">
        <v>604</v>
      </c>
    </row>
    <row r="85" spans="1:17" x14ac:dyDescent="0.35">
      <c r="A85" t="s">
        <v>277</v>
      </c>
      <c r="B85">
        <v>-15000</v>
      </c>
      <c r="C85" t="str">
        <f t="shared" si="3"/>
        <v>55</v>
      </c>
      <c r="D85" t="s">
        <v>44</v>
      </c>
      <c r="E85" t="s">
        <v>45</v>
      </c>
      <c r="F85" t="s">
        <v>23</v>
      </c>
      <c r="G85" t="s">
        <v>24</v>
      </c>
      <c r="H85" t="s">
        <v>278</v>
      </c>
      <c r="I85" t="s">
        <v>279</v>
      </c>
      <c r="J85" t="s">
        <v>39</v>
      </c>
      <c r="K85" t="s">
        <v>40</v>
      </c>
      <c r="L85" t="str">
        <f t="shared" si="4"/>
        <v>05</v>
      </c>
      <c r="M85" t="s">
        <v>272</v>
      </c>
      <c r="N85" t="s">
        <v>273</v>
      </c>
      <c r="O85" t="s">
        <v>3</v>
      </c>
      <c r="P85" t="s">
        <v>3</v>
      </c>
      <c r="Q85" t="s">
        <v>604</v>
      </c>
    </row>
    <row r="86" spans="1:17" x14ac:dyDescent="0.35">
      <c r="A86" t="s">
        <v>280</v>
      </c>
      <c r="B86">
        <v>-20000</v>
      </c>
      <c r="C86" t="str">
        <f t="shared" si="3"/>
        <v>55</v>
      </c>
      <c r="D86" t="s">
        <v>44</v>
      </c>
      <c r="E86" t="s">
        <v>45</v>
      </c>
      <c r="F86" t="s">
        <v>23</v>
      </c>
      <c r="G86" t="s">
        <v>24</v>
      </c>
      <c r="H86" t="s">
        <v>281</v>
      </c>
      <c r="I86" t="s">
        <v>282</v>
      </c>
      <c r="J86" t="s">
        <v>39</v>
      </c>
      <c r="K86" t="s">
        <v>40</v>
      </c>
      <c r="L86" t="str">
        <f t="shared" si="4"/>
        <v>05</v>
      </c>
      <c r="M86" t="s">
        <v>272</v>
      </c>
      <c r="N86" t="s">
        <v>273</v>
      </c>
      <c r="O86" t="s">
        <v>3</v>
      </c>
      <c r="P86" t="s">
        <v>3</v>
      </c>
      <c r="Q86" t="s">
        <v>604</v>
      </c>
    </row>
    <row r="87" spans="1:17" x14ac:dyDescent="0.35">
      <c r="A87" t="s">
        <v>283</v>
      </c>
      <c r="B87">
        <v>-1000</v>
      </c>
      <c r="C87" t="str">
        <f t="shared" si="3"/>
        <v>55</v>
      </c>
      <c r="D87" t="s">
        <v>44</v>
      </c>
      <c r="E87" t="s">
        <v>45</v>
      </c>
      <c r="F87" t="s">
        <v>23</v>
      </c>
      <c r="G87" t="s">
        <v>24</v>
      </c>
      <c r="H87" t="s">
        <v>284</v>
      </c>
      <c r="I87" t="s">
        <v>285</v>
      </c>
      <c r="J87" t="s">
        <v>39</v>
      </c>
      <c r="K87" t="s">
        <v>40</v>
      </c>
      <c r="L87" t="str">
        <f t="shared" si="4"/>
        <v>05</v>
      </c>
      <c r="M87" t="s">
        <v>272</v>
      </c>
      <c r="N87" t="s">
        <v>273</v>
      </c>
      <c r="O87" t="s">
        <v>3</v>
      </c>
      <c r="P87" t="s">
        <v>3</v>
      </c>
      <c r="Q87" t="s">
        <v>604</v>
      </c>
    </row>
    <row r="88" spans="1:17" x14ac:dyDescent="0.35">
      <c r="A88" t="s">
        <v>286</v>
      </c>
      <c r="B88">
        <v>-20000</v>
      </c>
      <c r="C88" t="str">
        <f t="shared" si="3"/>
        <v>45</v>
      </c>
      <c r="D88" t="s">
        <v>287</v>
      </c>
      <c r="E88" t="s">
        <v>288</v>
      </c>
      <c r="F88" t="s">
        <v>12</v>
      </c>
      <c r="G88" t="s">
        <v>13</v>
      </c>
      <c r="H88" t="s">
        <v>289</v>
      </c>
      <c r="I88" t="s">
        <v>290</v>
      </c>
      <c r="J88" t="s">
        <v>39</v>
      </c>
      <c r="K88" t="s">
        <v>40</v>
      </c>
      <c r="L88" t="str">
        <f t="shared" si="4"/>
        <v>06</v>
      </c>
      <c r="M88" t="s">
        <v>291</v>
      </c>
      <c r="N88" t="s">
        <v>292</v>
      </c>
      <c r="O88" t="s">
        <v>3</v>
      </c>
      <c r="P88" t="s">
        <v>3</v>
      </c>
      <c r="Q88" t="s">
        <v>604</v>
      </c>
    </row>
    <row r="89" spans="1:17" x14ac:dyDescent="0.35">
      <c r="A89" t="s">
        <v>293</v>
      </c>
      <c r="B89">
        <v>-10000</v>
      </c>
      <c r="C89" t="str">
        <f t="shared" si="3"/>
        <v>55</v>
      </c>
      <c r="D89" t="s">
        <v>44</v>
      </c>
      <c r="E89" t="s">
        <v>45</v>
      </c>
      <c r="F89" t="s">
        <v>23</v>
      </c>
      <c r="G89" t="s">
        <v>24</v>
      </c>
      <c r="H89" t="s">
        <v>294</v>
      </c>
      <c r="I89" t="s">
        <v>295</v>
      </c>
      <c r="J89" t="s">
        <v>39</v>
      </c>
      <c r="K89" t="s">
        <v>40</v>
      </c>
      <c r="L89" t="str">
        <f t="shared" si="4"/>
        <v>06</v>
      </c>
      <c r="M89" t="s">
        <v>291</v>
      </c>
      <c r="N89" t="s">
        <v>292</v>
      </c>
      <c r="O89" t="s">
        <v>3</v>
      </c>
      <c r="P89" t="s">
        <v>3</v>
      </c>
      <c r="Q89" t="s">
        <v>604</v>
      </c>
    </row>
    <row r="90" spans="1:17" x14ac:dyDescent="0.35">
      <c r="A90" t="s">
        <v>680</v>
      </c>
      <c r="B90">
        <v>25000</v>
      </c>
      <c r="C90" t="str">
        <f t="shared" si="3"/>
        <v>15</v>
      </c>
      <c r="D90" t="s">
        <v>10</v>
      </c>
      <c r="E90" t="s">
        <v>11</v>
      </c>
      <c r="F90" t="s">
        <v>12</v>
      </c>
      <c r="G90" t="s">
        <v>13</v>
      </c>
      <c r="H90" t="s">
        <v>297</v>
      </c>
      <c r="I90" t="s">
        <v>298</v>
      </c>
      <c r="J90" t="s">
        <v>39</v>
      </c>
      <c r="K90" t="s">
        <v>40</v>
      </c>
      <c r="L90" t="str">
        <f t="shared" si="4"/>
        <v>08</v>
      </c>
      <c r="M90" t="s">
        <v>18</v>
      </c>
      <c r="N90" t="s">
        <v>19</v>
      </c>
      <c r="O90" t="s">
        <v>3</v>
      </c>
      <c r="P90" t="s">
        <v>3</v>
      </c>
      <c r="Q90" t="s">
        <v>604</v>
      </c>
    </row>
    <row r="91" spans="1:17" x14ac:dyDescent="0.35">
      <c r="A91" t="s">
        <v>251</v>
      </c>
      <c r="B91">
        <v>-33035</v>
      </c>
      <c r="C91" t="str">
        <f t="shared" si="3"/>
        <v>55</v>
      </c>
      <c r="D91" t="s">
        <v>299</v>
      </c>
      <c r="E91" t="s">
        <v>26</v>
      </c>
      <c r="F91" t="s">
        <v>23</v>
      </c>
      <c r="G91" t="s">
        <v>24</v>
      </c>
      <c r="H91" t="s">
        <v>300</v>
      </c>
      <c r="I91" t="s">
        <v>301</v>
      </c>
      <c r="J91" t="s">
        <v>302</v>
      </c>
      <c r="K91" t="s">
        <v>303</v>
      </c>
      <c r="L91" t="str">
        <f t="shared" si="4"/>
        <v>04</v>
      </c>
      <c r="M91" t="s">
        <v>41</v>
      </c>
      <c r="N91" t="s">
        <v>42</v>
      </c>
      <c r="O91" t="s">
        <v>3</v>
      </c>
      <c r="P91" t="s">
        <v>3</v>
      </c>
      <c r="Q91" t="s">
        <v>604</v>
      </c>
    </row>
    <row r="92" spans="1:17" x14ac:dyDescent="0.35">
      <c r="A92" t="s">
        <v>697</v>
      </c>
      <c r="B92">
        <v>-25000</v>
      </c>
      <c r="C92" t="str">
        <f t="shared" si="3"/>
        <v>15</v>
      </c>
      <c r="D92" t="s">
        <v>10</v>
      </c>
      <c r="E92" t="s">
        <v>11</v>
      </c>
      <c r="F92" t="s">
        <v>12</v>
      </c>
      <c r="G92" t="s">
        <v>13</v>
      </c>
      <c r="H92" t="s">
        <v>297</v>
      </c>
      <c r="I92" t="s">
        <v>298</v>
      </c>
      <c r="J92" t="s">
        <v>302</v>
      </c>
      <c r="K92" t="s">
        <v>303</v>
      </c>
      <c r="L92" t="str">
        <f t="shared" si="4"/>
        <v>08</v>
      </c>
      <c r="M92" t="s">
        <v>18</v>
      </c>
      <c r="N92" t="s">
        <v>19</v>
      </c>
      <c r="O92" t="s">
        <v>3</v>
      </c>
      <c r="P92" t="s">
        <v>3</v>
      </c>
      <c r="Q92" t="s">
        <v>604</v>
      </c>
    </row>
    <row r="93" spans="1:17" x14ac:dyDescent="0.35">
      <c r="A93" t="s">
        <v>305</v>
      </c>
      <c r="B93">
        <v>685578</v>
      </c>
      <c r="C93" t="str">
        <f t="shared" si="3"/>
        <v>10</v>
      </c>
      <c r="D93" t="s">
        <v>306</v>
      </c>
      <c r="E93" t="s">
        <v>305</v>
      </c>
      <c r="F93" t="s">
        <v>307</v>
      </c>
      <c r="G93" t="s">
        <v>305</v>
      </c>
      <c r="H93" t="s">
        <v>308</v>
      </c>
      <c r="I93" t="s">
        <v>309</v>
      </c>
      <c r="J93" t="s">
        <v>310</v>
      </c>
      <c r="K93" t="s">
        <v>311</v>
      </c>
      <c r="L93" t="str">
        <f t="shared" si="4"/>
        <v>00</v>
      </c>
      <c r="M93" t="s">
        <v>312</v>
      </c>
      <c r="N93" t="s">
        <v>313</v>
      </c>
      <c r="O93" t="s">
        <v>3</v>
      </c>
      <c r="P93" t="s">
        <v>3</v>
      </c>
      <c r="Q93" t="s">
        <v>604</v>
      </c>
    </row>
    <row r="94" spans="1:17" x14ac:dyDescent="0.35">
      <c r="A94" t="s">
        <v>630</v>
      </c>
      <c r="B94">
        <v>473985</v>
      </c>
      <c r="C94" t="str">
        <f t="shared" si="3"/>
        <v>20</v>
      </c>
      <c r="D94" t="s">
        <v>315</v>
      </c>
      <c r="E94" t="s">
        <v>316</v>
      </c>
      <c r="F94" t="s">
        <v>317</v>
      </c>
      <c r="G94" t="s">
        <v>318</v>
      </c>
      <c r="H94" t="s">
        <v>319</v>
      </c>
      <c r="I94" t="s">
        <v>320</v>
      </c>
      <c r="J94" t="s">
        <v>310</v>
      </c>
      <c r="K94" t="s">
        <v>311</v>
      </c>
      <c r="L94" t="str">
        <f t="shared" si="4"/>
        <v>00</v>
      </c>
      <c r="M94" t="s">
        <v>312</v>
      </c>
      <c r="N94" t="s">
        <v>313</v>
      </c>
      <c r="O94" t="s">
        <v>3</v>
      </c>
      <c r="P94" t="s">
        <v>3</v>
      </c>
      <c r="Q94" t="s">
        <v>604</v>
      </c>
    </row>
    <row r="95" spans="1:17" x14ac:dyDescent="0.35">
      <c r="A95" t="s">
        <v>321</v>
      </c>
      <c r="B95">
        <v>-247678</v>
      </c>
      <c r="C95" t="str">
        <f t="shared" si="3"/>
        <v>30</v>
      </c>
      <c r="D95" t="s">
        <v>86</v>
      </c>
      <c r="E95" t="s">
        <v>322</v>
      </c>
      <c r="F95" t="s">
        <v>69</v>
      </c>
      <c r="G95" t="s">
        <v>70</v>
      </c>
      <c r="H95" t="s">
        <v>323</v>
      </c>
      <c r="I95" t="s">
        <v>324</v>
      </c>
      <c r="J95" t="s">
        <v>310</v>
      </c>
      <c r="K95" t="s">
        <v>311</v>
      </c>
      <c r="L95" t="str">
        <f t="shared" si="4"/>
        <v>00</v>
      </c>
      <c r="M95" t="s">
        <v>312</v>
      </c>
      <c r="N95" t="s">
        <v>313</v>
      </c>
      <c r="O95" t="s">
        <v>3</v>
      </c>
      <c r="P95" t="s">
        <v>3</v>
      </c>
      <c r="Q95" t="s">
        <v>604</v>
      </c>
    </row>
    <row r="96" spans="1:17" x14ac:dyDescent="0.35">
      <c r="A96" t="s">
        <v>325</v>
      </c>
      <c r="B96">
        <v>2000</v>
      </c>
      <c r="C96" t="str">
        <f t="shared" si="3"/>
        <v>38</v>
      </c>
      <c r="D96" t="s">
        <v>326</v>
      </c>
      <c r="E96" t="s">
        <v>327</v>
      </c>
      <c r="F96" t="s">
        <v>69</v>
      </c>
      <c r="G96" t="s">
        <v>70</v>
      </c>
      <c r="H96" t="s">
        <v>328</v>
      </c>
      <c r="I96" t="s">
        <v>329</v>
      </c>
      <c r="J96" t="s">
        <v>310</v>
      </c>
      <c r="K96" t="s">
        <v>311</v>
      </c>
      <c r="L96" t="str">
        <f t="shared" si="4"/>
        <v>00</v>
      </c>
      <c r="M96" t="s">
        <v>312</v>
      </c>
      <c r="N96" t="s">
        <v>313</v>
      </c>
      <c r="O96" t="s">
        <v>3</v>
      </c>
      <c r="P96" t="s">
        <v>3</v>
      </c>
      <c r="Q96" t="s">
        <v>604</v>
      </c>
    </row>
    <row r="97" spans="1:17" x14ac:dyDescent="0.35">
      <c r="A97" t="s">
        <v>629</v>
      </c>
      <c r="B97">
        <v>700000</v>
      </c>
      <c r="C97" t="str">
        <f t="shared" si="3"/>
        <v>25</v>
      </c>
      <c r="D97" t="s">
        <v>331</v>
      </c>
      <c r="E97" t="s">
        <v>332</v>
      </c>
      <c r="F97" t="s">
        <v>333</v>
      </c>
      <c r="G97" t="s">
        <v>334</v>
      </c>
      <c r="H97" t="s">
        <v>335</v>
      </c>
      <c r="I97" t="s">
        <v>336</v>
      </c>
      <c r="J97" t="s">
        <v>310</v>
      </c>
      <c r="K97" t="s">
        <v>311</v>
      </c>
      <c r="L97" t="str">
        <f t="shared" si="4"/>
        <v>01</v>
      </c>
      <c r="M97" t="s">
        <v>337</v>
      </c>
      <c r="N97" t="s">
        <v>338</v>
      </c>
      <c r="O97" t="s">
        <v>3</v>
      </c>
      <c r="P97" t="s">
        <v>3</v>
      </c>
      <c r="Q97" t="s">
        <v>604</v>
      </c>
    </row>
    <row r="98" spans="1:17" x14ac:dyDescent="0.35">
      <c r="A98" t="s">
        <v>339</v>
      </c>
      <c r="B98">
        <v>11500</v>
      </c>
      <c r="C98" t="str">
        <f t="shared" si="3"/>
        <v>65</v>
      </c>
      <c r="D98" t="s">
        <v>340</v>
      </c>
      <c r="E98" t="s">
        <v>341</v>
      </c>
      <c r="F98" t="s">
        <v>12</v>
      </c>
      <c r="G98" t="s">
        <v>13</v>
      </c>
      <c r="H98" t="s">
        <v>342</v>
      </c>
      <c r="I98" t="s">
        <v>343</v>
      </c>
      <c r="J98" t="s">
        <v>310</v>
      </c>
      <c r="K98" t="s">
        <v>311</v>
      </c>
      <c r="L98" t="str">
        <f t="shared" si="4"/>
        <v>01</v>
      </c>
      <c r="M98" t="s">
        <v>337</v>
      </c>
      <c r="N98" t="s">
        <v>338</v>
      </c>
      <c r="O98" t="s">
        <v>3</v>
      </c>
      <c r="P98" t="s">
        <v>3</v>
      </c>
      <c r="Q98" t="s">
        <v>604</v>
      </c>
    </row>
    <row r="99" spans="1:17" x14ac:dyDescent="0.35">
      <c r="A99" t="s">
        <v>661</v>
      </c>
      <c r="B99">
        <v>24068</v>
      </c>
      <c r="C99" t="str">
        <f t="shared" si="3"/>
        <v>35</v>
      </c>
      <c r="D99" t="s">
        <v>345</v>
      </c>
      <c r="E99" t="s">
        <v>346</v>
      </c>
      <c r="F99" t="s">
        <v>69</v>
      </c>
      <c r="G99" t="s">
        <v>70</v>
      </c>
      <c r="H99" t="s">
        <v>347</v>
      </c>
      <c r="I99" t="s">
        <v>348</v>
      </c>
      <c r="J99" t="s">
        <v>310</v>
      </c>
      <c r="K99" t="s">
        <v>311</v>
      </c>
      <c r="L99" t="str">
        <f t="shared" si="4"/>
        <v>01</v>
      </c>
      <c r="M99" t="s">
        <v>349</v>
      </c>
      <c r="N99" t="s">
        <v>350</v>
      </c>
      <c r="O99" t="s">
        <v>3</v>
      </c>
      <c r="P99" t="s">
        <v>3</v>
      </c>
      <c r="Q99" t="s">
        <v>604</v>
      </c>
    </row>
    <row r="100" spans="1:17" x14ac:dyDescent="0.35">
      <c r="A100" t="s">
        <v>50</v>
      </c>
      <c r="B100">
        <v>-500</v>
      </c>
      <c r="C100" t="str">
        <f t="shared" si="3"/>
        <v>55</v>
      </c>
      <c r="D100" t="s">
        <v>351</v>
      </c>
      <c r="E100" t="s">
        <v>352</v>
      </c>
      <c r="F100" t="s">
        <v>23</v>
      </c>
      <c r="G100" t="s">
        <v>24</v>
      </c>
      <c r="H100" t="s">
        <v>353</v>
      </c>
      <c r="I100" t="s">
        <v>354</v>
      </c>
      <c r="J100" t="s">
        <v>355</v>
      </c>
      <c r="K100" t="s">
        <v>356</v>
      </c>
      <c r="L100" t="str">
        <f t="shared" si="4"/>
        <v>09</v>
      </c>
      <c r="M100" t="s">
        <v>357</v>
      </c>
      <c r="N100" t="s">
        <v>358</v>
      </c>
      <c r="O100" t="s">
        <v>3</v>
      </c>
      <c r="P100" t="s">
        <v>3</v>
      </c>
      <c r="Q100" t="s">
        <v>604</v>
      </c>
    </row>
    <row r="101" spans="1:17" x14ac:dyDescent="0.35">
      <c r="A101" t="s">
        <v>50</v>
      </c>
      <c r="B101">
        <v>-5000</v>
      </c>
      <c r="C101" t="str">
        <f t="shared" si="3"/>
        <v>55</v>
      </c>
      <c r="D101" t="s">
        <v>359</v>
      </c>
      <c r="E101" t="s">
        <v>360</v>
      </c>
      <c r="F101" t="s">
        <v>23</v>
      </c>
      <c r="G101" t="s">
        <v>24</v>
      </c>
      <c r="H101" t="s">
        <v>361</v>
      </c>
      <c r="I101" t="s">
        <v>362</v>
      </c>
      <c r="J101" t="s">
        <v>355</v>
      </c>
      <c r="K101" t="s">
        <v>356</v>
      </c>
      <c r="L101" t="str">
        <f t="shared" si="4"/>
        <v>10</v>
      </c>
      <c r="M101" t="s">
        <v>148</v>
      </c>
      <c r="N101" t="s">
        <v>149</v>
      </c>
      <c r="O101" t="s">
        <v>3</v>
      </c>
      <c r="P101" t="s">
        <v>3</v>
      </c>
      <c r="Q101" t="s">
        <v>604</v>
      </c>
    </row>
    <row r="102" spans="1:17" x14ac:dyDescent="0.35">
      <c r="A102" t="s">
        <v>50</v>
      </c>
      <c r="B102">
        <v>-675</v>
      </c>
      <c r="C102" t="str">
        <f t="shared" si="3"/>
        <v>55</v>
      </c>
      <c r="D102" t="s">
        <v>363</v>
      </c>
      <c r="E102" t="s">
        <v>364</v>
      </c>
      <c r="F102" t="s">
        <v>23</v>
      </c>
      <c r="G102" t="s">
        <v>24</v>
      </c>
      <c r="H102" t="s">
        <v>365</v>
      </c>
      <c r="I102" t="s">
        <v>366</v>
      </c>
      <c r="J102" t="s">
        <v>355</v>
      </c>
      <c r="K102" t="s">
        <v>356</v>
      </c>
      <c r="L102" t="str">
        <f t="shared" si="4"/>
        <v>10</v>
      </c>
      <c r="M102" t="s">
        <v>367</v>
      </c>
      <c r="N102" t="s">
        <v>368</v>
      </c>
      <c r="O102" t="s">
        <v>3</v>
      </c>
      <c r="P102" t="s">
        <v>3</v>
      </c>
      <c r="Q102" t="s">
        <v>604</v>
      </c>
    </row>
    <row r="103" spans="1:17" x14ac:dyDescent="0.35">
      <c r="A103" t="s">
        <v>50</v>
      </c>
      <c r="B103">
        <v>-1300</v>
      </c>
      <c r="C103" t="str">
        <f t="shared" si="3"/>
        <v>55</v>
      </c>
      <c r="D103" t="s">
        <v>363</v>
      </c>
      <c r="E103" t="s">
        <v>364</v>
      </c>
      <c r="F103" t="s">
        <v>23</v>
      </c>
      <c r="G103" t="s">
        <v>24</v>
      </c>
      <c r="H103" t="s">
        <v>369</v>
      </c>
      <c r="I103" t="s">
        <v>370</v>
      </c>
      <c r="J103" t="s">
        <v>355</v>
      </c>
      <c r="K103" t="s">
        <v>356</v>
      </c>
      <c r="L103" t="str">
        <f t="shared" si="4"/>
        <v>10</v>
      </c>
      <c r="M103" t="s">
        <v>371</v>
      </c>
      <c r="N103" t="s">
        <v>372</v>
      </c>
      <c r="O103" t="s">
        <v>3</v>
      </c>
      <c r="P103" t="s">
        <v>3</v>
      </c>
      <c r="Q103" t="s">
        <v>604</v>
      </c>
    </row>
    <row r="104" spans="1:17" x14ac:dyDescent="0.35">
      <c r="A104" t="s">
        <v>688</v>
      </c>
      <c r="B104">
        <v>14770</v>
      </c>
      <c r="C104" t="str">
        <f t="shared" si="3"/>
        <v>41</v>
      </c>
      <c r="D104" t="s">
        <v>374</v>
      </c>
      <c r="E104" t="s">
        <v>375</v>
      </c>
      <c r="F104" t="s">
        <v>23</v>
      </c>
      <c r="G104" t="s">
        <v>24</v>
      </c>
      <c r="H104" t="s">
        <v>376</v>
      </c>
      <c r="I104" t="s">
        <v>377</v>
      </c>
      <c r="J104" t="s">
        <v>355</v>
      </c>
      <c r="K104" t="s">
        <v>356</v>
      </c>
      <c r="L104" t="str">
        <f t="shared" si="4"/>
        <v>10</v>
      </c>
      <c r="M104" t="s">
        <v>135</v>
      </c>
      <c r="N104" t="s">
        <v>136</v>
      </c>
      <c r="O104" t="s">
        <v>3</v>
      </c>
      <c r="P104" t="s">
        <v>3</v>
      </c>
      <c r="Q104" t="s">
        <v>604</v>
      </c>
    </row>
    <row r="105" spans="1:17" x14ac:dyDescent="0.35">
      <c r="A105" t="s">
        <v>50</v>
      </c>
      <c r="B105">
        <v>-1000</v>
      </c>
      <c r="C105" t="str">
        <f t="shared" si="3"/>
        <v>55</v>
      </c>
      <c r="D105" t="s">
        <v>363</v>
      </c>
      <c r="E105" t="s">
        <v>364</v>
      </c>
      <c r="F105" t="s">
        <v>23</v>
      </c>
      <c r="G105" t="s">
        <v>24</v>
      </c>
      <c r="H105" t="s">
        <v>378</v>
      </c>
      <c r="I105" t="s">
        <v>379</v>
      </c>
      <c r="J105" t="s">
        <v>355</v>
      </c>
      <c r="K105" t="s">
        <v>356</v>
      </c>
      <c r="L105" t="str">
        <f t="shared" si="4"/>
        <v>10</v>
      </c>
      <c r="M105" t="s">
        <v>135</v>
      </c>
      <c r="N105" t="s">
        <v>136</v>
      </c>
      <c r="O105" t="s">
        <v>3</v>
      </c>
      <c r="P105" t="s">
        <v>3</v>
      </c>
      <c r="Q105" t="s">
        <v>604</v>
      </c>
    </row>
    <row r="106" spans="1:17" x14ac:dyDescent="0.35">
      <c r="A106" t="s">
        <v>380</v>
      </c>
      <c r="B106">
        <v>3770</v>
      </c>
      <c r="C106" t="str">
        <f t="shared" si="3"/>
        <v>41</v>
      </c>
      <c r="D106" t="s">
        <v>381</v>
      </c>
      <c r="E106" t="s">
        <v>382</v>
      </c>
      <c r="F106" t="s">
        <v>23</v>
      </c>
      <c r="G106" t="s">
        <v>24</v>
      </c>
      <c r="H106" t="s">
        <v>383</v>
      </c>
      <c r="I106" t="s">
        <v>382</v>
      </c>
      <c r="J106" t="s">
        <v>355</v>
      </c>
      <c r="K106" t="s">
        <v>356</v>
      </c>
      <c r="L106" t="str">
        <f t="shared" si="4"/>
        <v>10</v>
      </c>
      <c r="M106" t="s">
        <v>384</v>
      </c>
      <c r="N106" t="s">
        <v>385</v>
      </c>
      <c r="O106" t="s">
        <v>3</v>
      </c>
      <c r="P106" t="s">
        <v>3</v>
      </c>
      <c r="Q106" t="s">
        <v>604</v>
      </c>
    </row>
    <row r="107" spans="1:17" x14ac:dyDescent="0.35">
      <c r="A107" t="s">
        <v>50</v>
      </c>
      <c r="B107">
        <v>-5000</v>
      </c>
      <c r="C107" t="str">
        <f t="shared" si="3"/>
        <v>55</v>
      </c>
      <c r="D107" t="s">
        <v>363</v>
      </c>
      <c r="E107" t="s">
        <v>364</v>
      </c>
      <c r="F107" t="s">
        <v>23</v>
      </c>
      <c r="G107" t="s">
        <v>24</v>
      </c>
      <c r="H107" t="s">
        <v>386</v>
      </c>
      <c r="I107" t="s">
        <v>387</v>
      </c>
      <c r="J107" t="s">
        <v>355</v>
      </c>
      <c r="K107" t="s">
        <v>356</v>
      </c>
      <c r="L107" t="str">
        <f t="shared" si="4"/>
        <v>10</v>
      </c>
      <c r="M107" t="s">
        <v>388</v>
      </c>
      <c r="N107" t="s">
        <v>389</v>
      </c>
      <c r="O107" t="s">
        <v>3</v>
      </c>
      <c r="P107" t="s">
        <v>3</v>
      </c>
      <c r="Q107" t="s">
        <v>604</v>
      </c>
    </row>
    <row r="108" spans="1:17" x14ac:dyDescent="0.35">
      <c r="A108" t="s">
        <v>50</v>
      </c>
      <c r="B108">
        <v>-1500</v>
      </c>
      <c r="C108" t="str">
        <f t="shared" si="3"/>
        <v>55</v>
      </c>
      <c r="D108" t="s">
        <v>390</v>
      </c>
      <c r="E108" t="s">
        <v>85</v>
      </c>
      <c r="F108" t="s">
        <v>23</v>
      </c>
      <c r="G108" t="s">
        <v>24</v>
      </c>
      <c r="H108" t="s">
        <v>391</v>
      </c>
      <c r="I108" t="s">
        <v>392</v>
      </c>
      <c r="J108" t="s">
        <v>355</v>
      </c>
      <c r="K108" t="s">
        <v>356</v>
      </c>
      <c r="L108" t="str">
        <f t="shared" si="4"/>
        <v>10</v>
      </c>
      <c r="M108" t="s">
        <v>393</v>
      </c>
      <c r="N108" t="s">
        <v>394</v>
      </c>
      <c r="O108" t="s">
        <v>3</v>
      </c>
      <c r="P108" t="s">
        <v>3</v>
      </c>
      <c r="Q108" t="s">
        <v>604</v>
      </c>
    </row>
    <row r="109" spans="1:17" x14ac:dyDescent="0.35">
      <c r="A109" t="s">
        <v>50</v>
      </c>
      <c r="B109">
        <v>-2000</v>
      </c>
      <c r="C109" t="str">
        <f t="shared" si="3"/>
        <v>55</v>
      </c>
      <c r="D109" t="s">
        <v>363</v>
      </c>
      <c r="E109" t="s">
        <v>364</v>
      </c>
      <c r="F109" t="s">
        <v>23</v>
      </c>
      <c r="G109" t="s">
        <v>24</v>
      </c>
      <c r="H109" t="s">
        <v>395</v>
      </c>
      <c r="I109" t="s">
        <v>396</v>
      </c>
      <c r="J109" t="s">
        <v>355</v>
      </c>
      <c r="K109" t="s">
        <v>356</v>
      </c>
      <c r="L109" t="str">
        <f t="shared" si="4"/>
        <v>10</v>
      </c>
      <c r="M109" t="s">
        <v>397</v>
      </c>
      <c r="N109" t="s">
        <v>398</v>
      </c>
      <c r="O109" t="s">
        <v>3</v>
      </c>
      <c r="P109" t="s">
        <v>3</v>
      </c>
      <c r="Q109" t="s">
        <v>604</v>
      </c>
    </row>
    <row r="110" spans="1:17" x14ac:dyDescent="0.35">
      <c r="A110" t="s">
        <v>380</v>
      </c>
      <c r="B110">
        <v>46400</v>
      </c>
      <c r="C110" t="str">
        <f t="shared" si="3"/>
        <v>55</v>
      </c>
      <c r="D110" t="s">
        <v>363</v>
      </c>
      <c r="E110" t="s">
        <v>364</v>
      </c>
      <c r="F110" t="s">
        <v>23</v>
      </c>
      <c r="G110" t="s">
        <v>24</v>
      </c>
      <c r="H110" t="s">
        <v>400</v>
      </c>
      <c r="I110" t="s">
        <v>401</v>
      </c>
      <c r="J110" t="s">
        <v>355</v>
      </c>
      <c r="K110" t="s">
        <v>356</v>
      </c>
      <c r="L110" t="str">
        <f t="shared" si="4"/>
        <v>10</v>
      </c>
      <c r="M110" t="s">
        <v>397</v>
      </c>
      <c r="N110" t="s">
        <v>398</v>
      </c>
      <c r="O110" t="s">
        <v>3</v>
      </c>
      <c r="P110" t="s">
        <v>3</v>
      </c>
      <c r="Q110" t="s">
        <v>604</v>
      </c>
    </row>
    <row r="111" spans="1:17" x14ac:dyDescent="0.35">
      <c r="A111" t="s">
        <v>402</v>
      </c>
      <c r="B111">
        <v>-5000</v>
      </c>
      <c r="C111" t="str">
        <f t="shared" si="3"/>
        <v>55</v>
      </c>
      <c r="D111" t="s">
        <v>363</v>
      </c>
      <c r="E111" t="s">
        <v>364</v>
      </c>
      <c r="F111" t="s">
        <v>23</v>
      </c>
      <c r="G111" t="s">
        <v>24</v>
      </c>
      <c r="H111" t="s">
        <v>403</v>
      </c>
      <c r="I111" t="s">
        <v>404</v>
      </c>
      <c r="J111" t="s">
        <v>355</v>
      </c>
      <c r="K111" t="s">
        <v>356</v>
      </c>
      <c r="L111" t="str">
        <f t="shared" si="4"/>
        <v>10</v>
      </c>
      <c r="M111" t="s">
        <v>397</v>
      </c>
      <c r="N111" t="s">
        <v>398</v>
      </c>
      <c r="O111" t="s">
        <v>3</v>
      </c>
      <c r="P111" t="s">
        <v>3</v>
      </c>
      <c r="Q111" t="s">
        <v>604</v>
      </c>
    </row>
    <row r="112" spans="1:17" x14ac:dyDescent="0.35">
      <c r="A112" t="s">
        <v>662</v>
      </c>
      <c r="B112">
        <v>184</v>
      </c>
      <c r="C112" t="str">
        <f t="shared" si="3"/>
        <v>32</v>
      </c>
      <c r="D112" t="s">
        <v>78</v>
      </c>
      <c r="E112" t="s">
        <v>79</v>
      </c>
      <c r="F112" t="s">
        <v>69</v>
      </c>
      <c r="G112" t="s">
        <v>70</v>
      </c>
      <c r="H112" t="s">
        <v>3</v>
      </c>
      <c r="I112" t="s">
        <v>3</v>
      </c>
      <c r="J112" t="s">
        <v>112</v>
      </c>
      <c r="K112" t="s">
        <v>113</v>
      </c>
      <c r="L112" t="str">
        <f t="shared" si="4"/>
        <v>09</v>
      </c>
      <c r="M112" t="s">
        <v>114</v>
      </c>
      <c r="N112" t="s">
        <v>115</v>
      </c>
      <c r="O112" t="s">
        <v>3</v>
      </c>
      <c r="P112" t="s">
        <v>3</v>
      </c>
      <c r="Q112" t="s">
        <v>604</v>
      </c>
    </row>
    <row r="113" spans="1:17" x14ac:dyDescent="0.35">
      <c r="A113" t="s">
        <v>662</v>
      </c>
      <c r="B113">
        <v>184</v>
      </c>
      <c r="C113" t="str">
        <f t="shared" si="3"/>
        <v>55</v>
      </c>
      <c r="D113" t="s">
        <v>34</v>
      </c>
      <c r="E113" t="s">
        <v>35</v>
      </c>
      <c r="F113" t="s">
        <v>23</v>
      </c>
      <c r="G113" t="s">
        <v>24</v>
      </c>
      <c r="H113" t="s">
        <v>3</v>
      </c>
      <c r="I113" t="s">
        <v>3</v>
      </c>
      <c r="J113" t="s">
        <v>112</v>
      </c>
      <c r="K113" t="s">
        <v>113</v>
      </c>
      <c r="L113" t="str">
        <f t="shared" si="4"/>
        <v>09</v>
      </c>
      <c r="M113" t="s">
        <v>114</v>
      </c>
      <c r="N113" t="s">
        <v>115</v>
      </c>
      <c r="O113" t="s">
        <v>3</v>
      </c>
      <c r="P113" t="s">
        <v>3</v>
      </c>
      <c r="Q113" t="s">
        <v>604</v>
      </c>
    </row>
    <row r="114" spans="1:17" x14ac:dyDescent="0.35">
      <c r="A114" t="s">
        <v>698</v>
      </c>
      <c r="B114">
        <v>1646</v>
      </c>
      <c r="C114" t="str">
        <f t="shared" si="3"/>
        <v>55</v>
      </c>
      <c r="D114" t="s">
        <v>29</v>
      </c>
      <c r="E114" t="s">
        <v>30</v>
      </c>
      <c r="F114" t="s">
        <v>23</v>
      </c>
      <c r="G114" t="s">
        <v>24</v>
      </c>
      <c r="H114" t="s">
        <v>407</v>
      </c>
      <c r="I114" t="s">
        <v>408</v>
      </c>
      <c r="J114" t="s">
        <v>409</v>
      </c>
      <c r="K114" t="s">
        <v>410</v>
      </c>
      <c r="L114" t="str">
        <f t="shared" si="4"/>
        <v>05</v>
      </c>
      <c r="M114" t="s">
        <v>411</v>
      </c>
      <c r="N114" t="s">
        <v>412</v>
      </c>
      <c r="O114" t="s">
        <v>3</v>
      </c>
      <c r="P114" t="s">
        <v>3</v>
      </c>
      <c r="Q114" t="s">
        <v>604</v>
      </c>
    </row>
    <row r="115" spans="1:17" x14ac:dyDescent="0.35">
      <c r="A115" t="s">
        <v>413</v>
      </c>
      <c r="B115">
        <v>26422</v>
      </c>
      <c r="C115" t="str">
        <f t="shared" si="3"/>
        <v>55</v>
      </c>
      <c r="D115" t="s">
        <v>29</v>
      </c>
      <c r="E115" t="s">
        <v>30</v>
      </c>
      <c r="F115" t="s">
        <v>23</v>
      </c>
      <c r="G115" t="s">
        <v>24</v>
      </c>
      <c r="H115" t="s">
        <v>407</v>
      </c>
      <c r="I115" t="s">
        <v>408</v>
      </c>
      <c r="J115" t="s">
        <v>409</v>
      </c>
      <c r="K115" t="s">
        <v>410</v>
      </c>
      <c r="L115" t="str">
        <f t="shared" si="4"/>
        <v>05</v>
      </c>
      <c r="M115" t="s">
        <v>411</v>
      </c>
      <c r="N115" t="s">
        <v>412</v>
      </c>
      <c r="O115" t="s">
        <v>3</v>
      </c>
      <c r="P115" t="s">
        <v>3</v>
      </c>
      <c r="Q115" t="s">
        <v>604</v>
      </c>
    </row>
    <row r="116" spans="1:17" x14ac:dyDescent="0.35">
      <c r="A116" t="s">
        <v>414</v>
      </c>
      <c r="B116">
        <v>24538</v>
      </c>
      <c r="C116" t="str">
        <f t="shared" si="3"/>
        <v>55</v>
      </c>
      <c r="D116" t="s">
        <v>29</v>
      </c>
      <c r="E116" t="s">
        <v>30</v>
      </c>
      <c r="F116" t="s">
        <v>23</v>
      </c>
      <c r="G116" t="s">
        <v>24</v>
      </c>
      <c r="H116" t="s">
        <v>407</v>
      </c>
      <c r="I116" t="s">
        <v>408</v>
      </c>
      <c r="J116" t="s">
        <v>409</v>
      </c>
      <c r="K116" t="s">
        <v>410</v>
      </c>
      <c r="L116" t="str">
        <f t="shared" si="4"/>
        <v>05</v>
      </c>
      <c r="M116" t="s">
        <v>411</v>
      </c>
      <c r="N116" t="s">
        <v>412</v>
      </c>
      <c r="O116" t="s">
        <v>3</v>
      </c>
      <c r="P116" t="s">
        <v>3</v>
      </c>
      <c r="Q116" t="s">
        <v>604</v>
      </c>
    </row>
    <row r="117" spans="1:17" x14ac:dyDescent="0.35">
      <c r="A117" t="s">
        <v>681</v>
      </c>
      <c r="B117">
        <v>-1000</v>
      </c>
      <c r="C117" t="str">
        <f t="shared" si="3"/>
        <v>55</v>
      </c>
      <c r="D117" t="s">
        <v>89</v>
      </c>
      <c r="E117" t="s">
        <v>90</v>
      </c>
      <c r="F117" t="s">
        <v>23</v>
      </c>
      <c r="G117" t="s">
        <v>24</v>
      </c>
      <c r="H117" t="s">
        <v>3</v>
      </c>
      <c r="I117" t="s">
        <v>3</v>
      </c>
      <c r="J117" t="s">
        <v>416</v>
      </c>
      <c r="K117" t="s">
        <v>417</v>
      </c>
      <c r="L117" t="str">
        <f t="shared" si="4"/>
        <v>08</v>
      </c>
      <c r="M117" t="s">
        <v>418</v>
      </c>
      <c r="N117" t="s">
        <v>419</v>
      </c>
      <c r="O117" t="s">
        <v>86</v>
      </c>
      <c r="P117" t="s">
        <v>87</v>
      </c>
      <c r="Q117" t="s">
        <v>604</v>
      </c>
    </row>
    <row r="118" spans="1:17" x14ac:dyDescent="0.35">
      <c r="A118" t="s">
        <v>682</v>
      </c>
      <c r="B118">
        <v>-850</v>
      </c>
      <c r="C118" t="str">
        <f t="shared" si="3"/>
        <v>55</v>
      </c>
      <c r="D118" t="s">
        <v>89</v>
      </c>
      <c r="E118" t="s">
        <v>90</v>
      </c>
      <c r="F118" t="s">
        <v>23</v>
      </c>
      <c r="G118" t="s">
        <v>24</v>
      </c>
      <c r="H118" t="s">
        <v>3</v>
      </c>
      <c r="I118" t="s">
        <v>3</v>
      </c>
      <c r="J118" t="s">
        <v>416</v>
      </c>
      <c r="K118" t="s">
        <v>417</v>
      </c>
      <c r="L118" t="str">
        <f t="shared" si="4"/>
        <v>08</v>
      </c>
      <c r="M118" t="s">
        <v>418</v>
      </c>
      <c r="N118" t="s">
        <v>419</v>
      </c>
      <c r="O118" t="s">
        <v>86</v>
      </c>
      <c r="P118" t="s">
        <v>87</v>
      </c>
      <c r="Q118" t="s">
        <v>604</v>
      </c>
    </row>
    <row r="119" spans="1:17" x14ac:dyDescent="0.35">
      <c r="A119" t="s">
        <v>421</v>
      </c>
      <c r="B119">
        <v>720</v>
      </c>
      <c r="C119" t="str">
        <f t="shared" si="3"/>
        <v>55</v>
      </c>
      <c r="D119" t="s">
        <v>172</v>
      </c>
      <c r="E119" t="s">
        <v>173</v>
      </c>
      <c r="F119" t="s">
        <v>23</v>
      </c>
      <c r="G119" t="s">
        <v>24</v>
      </c>
      <c r="H119" t="s">
        <v>3</v>
      </c>
      <c r="I119" t="s">
        <v>3</v>
      </c>
      <c r="J119" t="s">
        <v>416</v>
      </c>
      <c r="K119" t="s">
        <v>417</v>
      </c>
      <c r="L119" t="str">
        <f t="shared" si="4"/>
        <v>08</v>
      </c>
      <c r="M119" t="s">
        <v>418</v>
      </c>
      <c r="N119" t="s">
        <v>419</v>
      </c>
      <c r="O119" t="s">
        <v>3</v>
      </c>
      <c r="P119" t="s">
        <v>3</v>
      </c>
      <c r="Q119" t="s">
        <v>604</v>
      </c>
    </row>
    <row r="120" spans="1:17" x14ac:dyDescent="0.35">
      <c r="A120" t="s">
        <v>421</v>
      </c>
      <c r="B120">
        <v>720</v>
      </c>
      <c r="C120" t="str">
        <f t="shared" si="3"/>
        <v>32</v>
      </c>
      <c r="D120" t="s">
        <v>422</v>
      </c>
      <c r="E120" t="s">
        <v>423</v>
      </c>
      <c r="F120" t="s">
        <v>69</v>
      </c>
      <c r="G120" t="s">
        <v>70</v>
      </c>
      <c r="H120" t="s">
        <v>3</v>
      </c>
      <c r="I120" t="s">
        <v>3</v>
      </c>
      <c r="J120" t="s">
        <v>416</v>
      </c>
      <c r="K120" t="s">
        <v>417</v>
      </c>
      <c r="L120" t="str">
        <f t="shared" si="4"/>
        <v>08</v>
      </c>
      <c r="M120" t="s">
        <v>418</v>
      </c>
      <c r="N120" t="s">
        <v>419</v>
      </c>
      <c r="O120" t="s">
        <v>3</v>
      </c>
      <c r="P120" t="s">
        <v>3</v>
      </c>
      <c r="Q120" t="s">
        <v>604</v>
      </c>
    </row>
    <row r="121" spans="1:17" x14ac:dyDescent="0.35">
      <c r="A121" t="s">
        <v>663</v>
      </c>
      <c r="B121">
        <v>1080</v>
      </c>
      <c r="C121" t="str">
        <f t="shared" si="3"/>
        <v>55</v>
      </c>
      <c r="D121" t="s">
        <v>122</v>
      </c>
      <c r="E121" t="s">
        <v>123</v>
      </c>
      <c r="F121" t="s">
        <v>23</v>
      </c>
      <c r="G121" t="s">
        <v>24</v>
      </c>
      <c r="H121" t="s">
        <v>3</v>
      </c>
      <c r="I121" t="s">
        <v>3</v>
      </c>
      <c r="J121" t="s">
        <v>416</v>
      </c>
      <c r="K121" t="s">
        <v>417</v>
      </c>
      <c r="L121" t="str">
        <f t="shared" si="4"/>
        <v>08</v>
      </c>
      <c r="M121" t="s">
        <v>418</v>
      </c>
      <c r="N121" t="s">
        <v>419</v>
      </c>
      <c r="O121" t="s">
        <v>3</v>
      </c>
      <c r="P121" t="s">
        <v>3</v>
      </c>
      <c r="Q121" t="s">
        <v>604</v>
      </c>
    </row>
    <row r="122" spans="1:17" x14ac:dyDescent="0.35">
      <c r="A122" t="s">
        <v>663</v>
      </c>
      <c r="B122">
        <v>1080</v>
      </c>
      <c r="C122" t="str">
        <f t="shared" si="3"/>
        <v>32</v>
      </c>
      <c r="D122" t="s">
        <v>422</v>
      </c>
      <c r="E122" t="s">
        <v>423</v>
      </c>
      <c r="F122" t="s">
        <v>69</v>
      </c>
      <c r="G122" t="s">
        <v>70</v>
      </c>
      <c r="H122" t="s">
        <v>3</v>
      </c>
      <c r="I122" t="s">
        <v>3</v>
      </c>
      <c r="J122" t="s">
        <v>416</v>
      </c>
      <c r="K122" t="s">
        <v>417</v>
      </c>
      <c r="L122" t="str">
        <f t="shared" si="4"/>
        <v>08</v>
      </c>
      <c r="M122" t="s">
        <v>418</v>
      </c>
      <c r="N122" t="s">
        <v>419</v>
      </c>
      <c r="O122" t="s">
        <v>3</v>
      </c>
      <c r="P122" t="s">
        <v>3</v>
      </c>
      <c r="Q122" t="s">
        <v>604</v>
      </c>
    </row>
    <row r="123" spans="1:17" x14ac:dyDescent="0.35">
      <c r="A123" t="s">
        <v>425</v>
      </c>
      <c r="B123">
        <v>1620</v>
      </c>
      <c r="C123" t="str">
        <f t="shared" si="3"/>
        <v>55</v>
      </c>
      <c r="D123" t="s">
        <v>122</v>
      </c>
      <c r="E123" t="s">
        <v>123</v>
      </c>
      <c r="F123" t="s">
        <v>23</v>
      </c>
      <c r="G123" t="s">
        <v>24</v>
      </c>
      <c r="H123" t="s">
        <v>3</v>
      </c>
      <c r="I123" t="s">
        <v>3</v>
      </c>
      <c r="J123" t="s">
        <v>416</v>
      </c>
      <c r="K123" t="s">
        <v>417</v>
      </c>
      <c r="L123" t="str">
        <f t="shared" si="4"/>
        <v>08</v>
      </c>
      <c r="M123" t="s">
        <v>418</v>
      </c>
      <c r="N123" t="s">
        <v>419</v>
      </c>
      <c r="O123" t="s">
        <v>3</v>
      </c>
      <c r="P123" t="s">
        <v>3</v>
      </c>
      <c r="Q123" t="s">
        <v>604</v>
      </c>
    </row>
    <row r="124" spans="1:17" x14ac:dyDescent="0.35">
      <c r="A124" t="s">
        <v>425</v>
      </c>
      <c r="B124">
        <v>1620</v>
      </c>
      <c r="C124" t="str">
        <f t="shared" si="3"/>
        <v>32</v>
      </c>
      <c r="D124" t="s">
        <v>422</v>
      </c>
      <c r="E124" t="s">
        <v>423</v>
      </c>
      <c r="F124" t="s">
        <v>69</v>
      </c>
      <c r="G124" t="s">
        <v>70</v>
      </c>
      <c r="H124" t="s">
        <v>3</v>
      </c>
      <c r="I124" t="s">
        <v>3</v>
      </c>
      <c r="J124" t="s">
        <v>416</v>
      </c>
      <c r="K124" t="s">
        <v>417</v>
      </c>
      <c r="L124" t="str">
        <f t="shared" si="4"/>
        <v>08</v>
      </c>
      <c r="M124" t="s">
        <v>418</v>
      </c>
      <c r="N124" t="s">
        <v>419</v>
      </c>
      <c r="O124" t="s">
        <v>3</v>
      </c>
      <c r="P124" t="s">
        <v>3</v>
      </c>
      <c r="Q124" t="s">
        <v>604</v>
      </c>
    </row>
    <row r="125" spans="1:17" x14ac:dyDescent="0.35">
      <c r="A125" t="s">
        <v>426</v>
      </c>
      <c r="B125">
        <v>800</v>
      </c>
      <c r="C125" t="str">
        <f t="shared" si="3"/>
        <v>55</v>
      </c>
      <c r="D125" t="s">
        <v>122</v>
      </c>
      <c r="E125" t="s">
        <v>123</v>
      </c>
      <c r="F125" t="s">
        <v>23</v>
      </c>
      <c r="G125" t="s">
        <v>24</v>
      </c>
      <c r="H125" t="s">
        <v>3</v>
      </c>
      <c r="I125" t="s">
        <v>3</v>
      </c>
      <c r="J125" t="s">
        <v>416</v>
      </c>
      <c r="K125" t="s">
        <v>417</v>
      </c>
      <c r="L125" t="str">
        <f t="shared" si="4"/>
        <v>08</v>
      </c>
      <c r="M125" t="s">
        <v>418</v>
      </c>
      <c r="N125" t="s">
        <v>419</v>
      </c>
      <c r="O125" t="s">
        <v>3</v>
      </c>
      <c r="P125" t="s">
        <v>3</v>
      </c>
      <c r="Q125" t="s">
        <v>604</v>
      </c>
    </row>
    <row r="126" spans="1:17" x14ac:dyDescent="0.35">
      <c r="A126" t="s">
        <v>426</v>
      </c>
      <c r="B126">
        <v>800</v>
      </c>
      <c r="C126" t="str">
        <f t="shared" si="3"/>
        <v>32</v>
      </c>
      <c r="D126" t="s">
        <v>422</v>
      </c>
      <c r="E126" t="s">
        <v>423</v>
      </c>
      <c r="F126" t="s">
        <v>69</v>
      </c>
      <c r="G126" t="s">
        <v>70</v>
      </c>
      <c r="H126" t="s">
        <v>3</v>
      </c>
      <c r="I126" t="s">
        <v>3</v>
      </c>
      <c r="J126" t="s">
        <v>416</v>
      </c>
      <c r="K126" t="s">
        <v>417</v>
      </c>
      <c r="L126" t="str">
        <f t="shared" si="4"/>
        <v>08</v>
      </c>
      <c r="M126" t="s">
        <v>418</v>
      </c>
      <c r="N126" t="s">
        <v>419</v>
      </c>
      <c r="O126" t="s">
        <v>3</v>
      </c>
      <c r="P126" t="s">
        <v>3</v>
      </c>
      <c r="Q126" t="s">
        <v>604</v>
      </c>
    </row>
    <row r="127" spans="1:17" x14ac:dyDescent="0.35">
      <c r="A127" t="s">
        <v>427</v>
      </c>
      <c r="B127">
        <v>400</v>
      </c>
      <c r="C127" t="str">
        <f t="shared" si="3"/>
        <v>55</v>
      </c>
      <c r="D127" t="s">
        <v>122</v>
      </c>
      <c r="E127" t="s">
        <v>123</v>
      </c>
      <c r="F127" t="s">
        <v>23</v>
      </c>
      <c r="G127" t="s">
        <v>24</v>
      </c>
      <c r="H127" t="s">
        <v>3</v>
      </c>
      <c r="I127" t="s">
        <v>3</v>
      </c>
      <c r="J127" t="s">
        <v>416</v>
      </c>
      <c r="K127" t="s">
        <v>417</v>
      </c>
      <c r="L127" t="str">
        <f t="shared" si="4"/>
        <v>08</v>
      </c>
      <c r="M127" t="s">
        <v>418</v>
      </c>
      <c r="N127" t="s">
        <v>419</v>
      </c>
      <c r="O127" t="s">
        <v>3</v>
      </c>
      <c r="P127" t="s">
        <v>3</v>
      </c>
      <c r="Q127" t="s">
        <v>604</v>
      </c>
    </row>
    <row r="128" spans="1:17" x14ac:dyDescent="0.35">
      <c r="A128" t="s">
        <v>427</v>
      </c>
      <c r="B128">
        <v>400</v>
      </c>
      <c r="C128" t="str">
        <f t="shared" si="3"/>
        <v>32</v>
      </c>
      <c r="D128" t="s">
        <v>422</v>
      </c>
      <c r="E128" t="s">
        <v>423</v>
      </c>
      <c r="F128" t="s">
        <v>69</v>
      </c>
      <c r="G128" t="s">
        <v>70</v>
      </c>
      <c r="H128" t="s">
        <v>3</v>
      </c>
      <c r="I128" t="s">
        <v>3</v>
      </c>
      <c r="J128" t="s">
        <v>416</v>
      </c>
      <c r="K128" t="s">
        <v>417</v>
      </c>
      <c r="L128" t="str">
        <f t="shared" si="4"/>
        <v>08</v>
      </c>
      <c r="M128" t="s">
        <v>418</v>
      </c>
      <c r="N128" t="s">
        <v>419</v>
      </c>
      <c r="O128" t="s">
        <v>3</v>
      </c>
      <c r="P128" t="s">
        <v>3</v>
      </c>
      <c r="Q128" t="s">
        <v>604</v>
      </c>
    </row>
    <row r="129" spans="1:17" x14ac:dyDescent="0.35">
      <c r="A129" t="s">
        <v>675</v>
      </c>
      <c r="B129">
        <v>-500</v>
      </c>
      <c r="C129" t="str">
        <f t="shared" si="3"/>
        <v>55</v>
      </c>
      <c r="D129" t="s">
        <v>89</v>
      </c>
      <c r="E129" t="s">
        <v>90</v>
      </c>
      <c r="F129" t="s">
        <v>23</v>
      </c>
      <c r="G129" t="s">
        <v>24</v>
      </c>
      <c r="H129" t="s">
        <v>3</v>
      </c>
      <c r="I129" t="s">
        <v>3</v>
      </c>
      <c r="J129" t="s">
        <v>428</v>
      </c>
      <c r="K129" t="s">
        <v>429</v>
      </c>
      <c r="L129" t="str">
        <f t="shared" si="4"/>
        <v>09</v>
      </c>
      <c r="M129" t="s">
        <v>114</v>
      </c>
      <c r="N129" t="s">
        <v>115</v>
      </c>
      <c r="O129" t="s">
        <v>86</v>
      </c>
      <c r="P129" t="s">
        <v>87</v>
      </c>
      <c r="Q129" t="s">
        <v>604</v>
      </c>
    </row>
    <row r="130" spans="1:17" x14ac:dyDescent="0.35">
      <c r="A130" t="s">
        <v>676</v>
      </c>
      <c r="B130">
        <v>-1000</v>
      </c>
      <c r="C130" t="str">
        <f t="shared" si="3"/>
        <v>55</v>
      </c>
      <c r="D130" t="s">
        <v>89</v>
      </c>
      <c r="E130" t="s">
        <v>90</v>
      </c>
      <c r="F130" t="s">
        <v>23</v>
      </c>
      <c r="G130" t="s">
        <v>24</v>
      </c>
      <c r="H130" t="s">
        <v>3</v>
      </c>
      <c r="I130" t="s">
        <v>3</v>
      </c>
      <c r="J130" t="s">
        <v>428</v>
      </c>
      <c r="K130" t="s">
        <v>429</v>
      </c>
      <c r="L130" t="str">
        <f t="shared" si="4"/>
        <v>09</v>
      </c>
      <c r="M130" t="s">
        <v>114</v>
      </c>
      <c r="N130" t="s">
        <v>115</v>
      </c>
      <c r="O130" t="s">
        <v>86</v>
      </c>
      <c r="P130" t="s">
        <v>87</v>
      </c>
      <c r="Q130" t="s">
        <v>604</v>
      </c>
    </row>
    <row r="131" spans="1:17" x14ac:dyDescent="0.35">
      <c r="A131" t="s">
        <v>683</v>
      </c>
      <c r="B131">
        <v>900</v>
      </c>
      <c r="C131" t="str">
        <f t="shared" si="3"/>
        <v>55</v>
      </c>
      <c r="D131" t="s">
        <v>89</v>
      </c>
      <c r="E131" t="s">
        <v>90</v>
      </c>
      <c r="F131" t="s">
        <v>23</v>
      </c>
      <c r="G131" t="s">
        <v>24</v>
      </c>
      <c r="H131" t="s">
        <v>3</v>
      </c>
      <c r="I131" t="s">
        <v>3</v>
      </c>
      <c r="J131" t="s">
        <v>130</v>
      </c>
      <c r="K131" t="s">
        <v>131</v>
      </c>
      <c r="L131" t="str">
        <f t="shared" si="4"/>
        <v>10</v>
      </c>
      <c r="M131" t="s">
        <v>135</v>
      </c>
      <c r="N131" t="s">
        <v>136</v>
      </c>
      <c r="O131" t="s">
        <v>86</v>
      </c>
      <c r="P131" t="s">
        <v>87</v>
      </c>
      <c r="Q131" t="s">
        <v>604</v>
      </c>
    </row>
    <row r="132" spans="1:17" x14ac:dyDescent="0.35">
      <c r="A132" t="s">
        <v>684</v>
      </c>
      <c r="B132">
        <v>930</v>
      </c>
      <c r="C132" t="str">
        <f t="shared" si="3"/>
        <v>55</v>
      </c>
      <c r="D132" t="s">
        <v>89</v>
      </c>
      <c r="E132" t="s">
        <v>90</v>
      </c>
      <c r="F132" t="s">
        <v>23</v>
      </c>
      <c r="G132" t="s">
        <v>24</v>
      </c>
      <c r="H132" t="s">
        <v>3</v>
      </c>
      <c r="I132" t="s">
        <v>3</v>
      </c>
      <c r="J132" t="s">
        <v>130</v>
      </c>
      <c r="K132" t="s">
        <v>131</v>
      </c>
      <c r="L132" t="str">
        <f t="shared" si="4"/>
        <v>09</v>
      </c>
      <c r="M132" t="s">
        <v>132</v>
      </c>
      <c r="N132" t="s">
        <v>133</v>
      </c>
      <c r="O132" t="s">
        <v>86</v>
      </c>
      <c r="P132" t="s">
        <v>87</v>
      </c>
      <c r="Q132" t="s">
        <v>604</v>
      </c>
    </row>
    <row r="133" spans="1:17" x14ac:dyDescent="0.35">
      <c r="A133" t="s">
        <v>675</v>
      </c>
      <c r="B133">
        <v>-840</v>
      </c>
      <c r="C133" t="str">
        <f t="shared" ref="C133:C196" si="5">LEFT(D133,2)</f>
        <v>55</v>
      </c>
      <c r="D133" t="s">
        <v>432</v>
      </c>
      <c r="E133" t="s">
        <v>433</v>
      </c>
      <c r="F133" t="s">
        <v>23</v>
      </c>
      <c r="G133" t="s">
        <v>24</v>
      </c>
      <c r="H133" t="s">
        <v>3</v>
      </c>
      <c r="I133" t="s">
        <v>3</v>
      </c>
      <c r="J133" t="s">
        <v>130</v>
      </c>
      <c r="K133" t="s">
        <v>131</v>
      </c>
      <c r="L133" t="str">
        <f t="shared" ref="L133:L196" si="6">LEFT(M133,2)</f>
        <v>09</v>
      </c>
      <c r="M133" t="s">
        <v>132</v>
      </c>
      <c r="N133" t="s">
        <v>133</v>
      </c>
      <c r="O133" t="s">
        <v>86</v>
      </c>
      <c r="P133" t="s">
        <v>87</v>
      </c>
      <c r="Q133" t="s">
        <v>604</v>
      </c>
    </row>
    <row r="134" spans="1:17" x14ac:dyDescent="0.35">
      <c r="A134" t="s">
        <v>689</v>
      </c>
      <c r="B134">
        <v>300</v>
      </c>
      <c r="C134" t="str">
        <f t="shared" si="5"/>
        <v>55</v>
      </c>
      <c r="D134" t="s">
        <v>94</v>
      </c>
      <c r="E134" t="s">
        <v>95</v>
      </c>
      <c r="F134" t="s">
        <v>23</v>
      </c>
      <c r="G134" t="s">
        <v>24</v>
      </c>
      <c r="H134" t="s">
        <v>3</v>
      </c>
      <c r="I134" t="s">
        <v>3</v>
      </c>
      <c r="J134" t="s">
        <v>435</v>
      </c>
      <c r="K134" t="s">
        <v>436</v>
      </c>
      <c r="L134" t="str">
        <f t="shared" si="6"/>
        <v>09</v>
      </c>
      <c r="M134" t="s">
        <v>57</v>
      </c>
      <c r="N134" t="s">
        <v>58</v>
      </c>
      <c r="O134" t="s">
        <v>3</v>
      </c>
      <c r="P134" t="s">
        <v>3</v>
      </c>
      <c r="Q134" t="s">
        <v>604</v>
      </c>
    </row>
    <row r="135" spans="1:17" x14ac:dyDescent="0.35">
      <c r="A135" t="s">
        <v>437</v>
      </c>
      <c r="B135">
        <v>560</v>
      </c>
      <c r="C135" t="str">
        <f t="shared" si="5"/>
        <v>32</v>
      </c>
      <c r="D135" t="s">
        <v>78</v>
      </c>
      <c r="E135" t="s">
        <v>79</v>
      </c>
      <c r="F135" t="s">
        <v>69</v>
      </c>
      <c r="G135" t="s">
        <v>70</v>
      </c>
      <c r="H135" t="s">
        <v>3</v>
      </c>
      <c r="I135" t="s">
        <v>3</v>
      </c>
      <c r="J135" t="s">
        <v>435</v>
      </c>
      <c r="K135" t="s">
        <v>436</v>
      </c>
      <c r="L135" t="str">
        <f t="shared" si="6"/>
        <v>09</v>
      </c>
      <c r="M135" t="s">
        <v>57</v>
      </c>
      <c r="N135" t="s">
        <v>58</v>
      </c>
      <c r="O135" t="s">
        <v>3</v>
      </c>
      <c r="P135" t="s">
        <v>3</v>
      </c>
      <c r="Q135" t="s">
        <v>604</v>
      </c>
    </row>
    <row r="136" spans="1:17" x14ac:dyDescent="0.35">
      <c r="A136" t="s">
        <v>438</v>
      </c>
      <c r="B136">
        <v>250</v>
      </c>
      <c r="C136" t="str">
        <f t="shared" si="5"/>
        <v>50</v>
      </c>
      <c r="D136" t="s">
        <v>439</v>
      </c>
      <c r="E136" t="s">
        <v>440</v>
      </c>
      <c r="F136" t="s">
        <v>23</v>
      </c>
      <c r="G136" t="s">
        <v>24</v>
      </c>
      <c r="H136" t="s">
        <v>3</v>
      </c>
      <c r="I136" t="s">
        <v>3</v>
      </c>
      <c r="J136" t="s">
        <v>435</v>
      </c>
      <c r="K136" t="s">
        <v>436</v>
      </c>
      <c r="L136" t="str">
        <f t="shared" si="6"/>
        <v>09</v>
      </c>
      <c r="M136" t="s">
        <v>57</v>
      </c>
      <c r="N136" t="s">
        <v>58</v>
      </c>
      <c r="O136" t="s">
        <v>3</v>
      </c>
      <c r="P136" t="s">
        <v>3</v>
      </c>
      <c r="Q136" t="s">
        <v>604</v>
      </c>
    </row>
    <row r="137" spans="1:17" x14ac:dyDescent="0.35">
      <c r="A137" t="s">
        <v>438</v>
      </c>
      <c r="B137">
        <v>150</v>
      </c>
      <c r="C137" t="str">
        <f t="shared" si="5"/>
        <v>50</v>
      </c>
      <c r="D137" t="s">
        <v>441</v>
      </c>
      <c r="E137" t="s">
        <v>442</v>
      </c>
      <c r="F137" t="s">
        <v>23</v>
      </c>
      <c r="G137" t="s">
        <v>24</v>
      </c>
      <c r="H137" t="s">
        <v>3</v>
      </c>
      <c r="I137" t="s">
        <v>3</v>
      </c>
      <c r="J137" t="s">
        <v>435</v>
      </c>
      <c r="K137" t="s">
        <v>436</v>
      </c>
      <c r="L137" t="str">
        <f t="shared" si="6"/>
        <v>09</v>
      </c>
      <c r="M137" t="s">
        <v>57</v>
      </c>
      <c r="N137" t="s">
        <v>58</v>
      </c>
      <c r="O137" t="s">
        <v>3</v>
      </c>
      <c r="P137" t="s">
        <v>3</v>
      </c>
      <c r="Q137" t="s">
        <v>604</v>
      </c>
    </row>
    <row r="138" spans="1:17" x14ac:dyDescent="0.35">
      <c r="A138" t="s">
        <v>438</v>
      </c>
      <c r="B138">
        <v>600</v>
      </c>
      <c r="C138" t="str">
        <f t="shared" si="5"/>
        <v>50</v>
      </c>
      <c r="D138" t="s">
        <v>443</v>
      </c>
      <c r="E138" t="s">
        <v>444</v>
      </c>
      <c r="F138" t="s">
        <v>23</v>
      </c>
      <c r="G138" t="s">
        <v>24</v>
      </c>
      <c r="H138" t="s">
        <v>3</v>
      </c>
      <c r="I138" t="s">
        <v>3</v>
      </c>
      <c r="J138" t="s">
        <v>435</v>
      </c>
      <c r="K138" t="s">
        <v>436</v>
      </c>
      <c r="L138" t="str">
        <f t="shared" si="6"/>
        <v>09</v>
      </c>
      <c r="M138" t="s">
        <v>57</v>
      </c>
      <c r="N138" t="s">
        <v>58</v>
      </c>
      <c r="O138" t="s">
        <v>3</v>
      </c>
      <c r="P138" t="s">
        <v>3</v>
      </c>
      <c r="Q138" t="s">
        <v>604</v>
      </c>
    </row>
    <row r="139" spans="1:17" x14ac:dyDescent="0.35">
      <c r="A139" t="s">
        <v>438</v>
      </c>
      <c r="B139">
        <v>-1000</v>
      </c>
      <c r="C139" t="str">
        <f t="shared" si="5"/>
        <v>55</v>
      </c>
      <c r="D139" t="s">
        <v>445</v>
      </c>
      <c r="E139" t="s">
        <v>446</v>
      </c>
      <c r="F139" t="s">
        <v>23</v>
      </c>
      <c r="G139" t="s">
        <v>24</v>
      </c>
      <c r="H139" t="s">
        <v>3</v>
      </c>
      <c r="I139" t="s">
        <v>3</v>
      </c>
      <c r="J139" t="s">
        <v>435</v>
      </c>
      <c r="K139" t="s">
        <v>436</v>
      </c>
      <c r="L139" t="str">
        <f t="shared" si="6"/>
        <v>09</v>
      </c>
      <c r="M139" t="s">
        <v>57</v>
      </c>
      <c r="N139" t="s">
        <v>58</v>
      </c>
      <c r="O139" t="s">
        <v>3</v>
      </c>
      <c r="P139" t="s">
        <v>3</v>
      </c>
      <c r="Q139" t="s">
        <v>604</v>
      </c>
    </row>
    <row r="140" spans="1:17" x14ac:dyDescent="0.35">
      <c r="A140" t="s">
        <v>437</v>
      </c>
      <c r="B140">
        <v>3</v>
      </c>
      <c r="C140" t="str">
        <f t="shared" si="5"/>
        <v>50</v>
      </c>
      <c r="D140" t="s">
        <v>140</v>
      </c>
      <c r="E140" t="s">
        <v>141</v>
      </c>
      <c r="F140" t="s">
        <v>23</v>
      </c>
      <c r="G140" t="s">
        <v>24</v>
      </c>
      <c r="H140" t="s">
        <v>3</v>
      </c>
      <c r="I140" t="s">
        <v>3</v>
      </c>
      <c r="J140" t="s">
        <v>435</v>
      </c>
      <c r="K140" t="s">
        <v>436</v>
      </c>
      <c r="L140" t="str">
        <f t="shared" si="6"/>
        <v>09</v>
      </c>
      <c r="M140" t="s">
        <v>57</v>
      </c>
      <c r="N140" t="s">
        <v>58</v>
      </c>
      <c r="O140" t="s">
        <v>3</v>
      </c>
      <c r="P140" t="s">
        <v>3</v>
      </c>
      <c r="Q140" t="s">
        <v>604</v>
      </c>
    </row>
    <row r="141" spans="1:17" x14ac:dyDescent="0.35">
      <c r="A141" t="s">
        <v>437</v>
      </c>
      <c r="B141">
        <v>138</v>
      </c>
      <c r="C141" t="str">
        <f t="shared" si="5"/>
        <v>50</v>
      </c>
      <c r="D141" t="s">
        <v>142</v>
      </c>
      <c r="E141" t="s">
        <v>143</v>
      </c>
      <c r="F141" t="s">
        <v>23</v>
      </c>
      <c r="G141" t="s">
        <v>24</v>
      </c>
      <c r="H141" t="s">
        <v>3</v>
      </c>
      <c r="I141" t="s">
        <v>3</v>
      </c>
      <c r="J141" t="s">
        <v>435</v>
      </c>
      <c r="K141" t="s">
        <v>436</v>
      </c>
      <c r="L141" t="str">
        <f t="shared" si="6"/>
        <v>09</v>
      </c>
      <c r="M141" t="s">
        <v>57</v>
      </c>
      <c r="N141" t="s">
        <v>58</v>
      </c>
      <c r="O141" t="s">
        <v>3</v>
      </c>
      <c r="P141" t="s">
        <v>3</v>
      </c>
      <c r="Q141" t="s">
        <v>604</v>
      </c>
    </row>
    <row r="142" spans="1:17" x14ac:dyDescent="0.35">
      <c r="A142" t="s">
        <v>437</v>
      </c>
      <c r="B142">
        <v>419</v>
      </c>
      <c r="C142" t="str">
        <f t="shared" si="5"/>
        <v>50</v>
      </c>
      <c r="D142" t="s">
        <v>73</v>
      </c>
      <c r="E142" t="s">
        <v>74</v>
      </c>
      <c r="F142" t="s">
        <v>23</v>
      </c>
      <c r="G142" t="s">
        <v>24</v>
      </c>
      <c r="H142" t="s">
        <v>3</v>
      </c>
      <c r="I142" t="s">
        <v>3</v>
      </c>
      <c r="J142" t="s">
        <v>435</v>
      </c>
      <c r="K142" t="s">
        <v>436</v>
      </c>
      <c r="L142" t="str">
        <f t="shared" si="6"/>
        <v>09</v>
      </c>
      <c r="M142" t="s">
        <v>57</v>
      </c>
      <c r="N142" t="s">
        <v>58</v>
      </c>
      <c r="O142" t="s">
        <v>3</v>
      </c>
      <c r="P142" t="s">
        <v>3</v>
      </c>
      <c r="Q142" t="s">
        <v>604</v>
      </c>
    </row>
    <row r="143" spans="1:17" x14ac:dyDescent="0.35">
      <c r="A143" t="s">
        <v>447</v>
      </c>
      <c r="B143">
        <v>5000</v>
      </c>
      <c r="C143" t="str">
        <f t="shared" si="5"/>
        <v>55</v>
      </c>
      <c r="D143" t="s">
        <v>94</v>
      </c>
      <c r="E143" t="s">
        <v>95</v>
      </c>
      <c r="F143" t="s">
        <v>23</v>
      </c>
      <c r="G143" t="s">
        <v>24</v>
      </c>
      <c r="H143" t="s">
        <v>3</v>
      </c>
      <c r="I143" t="s">
        <v>3</v>
      </c>
      <c r="J143" t="s">
        <v>448</v>
      </c>
      <c r="K143" t="s">
        <v>449</v>
      </c>
      <c r="L143" t="str">
        <f t="shared" si="6"/>
        <v>09</v>
      </c>
      <c r="M143" t="s">
        <v>119</v>
      </c>
      <c r="N143" t="s">
        <v>120</v>
      </c>
      <c r="O143" t="s">
        <v>3</v>
      </c>
      <c r="P143" t="s">
        <v>3</v>
      </c>
      <c r="Q143" t="s">
        <v>605</v>
      </c>
    </row>
    <row r="144" spans="1:17" x14ac:dyDescent="0.35">
      <c r="A144" t="s">
        <v>447</v>
      </c>
      <c r="B144">
        <v>5000</v>
      </c>
      <c r="C144" t="str">
        <f t="shared" si="5"/>
        <v>35</v>
      </c>
      <c r="D144" t="s">
        <v>451</v>
      </c>
      <c r="E144" t="s">
        <v>452</v>
      </c>
      <c r="F144" t="s">
        <v>69</v>
      </c>
      <c r="G144" t="s">
        <v>70</v>
      </c>
      <c r="H144" t="s">
        <v>3</v>
      </c>
      <c r="I144" t="s">
        <v>3</v>
      </c>
      <c r="J144" t="s">
        <v>448</v>
      </c>
      <c r="K144" t="s">
        <v>449</v>
      </c>
      <c r="L144" t="str">
        <f t="shared" si="6"/>
        <v>09</v>
      </c>
      <c r="M144" t="s">
        <v>119</v>
      </c>
      <c r="N144" t="s">
        <v>120</v>
      </c>
      <c r="O144" t="s">
        <v>3</v>
      </c>
      <c r="P144" t="s">
        <v>3</v>
      </c>
      <c r="Q144" t="s">
        <v>605</v>
      </c>
    </row>
    <row r="145" spans="1:17" x14ac:dyDescent="0.35">
      <c r="A145" t="s">
        <v>690</v>
      </c>
      <c r="B145">
        <v>600</v>
      </c>
      <c r="C145" t="str">
        <f t="shared" si="5"/>
        <v>55</v>
      </c>
      <c r="D145" t="s">
        <v>34</v>
      </c>
      <c r="E145" t="s">
        <v>35</v>
      </c>
      <c r="F145" t="s">
        <v>23</v>
      </c>
      <c r="G145" t="s">
        <v>24</v>
      </c>
      <c r="H145" t="s">
        <v>3</v>
      </c>
      <c r="I145" t="s">
        <v>3</v>
      </c>
      <c r="J145" t="s">
        <v>448</v>
      </c>
      <c r="K145" t="s">
        <v>449</v>
      </c>
      <c r="L145" t="str">
        <f t="shared" si="6"/>
        <v>09</v>
      </c>
      <c r="M145" t="s">
        <v>119</v>
      </c>
      <c r="N145" t="s">
        <v>120</v>
      </c>
      <c r="O145" t="s">
        <v>3</v>
      </c>
      <c r="P145" t="s">
        <v>3</v>
      </c>
      <c r="Q145" t="s">
        <v>605</v>
      </c>
    </row>
    <row r="146" spans="1:17" x14ac:dyDescent="0.35">
      <c r="A146" t="s">
        <v>691</v>
      </c>
      <c r="B146">
        <v>1500</v>
      </c>
      <c r="C146" t="str">
        <f t="shared" si="5"/>
        <v>55</v>
      </c>
      <c r="D146" t="s">
        <v>34</v>
      </c>
      <c r="E146" t="s">
        <v>35</v>
      </c>
      <c r="F146" t="s">
        <v>23</v>
      </c>
      <c r="G146" t="s">
        <v>24</v>
      </c>
      <c r="H146" t="s">
        <v>3</v>
      </c>
      <c r="I146" t="s">
        <v>3</v>
      </c>
      <c r="J146" t="s">
        <v>448</v>
      </c>
      <c r="K146" t="s">
        <v>449</v>
      </c>
      <c r="L146" t="str">
        <f t="shared" si="6"/>
        <v>09</v>
      </c>
      <c r="M146" t="s">
        <v>119</v>
      </c>
      <c r="N146" t="s">
        <v>120</v>
      </c>
      <c r="O146" t="s">
        <v>3</v>
      </c>
      <c r="P146" t="s">
        <v>3</v>
      </c>
      <c r="Q146" t="s">
        <v>605</v>
      </c>
    </row>
    <row r="147" spans="1:17" x14ac:dyDescent="0.35">
      <c r="A147" t="s">
        <v>455</v>
      </c>
      <c r="B147">
        <v>-146</v>
      </c>
      <c r="C147" t="str">
        <f t="shared" si="5"/>
        <v>55</v>
      </c>
      <c r="D147" t="s">
        <v>34</v>
      </c>
      <c r="E147" t="s">
        <v>35</v>
      </c>
      <c r="F147" t="s">
        <v>23</v>
      </c>
      <c r="G147" t="s">
        <v>24</v>
      </c>
      <c r="H147" t="s">
        <v>3</v>
      </c>
      <c r="I147" t="s">
        <v>3</v>
      </c>
      <c r="J147" t="s">
        <v>448</v>
      </c>
      <c r="K147" t="s">
        <v>449</v>
      </c>
      <c r="L147" t="str">
        <f t="shared" si="6"/>
        <v>09</v>
      </c>
      <c r="M147" t="s">
        <v>119</v>
      </c>
      <c r="N147" t="s">
        <v>120</v>
      </c>
      <c r="O147" t="s">
        <v>3</v>
      </c>
      <c r="P147" t="s">
        <v>3</v>
      </c>
      <c r="Q147" t="s">
        <v>605</v>
      </c>
    </row>
    <row r="148" spans="1:17" x14ac:dyDescent="0.35">
      <c r="A148" t="s">
        <v>690</v>
      </c>
      <c r="B148">
        <v>600</v>
      </c>
      <c r="C148" t="str">
        <f t="shared" si="5"/>
        <v>35</v>
      </c>
      <c r="D148" t="s">
        <v>457</v>
      </c>
      <c r="E148" t="s">
        <v>458</v>
      </c>
      <c r="F148" t="s">
        <v>69</v>
      </c>
      <c r="G148" t="s">
        <v>70</v>
      </c>
      <c r="H148" t="s">
        <v>3</v>
      </c>
      <c r="I148" t="s">
        <v>3</v>
      </c>
      <c r="J148" t="s">
        <v>448</v>
      </c>
      <c r="K148" t="s">
        <v>449</v>
      </c>
      <c r="L148" t="str">
        <f t="shared" si="6"/>
        <v>09</v>
      </c>
      <c r="M148" t="s">
        <v>119</v>
      </c>
      <c r="N148" t="s">
        <v>120</v>
      </c>
      <c r="O148" t="s">
        <v>3</v>
      </c>
      <c r="P148" t="s">
        <v>3</v>
      </c>
      <c r="Q148" t="s">
        <v>605</v>
      </c>
    </row>
    <row r="149" spans="1:17" x14ac:dyDescent="0.35">
      <c r="A149" t="s">
        <v>691</v>
      </c>
      <c r="B149">
        <v>1500</v>
      </c>
      <c r="C149" t="str">
        <f t="shared" si="5"/>
        <v>35</v>
      </c>
      <c r="D149" t="s">
        <v>457</v>
      </c>
      <c r="E149" t="s">
        <v>458</v>
      </c>
      <c r="F149" t="s">
        <v>69</v>
      </c>
      <c r="G149" t="s">
        <v>70</v>
      </c>
      <c r="H149" t="s">
        <v>3</v>
      </c>
      <c r="I149" t="s">
        <v>3</v>
      </c>
      <c r="J149" t="s">
        <v>448</v>
      </c>
      <c r="K149" t="s">
        <v>449</v>
      </c>
      <c r="L149" t="str">
        <f t="shared" si="6"/>
        <v>09</v>
      </c>
      <c r="M149" t="s">
        <v>119</v>
      </c>
      <c r="N149" t="s">
        <v>120</v>
      </c>
      <c r="O149" t="s">
        <v>3</v>
      </c>
      <c r="P149" t="s">
        <v>3</v>
      </c>
      <c r="Q149" t="s">
        <v>605</v>
      </c>
    </row>
    <row r="150" spans="1:17" x14ac:dyDescent="0.35">
      <c r="A150" t="s">
        <v>460</v>
      </c>
      <c r="B150">
        <v>-146</v>
      </c>
      <c r="C150" t="str">
        <f t="shared" si="5"/>
        <v>35</v>
      </c>
      <c r="D150" t="s">
        <v>457</v>
      </c>
      <c r="E150" t="s">
        <v>458</v>
      </c>
      <c r="F150" t="s">
        <v>69</v>
      </c>
      <c r="G150" t="s">
        <v>70</v>
      </c>
      <c r="H150" t="s">
        <v>3</v>
      </c>
      <c r="I150" t="s">
        <v>3</v>
      </c>
      <c r="J150" t="s">
        <v>448</v>
      </c>
      <c r="K150" t="s">
        <v>449</v>
      </c>
      <c r="L150" t="str">
        <f t="shared" si="6"/>
        <v>09</v>
      </c>
      <c r="M150" t="s">
        <v>119</v>
      </c>
      <c r="N150" t="s">
        <v>120</v>
      </c>
      <c r="O150" t="s">
        <v>3</v>
      </c>
      <c r="P150" t="s">
        <v>3</v>
      </c>
      <c r="Q150" t="s">
        <v>605</v>
      </c>
    </row>
    <row r="151" spans="1:17" x14ac:dyDescent="0.35">
      <c r="A151" t="s">
        <v>461</v>
      </c>
      <c r="B151">
        <v>2749</v>
      </c>
      <c r="C151" t="str">
        <f t="shared" si="5"/>
        <v>35</v>
      </c>
      <c r="D151" t="s">
        <v>451</v>
      </c>
      <c r="E151" t="s">
        <v>452</v>
      </c>
      <c r="F151" t="s">
        <v>69</v>
      </c>
      <c r="G151" t="s">
        <v>70</v>
      </c>
      <c r="H151" t="s">
        <v>3</v>
      </c>
      <c r="I151" t="s">
        <v>3</v>
      </c>
      <c r="J151" t="s">
        <v>124</v>
      </c>
      <c r="K151" t="s">
        <v>125</v>
      </c>
      <c r="L151" t="str">
        <f t="shared" si="6"/>
        <v>09</v>
      </c>
      <c r="M151" t="s">
        <v>119</v>
      </c>
      <c r="N151" t="s">
        <v>120</v>
      </c>
      <c r="O151" t="s">
        <v>3</v>
      </c>
      <c r="P151" t="s">
        <v>3</v>
      </c>
      <c r="Q151" t="s">
        <v>605</v>
      </c>
    </row>
    <row r="152" spans="1:17" x14ac:dyDescent="0.35">
      <c r="A152" t="s">
        <v>673</v>
      </c>
      <c r="B152">
        <v>1390</v>
      </c>
      <c r="C152" t="str">
        <f t="shared" si="5"/>
        <v>55</v>
      </c>
      <c r="D152" t="s">
        <v>34</v>
      </c>
      <c r="E152" t="s">
        <v>35</v>
      </c>
      <c r="F152" t="s">
        <v>23</v>
      </c>
      <c r="G152" t="s">
        <v>24</v>
      </c>
      <c r="H152" t="s">
        <v>3</v>
      </c>
      <c r="I152" t="s">
        <v>3</v>
      </c>
      <c r="J152" t="s">
        <v>124</v>
      </c>
      <c r="K152" t="s">
        <v>125</v>
      </c>
      <c r="L152" t="str">
        <f t="shared" si="6"/>
        <v>09</v>
      </c>
      <c r="M152" t="s">
        <v>119</v>
      </c>
      <c r="N152" t="s">
        <v>120</v>
      </c>
      <c r="O152" t="s">
        <v>3</v>
      </c>
      <c r="P152" t="s">
        <v>3</v>
      </c>
      <c r="Q152" t="s">
        <v>605</v>
      </c>
    </row>
    <row r="153" spans="1:17" x14ac:dyDescent="0.35">
      <c r="A153" t="s">
        <v>673</v>
      </c>
      <c r="B153">
        <v>1390</v>
      </c>
      <c r="C153" t="str">
        <f t="shared" si="5"/>
        <v>35</v>
      </c>
      <c r="D153" t="s">
        <v>457</v>
      </c>
      <c r="E153" t="s">
        <v>458</v>
      </c>
      <c r="F153" t="s">
        <v>69</v>
      </c>
      <c r="G153" t="s">
        <v>70</v>
      </c>
      <c r="H153" t="s">
        <v>3</v>
      </c>
      <c r="I153" t="s">
        <v>3</v>
      </c>
      <c r="J153" t="s">
        <v>124</v>
      </c>
      <c r="K153" t="s">
        <v>125</v>
      </c>
      <c r="L153" t="str">
        <f t="shared" si="6"/>
        <v>09</v>
      </c>
      <c r="M153" t="s">
        <v>119</v>
      </c>
      <c r="N153" t="s">
        <v>120</v>
      </c>
      <c r="O153" t="s">
        <v>3</v>
      </c>
      <c r="P153" t="s">
        <v>3</v>
      </c>
      <c r="Q153" t="s">
        <v>605</v>
      </c>
    </row>
    <row r="154" spans="1:17" x14ac:dyDescent="0.35">
      <c r="A154" t="s">
        <v>461</v>
      </c>
      <c r="B154">
        <v>16</v>
      </c>
      <c r="C154" t="str">
        <f t="shared" si="5"/>
        <v>50</v>
      </c>
      <c r="D154" t="s">
        <v>234</v>
      </c>
      <c r="E154" t="s">
        <v>235</v>
      </c>
      <c r="F154" t="s">
        <v>23</v>
      </c>
      <c r="G154" t="s">
        <v>24</v>
      </c>
      <c r="H154" t="s">
        <v>3</v>
      </c>
      <c r="I154" t="s">
        <v>3</v>
      </c>
      <c r="J154" t="s">
        <v>124</v>
      </c>
      <c r="K154" t="s">
        <v>125</v>
      </c>
      <c r="L154" t="str">
        <f t="shared" si="6"/>
        <v>09</v>
      </c>
      <c r="M154" t="s">
        <v>119</v>
      </c>
      <c r="N154" t="s">
        <v>120</v>
      </c>
      <c r="O154" t="s">
        <v>3</v>
      </c>
      <c r="P154" t="s">
        <v>3</v>
      </c>
      <c r="Q154" t="s">
        <v>605</v>
      </c>
    </row>
    <row r="155" spans="1:17" x14ac:dyDescent="0.35">
      <c r="A155" t="s">
        <v>461</v>
      </c>
      <c r="B155">
        <v>678</v>
      </c>
      <c r="C155" t="str">
        <f t="shared" si="5"/>
        <v>50</v>
      </c>
      <c r="D155" t="s">
        <v>239</v>
      </c>
      <c r="E155" t="s">
        <v>240</v>
      </c>
      <c r="F155" t="s">
        <v>23</v>
      </c>
      <c r="G155" t="s">
        <v>24</v>
      </c>
      <c r="H155" t="s">
        <v>3</v>
      </c>
      <c r="I155" t="s">
        <v>3</v>
      </c>
      <c r="J155" t="s">
        <v>124</v>
      </c>
      <c r="K155" t="s">
        <v>125</v>
      </c>
      <c r="L155" t="str">
        <f t="shared" si="6"/>
        <v>09</v>
      </c>
      <c r="M155" t="s">
        <v>119</v>
      </c>
      <c r="N155" t="s">
        <v>120</v>
      </c>
      <c r="O155" t="s">
        <v>3</v>
      </c>
      <c r="P155" t="s">
        <v>3</v>
      </c>
      <c r="Q155" t="s">
        <v>605</v>
      </c>
    </row>
    <row r="156" spans="1:17" x14ac:dyDescent="0.35">
      <c r="A156" t="s">
        <v>461</v>
      </c>
      <c r="B156">
        <v>2055</v>
      </c>
      <c r="C156" t="str">
        <f t="shared" si="5"/>
        <v>50</v>
      </c>
      <c r="D156" t="s">
        <v>463</v>
      </c>
      <c r="E156" t="s">
        <v>462</v>
      </c>
      <c r="F156" t="s">
        <v>23</v>
      </c>
      <c r="G156" t="s">
        <v>24</v>
      </c>
      <c r="H156" t="s">
        <v>3</v>
      </c>
      <c r="I156" t="s">
        <v>3</v>
      </c>
      <c r="J156" t="s">
        <v>124</v>
      </c>
      <c r="K156" t="s">
        <v>125</v>
      </c>
      <c r="L156" t="str">
        <f t="shared" si="6"/>
        <v>09</v>
      </c>
      <c r="M156" t="s">
        <v>119</v>
      </c>
      <c r="N156" t="s">
        <v>120</v>
      </c>
      <c r="O156" t="s">
        <v>3</v>
      </c>
      <c r="P156" t="s">
        <v>3</v>
      </c>
      <c r="Q156" t="s">
        <v>605</v>
      </c>
    </row>
    <row r="157" spans="1:17" x14ac:dyDescent="0.35">
      <c r="A157" t="s">
        <v>464</v>
      </c>
      <c r="B157">
        <v>6700</v>
      </c>
      <c r="C157" t="str">
        <f t="shared" si="5"/>
        <v>55</v>
      </c>
      <c r="D157" t="s">
        <v>34</v>
      </c>
      <c r="E157" t="s">
        <v>35</v>
      </c>
      <c r="F157" t="s">
        <v>23</v>
      </c>
      <c r="G157" t="s">
        <v>24</v>
      </c>
      <c r="H157" t="s">
        <v>3</v>
      </c>
      <c r="I157" t="s">
        <v>3</v>
      </c>
      <c r="J157" t="s">
        <v>465</v>
      </c>
      <c r="K157" t="s">
        <v>466</v>
      </c>
      <c r="L157" t="str">
        <f t="shared" si="6"/>
        <v>08</v>
      </c>
      <c r="M157" t="s">
        <v>467</v>
      </c>
      <c r="N157" t="s">
        <v>468</v>
      </c>
      <c r="O157" t="s">
        <v>3</v>
      </c>
      <c r="P157" t="s">
        <v>3</v>
      </c>
      <c r="Q157" t="s">
        <v>605</v>
      </c>
    </row>
    <row r="158" spans="1:17" x14ac:dyDescent="0.35">
      <c r="A158" t="s">
        <v>469</v>
      </c>
      <c r="B158">
        <v>5500</v>
      </c>
      <c r="C158" t="str">
        <f t="shared" si="5"/>
        <v>35</v>
      </c>
      <c r="D158" t="s">
        <v>457</v>
      </c>
      <c r="E158" t="s">
        <v>458</v>
      </c>
      <c r="F158" t="s">
        <v>69</v>
      </c>
      <c r="G158" t="s">
        <v>70</v>
      </c>
      <c r="H158" t="s">
        <v>3</v>
      </c>
      <c r="I158" t="s">
        <v>3</v>
      </c>
      <c r="J158" t="s">
        <v>465</v>
      </c>
      <c r="K158" t="s">
        <v>466</v>
      </c>
      <c r="L158" t="str">
        <f t="shared" si="6"/>
        <v>08</v>
      </c>
      <c r="M158" t="s">
        <v>467</v>
      </c>
      <c r="N158" t="s">
        <v>468</v>
      </c>
      <c r="O158" t="s">
        <v>3</v>
      </c>
      <c r="P158" t="s">
        <v>3</v>
      </c>
      <c r="Q158" t="s">
        <v>605</v>
      </c>
    </row>
    <row r="159" spans="1:17" x14ac:dyDescent="0.35">
      <c r="A159" t="s">
        <v>470</v>
      </c>
      <c r="B159">
        <v>1200</v>
      </c>
      <c r="C159" t="str">
        <f t="shared" si="5"/>
        <v>35</v>
      </c>
      <c r="D159" t="s">
        <v>457</v>
      </c>
      <c r="E159" t="s">
        <v>458</v>
      </c>
      <c r="F159" t="s">
        <v>69</v>
      </c>
      <c r="G159" t="s">
        <v>70</v>
      </c>
      <c r="H159" t="s">
        <v>3</v>
      </c>
      <c r="I159" t="s">
        <v>3</v>
      </c>
      <c r="J159" t="s">
        <v>465</v>
      </c>
      <c r="K159" t="s">
        <v>466</v>
      </c>
      <c r="L159" t="str">
        <f t="shared" si="6"/>
        <v>08</v>
      </c>
      <c r="M159" t="s">
        <v>467</v>
      </c>
      <c r="N159" t="s">
        <v>468</v>
      </c>
      <c r="O159" t="s">
        <v>3</v>
      </c>
      <c r="P159" t="s">
        <v>3</v>
      </c>
      <c r="Q159" t="s">
        <v>605</v>
      </c>
    </row>
    <row r="160" spans="1:17" x14ac:dyDescent="0.35">
      <c r="A160" t="s">
        <v>471</v>
      </c>
      <c r="B160">
        <v>32</v>
      </c>
      <c r="C160" t="str">
        <f t="shared" si="5"/>
        <v>50</v>
      </c>
      <c r="D160" t="s">
        <v>472</v>
      </c>
      <c r="E160" t="s">
        <v>473</v>
      </c>
      <c r="F160" t="s">
        <v>23</v>
      </c>
      <c r="G160" t="s">
        <v>24</v>
      </c>
      <c r="H160" t="s">
        <v>3</v>
      </c>
      <c r="I160" t="s">
        <v>3</v>
      </c>
      <c r="J160" t="s">
        <v>112</v>
      </c>
      <c r="K160" t="s">
        <v>113</v>
      </c>
      <c r="L160" t="str">
        <f t="shared" si="6"/>
        <v>09</v>
      </c>
      <c r="M160" t="s">
        <v>114</v>
      </c>
      <c r="N160" t="s">
        <v>115</v>
      </c>
      <c r="O160" t="s">
        <v>3</v>
      </c>
      <c r="P160" t="s">
        <v>3</v>
      </c>
      <c r="Q160" t="s">
        <v>605</v>
      </c>
    </row>
    <row r="161" spans="1:17" x14ac:dyDescent="0.35">
      <c r="A161" t="s">
        <v>471</v>
      </c>
      <c r="B161">
        <v>1301</v>
      </c>
      <c r="C161" t="str">
        <f t="shared" si="5"/>
        <v>50</v>
      </c>
      <c r="D161" t="s">
        <v>474</v>
      </c>
      <c r="E161" t="s">
        <v>475</v>
      </c>
      <c r="F161" t="s">
        <v>23</v>
      </c>
      <c r="G161" t="s">
        <v>24</v>
      </c>
      <c r="H161" t="s">
        <v>3</v>
      </c>
      <c r="I161" t="s">
        <v>3</v>
      </c>
      <c r="J161" t="s">
        <v>112</v>
      </c>
      <c r="K161" t="s">
        <v>113</v>
      </c>
      <c r="L161" t="str">
        <f t="shared" si="6"/>
        <v>09</v>
      </c>
      <c r="M161" t="s">
        <v>114</v>
      </c>
      <c r="N161" t="s">
        <v>115</v>
      </c>
      <c r="O161" t="s">
        <v>3</v>
      </c>
      <c r="P161" t="s">
        <v>3</v>
      </c>
      <c r="Q161" t="s">
        <v>605</v>
      </c>
    </row>
    <row r="162" spans="1:17" x14ac:dyDescent="0.35">
      <c r="A162" t="s">
        <v>471</v>
      </c>
      <c r="B162">
        <v>3944</v>
      </c>
      <c r="C162" t="str">
        <f t="shared" si="5"/>
        <v>50</v>
      </c>
      <c r="D162" t="s">
        <v>463</v>
      </c>
      <c r="E162" t="s">
        <v>462</v>
      </c>
      <c r="F162" t="s">
        <v>23</v>
      </c>
      <c r="G162" t="s">
        <v>24</v>
      </c>
      <c r="H162" t="s">
        <v>3</v>
      </c>
      <c r="I162" t="s">
        <v>3</v>
      </c>
      <c r="J162" t="s">
        <v>112</v>
      </c>
      <c r="K162" t="s">
        <v>113</v>
      </c>
      <c r="L162" t="str">
        <f t="shared" si="6"/>
        <v>09</v>
      </c>
      <c r="M162" t="s">
        <v>114</v>
      </c>
      <c r="N162" t="s">
        <v>115</v>
      </c>
      <c r="O162" t="s">
        <v>3</v>
      </c>
      <c r="P162" t="s">
        <v>3</v>
      </c>
      <c r="Q162" t="s">
        <v>605</v>
      </c>
    </row>
    <row r="163" spans="1:17" x14ac:dyDescent="0.35">
      <c r="A163" t="s">
        <v>476</v>
      </c>
      <c r="B163">
        <v>31</v>
      </c>
      <c r="C163" t="str">
        <f t="shared" si="5"/>
        <v>50</v>
      </c>
      <c r="D163" t="s">
        <v>140</v>
      </c>
      <c r="E163" t="s">
        <v>141</v>
      </c>
      <c r="F163" t="s">
        <v>23</v>
      </c>
      <c r="G163" t="s">
        <v>24</v>
      </c>
      <c r="H163" t="s">
        <v>3</v>
      </c>
      <c r="I163" t="s">
        <v>3</v>
      </c>
      <c r="J163" t="s">
        <v>153</v>
      </c>
      <c r="K163" t="s">
        <v>154</v>
      </c>
      <c r="L163" t="str">
        <f t="shared" si="6"/>
        <v>09</v>
      </c>
      <c r="M163" t="s">
        <v>114</v>
      </c>
      <c r="N163" t="s">
        <v>115</v>
      </c>
      <c r="O163" t="s">
        <v>3</v>
      </c>
      <c r="P163" t="s">
        <v>3</v>
      </c>
      <c r="Q163" t="s">
        <v>605</v>
      </c>
    </row>
    <row r="164" spans="1:17" x14ac:dyDescent="0.35">
      <c r="A164" t="s">
        <v>476</v>
      </c>
      <c r="B164">
        <v>1275</v>
      </c>
      <c r="C164" t="str">
        <f t="shared" si="5"/>
        <v>50</v>
      </c>
      <c r="D164" t="s">
        <v>142</v>
      </c>
      <c r="E164" t="s">
        <v>143</v>
      </c>
      <c r="F164" t="s">
        <v>23</v>
      </c>
      <c r="G164" t="s">
        <v>24</v>
      </c>
      <c r="H164" t="s">
        <v>3</v>
      </c>
      <c r="I164" t="s">
        <v>3</v>
      </c>
      <c r="J164" t="s">
        <v>153</v>
      </c>
      <c r="K164" t="s">
        <v>154</v>
      </c>
      <c r="L164" t="str">
        <f t="shared" si="6"/>
        <v>09</v>
      </c>
      <c r="M164" t="s">
        <v>114</v>
      </c>
      <c r="N164" t="s">
        <v>115</v>
      </c>
      <c r="O164" t="s">
        <v>3</v>
      </c>
      <c r="P164" t="s">
        <v>3</v>
      </c>
      <c r="Q164" t="s">
        <v>605</v>
      </c>
    </row>
    <row r="165" spans="1:17" x14ac:dyDescent="0.35">
      <c r="A165" t="s">
        <v>476</v>
      </c>
      <c r="B165">
        <v>3865</v>
      </c>
      <c r="C165" t="str">
        <f t="shared" si="5"/>
        <v>50</v>
      </c>
      <c r="D165" t="s">
        <v>73</v>
      </c>
      <c r="E165" t="s">
        <v>74</v>
      </c>
      <c r="F165" t="s">
        <v>23</v>
      </c>
      <c r="G165" t="s">
        <v>24</v>
      </c>
      <c r="H165" t="s">
        <v>3</v>
      </c>
      <c r="I165" t="s">
        <v>3</v>
      </c>
      <c r="J165" t="s">
        <v>153</v>
      </c>
      <c r="K165" t="s">
        <v>154</v>
      </c>
      <c r="L165" t="str">
        <f t="shared" si="6"/>
        <v>09</v>
      </c>
      <c r="M165" t="s">
        <v>114</v>
      </c>
      <c r="N165" t="s">
        <v>115</v>
      </c>
      <c r="O165" t="s">
        <v>3</v>
      </c>
      <c r="P165" t="s">
        <v>3</v>
      </c>
      <c r="Q165" t="s">
        <v>605</v>
      </c>
    </row>
    <row r="166" spans="1:17" x14ac:dyDescent="0.35">
      <c r="A166" t="s">
        <v>476</v>
      </c>
      <c r="B166">
        <v>5171</v>
      </c>
      <c r="C166" t="str">
        <f t="shared" si="5"/>
        <v>35</v>
      </c>
      <c r="D166" t="s">
        <v>451</v>
      </c>
      <c r="E166" t="s">
        <v>452</v>
      </c>
      <c r="F166" t="s">
        <v>69</v>
      </c>
      <c r="G166" t="s">
        <v>70</v>
      </c>
      <c r="H166" t="s">
        <v>3</v>
      </c>
      <c r="I166" t="s">
        <v>3</v>
      </c>
      <c r="J166" t="s">
        <v>153</v>
      </c>
      <c r="K166" t="s">
        <v>154</v>
      </c>
      <c r="L166" t="str">
        <f t="shared" si="6"/>
        <v>09</v>
      </c>
      <c r="M166" t="s">
        <v>114</v>
      </c>
      <c r="N166" t="s">
        <v>115</v>
      </c>
      <c r="O166" t="s">
        <v>3</v>
      </c>
      <c r="P166" t="s">
        <v>3</v>
      </c>
      <c r="Q166" t="s">
        <v>605</v>
      </c>
    </row>
    <row r="167" spans="1:17" x14ac:dyDescent="0.35">
      <c r="A167" t="s">
        <v>699</v>
      </c>
      <c r="B167">
        <v>320</v>
      </c>
      <c r="C167" t="str">
        <f t="shared" si="5"/>
        <v>55</v>
      </c>
      <c r="D167" t="s">
        <v>478</v>
      </c>
      <c r="E167" t="s">
        <v>479</v>
      </c>
      <c r="F167" t="s">
        <v>23</v>
      </c>
      <c r="G167" t="s">
        <v>24</v>
      </c>
      <c r="H167" t="s">
        <v>3</v>
      </c>
      <c r="I167" t="s">
        <v>3</v>
      </c>
      <c r="J167" t="s">
        <v>153</v>
      </c>
      <c r="K167" t="s">
        <v>154</v>
      </c>
      <c r="L167" t="str">
        <f t="shared" si="6"/>
        <v>09</v>
      </c>
      <c r="M167" t="s">
        <v>114</v>
      </c>
      <c r="N167" t="s">
        <v>115</v>
      </c>
      <c r="O167" t="s">
        <v>3</v>
      </c>
      <c r="P167" t="s">
        <v>3</v>
      </c>
      <c r="Q167" t="s">
        <v>605</v>
      </c>
    </row>
    <row r="168" spans="1:17" x14ac:dyDescent="0.35">
      <c r="A168" t="s">
        <v>699</v>
      </c>
      <c r="B168">
        <v>320</v>
      </c>
      <c r="C168" t="str">
        <f t="shared" si="5"/>
        <v>35</v>
      </c>
      <c r="D168" t="s">
        <v>457</v>
      </c>
      <c r="E168" t="s">
        <v>458</v>
      </c>
      <c r="F168" t="s">
        <v>69</v>
      </c>
      <c r="G168" t="s">
        <v>70</v>
      </c>
      <c r="H168" t="s">
        <v>3</v>
      </c>
      <c r="I168" t="s">
        <v>3</v>
      </c>
      <c r="J168" t="s">
        <v>153</v>
      </c>
      <c r="K168" t="s">
        <v>154</v>
      </c>
      <c r="L168" t="str">
        <f t="shared" si="6"/>
        <v>09</v>
      </c>
      <c r="M168" t="s">
        <v>114</v>
      </c>
      <c r="N168" t="s">
        <v>115</v>
      </c>
      <c r="O168" t="s">
        <v>3</v>
      </c>
      <c r="P168" t="s">
        <v>3</v>
      </c>
      <c r="Q168" t="s">
        <v>605</v>
      </c>
    </row>
    <row r="169" spans="1:17" x14ac:dyDescent="0.35">
      <c r="A169" t="s">
        <v>700</v>
      </c>
      <c r="B169">
        <v>400</v>
      </c>
      <c r="C169" t="str">
        <f t="shared" si="5"/>
        <v>55</v>
      </c>
      <c r="D169" t="s">
        <v>478</v>
      </c>
      <c r="E169" t="s">
        <v>479</v>
      </c>
      <c r="F169" t="s">
        <v>23</v>
      </c>
      <c r="G169" t="s">
        <v>24</v>
      </c>
      <c r="H169" t="s">
        <v>3</v>
      </c>
      <c r="I169" t="s">
        <v>3</v>
      </c>
      <c r="J169" t="s">
        <v>153</v>
      </c>
      <c r="K169" t="s">
        <v>154</v>
      </c>
      <c r="L169" t="str">
        <f t="shared" si="6"/>
        <v>09</v>
      </c>
      <c r="M169" t="s">
        <v>114</v>
      </c>
      <c r="N169" t="s">
        <v>115</v>
      </c>
      <c r="O169" t="s">
        <v>3</v>
      </c>
      <c r="P169" t="s">
        <v>3</v>
      </c>
      <c r="Q169" t="s">
        <v>605</v>
      </c>
    </row>
    <row r="170" spans="1:17" x14ac:dyDescent="0.35">
      <c r="A170" t="s">
        <v>700</v>
      </c>
      <c r="B170">
        <v>400</v>
      </c>
      <c r="C170" t="str">
        <f t="shared" si="5"/>
        <v>35</v>
      </c>
      <c r="D170" t="s">
        <v>457</v>
      </c>
      <c r="E170" t="s">
        <v>458</v>
      </c>
      <c r="F170" t="s">
        <v>69</v>
      </c>
      <c r="G170" t="s">
        <v>70</v>
      </c>
      <c r="H170" t="s">
        <v>3</v>
      </c>
      <c r="I170" t="s">
        <v>3</v>
      </c>
      <c r="J170" t="s">
        <v>153</v>
      </c>
      <c r="K170" t="s">
        <v>154</v>
      </c>
      <c r="L170" t="str">
        <f t="shared" si="6"/>
        <v>09</v>
      </c>
      <c r="M170" t="s">
        <v>114</v>
      </c>
      <c r="N170" t="s">
        <v>115</v>
      </c>
      <c r="O170" t="s">
        <v>3</v>
      </c>
      <c r="P170" t="s">
        <v>3</v>
      </c>
      <c r="Q170" t="s">
        <v>605</v>
      </c>
    </row>
    <row r="171" spans="1:17" x14ac:dyDescent="0.35">
      <c r="A171" t="s">
        <v>701</v>
      </c>
      <c r="B171">
        <v>1000</v>
      </c>
      <c r="C171" t="str">
        <f t="shared" si="5"/>
        <v>55</v>
      </c>
      <c r="D171" t="s">
        <v>478</v>
      </c>
      <c r="E171" t="s">
        <v>479</v>
      </c>
      <c r="F171" t="s">
        <v>23</v>
      </c>
      <c r="G171" t="s">
        <v>24</v>
      </c>
      <c r="H171" t="s">
        <v>3</v>
      </c>
      <c r="I171" t="s">
        <v>3</v>
      </c>
      <c r="J171" t="s">
        <v>153</v>
      </c>
      <c r="K171" t="s">
        <v>154</v>
      </c>
      <c r="L171" t="str">
        <f t="shared" si="6"/>
        <v>09</v>
      </c>
      <c r="M171" t="s">
        <v>114</v>
      </c>
      <c r="N171" t="s">
        <v>115</v>
      </c>
      <c r="O171" t="s">
        <v>3</v>
      </c>
      <c r="P171" t="s">
        <v>3</v>
      </c>
      <c r="Q171" t="s">
        <v>605</v>
      </c>
    </row>
    <row r="172" spans="1:17" x14ac:dyDescent="0.35">
      <c r="A172" t="s">
        <v>701</v>
      </c>
      <c r="B172">
        <v>1000</v>
      </c>
      <c r="C172" t="str">
        <f t="shared" si="5"/>
        <v>35</v>
      </c>
      <c r="D172" t="s">
        <v>457</v>
      </c>
      <c r="E172" t="s">
        <v>458</v>
      </c>
      <c r="F172" t="s">
        <v>69</v>
      </c>
      <c r="G172" t="s">
        <v>70</v>
      </c>
      <c r="H172" t="s">
        <v>3</v>
      </c>
      <c r="I172" t="s">
        <v>3</v>
      </c>
      <c r="J172" t="s">
        <v>153</v>
      </c>
      <c r="K172" t="s">
        <v>154</v>
      </c>
      <c r="L172" t="str">
        <f t="shared" si="6"/>
        <v>09</v>
      </c>
      <c r="M172" t="s">
        <v>114</v>
      </c>
      <c r="N172" t="s">
        <v>115</v>
      </c>
      <c r="O172" t="s">
        <v>3</v>
      </c>
      <c r="P172" t="s">
        <v>3</v>
      </c>
      <c r="Q172" t="s">
        <v>605</v>
      </c>
    </row>
    <row r="173" spans="1:17" x14ac:dyDescent="0.35">
      <c r="A173" t="s">
        <v>482</v>
      </c>
      <c r="B173">
        <v>149</v>
      </c>
      <c r="C173" t="str">
        <f t="shared" si="5"/>
        <v>55</v>
      </c>
      <c r="D173" t="s">
        <v>478</v>
      </c>
      <c r="E173" t="s">
        <v>479</v>
      </c>
      <c r="F173" t="s">
        <v>23</v>
      </c>
      <c r="G173" t="s">
        <v>24</v>
      </c>
      <c r="H173" t="s">
        <v>3</v>
      </c>
      <c r="I173" t="s">
        <v>3</v>
      </c>
      <c r="J173" t="s">
        <v>153</v>
      </c>
      <c r="K173" t="s">
        <v>154</v>
      </c>
      <c r="L173" t="str">
        <f t="shared" si="6"/>
        <v>09</v>
      </c>
      <c r="M173" t="s">
        <v>114</v>
      </c>
      <c r="N173" t="s">
        <v>115</v>
      </c>
      <c r="O173" t="s">
        <v>3</v>
      </c>
      <c r="P173" t="s">
        <v>3</v>
      </c>
      <c r="Q173" t="s">
        <v>605</v>
      </c>
    </row>
    <row r="174" spans="1:17" x14ac:dyDescent="0.35">
      <c r="A174" t="s">
        <v>482</v>
      </c>
      <c r="B174">
        <v>149</v>
      </c>
      <c r="C174" t="str">
        <f t="shared" si="5"/>
        <v>35</v>
      </c>
      <c r="D174" t="s">
        <v>457</v>
      </c>
      <c r="E174" t="s">
        <v>458</v>
      </c>
      <c r="F174" t="s">
        <v>69</v>
      </c>
      <c r="G174" t="s">
        <v>70</v>
      </c>
      <c r="H174" t="s">
        <v>3</v>
      </c>
      <c r="I174" t="s">
        <v>3</v>
      </c>
      <c r="J174" t="s">
        <v>153</v>
      </c>
      <c r="K174" t="s">
        <v>154</v>
      </c>
      <c r="L174" t="str">
        <f t="shared" si="6"/>
        <v>09</v>
      </c>
      <c r="M174" t="s">
        <v>114</v>
      </c>
      <c r="N174" t="s">
        <v>115</v>
      </c>
      <c r="O174" t="s">
        <v>3</v>
      </c>
      <c r="P174" t="s">
        <v>3</v>
      </c>
      <c r="Q174" t="s">
        <v>605</v>
      </c>
    </row>
    <row r="175" spans="1:17" x14ac:dyDescent="0.35">
      <c r="A175" t="s">
        <v>471</v>
      </c>
      <c r="B175">
        <v>236</v>
      </c>
      <c r="C175" t="str">
        <f t="shared" si="5"/>
        <v>50</v>
      </c>
      <c r="D175" t="s">
        <v>472</v>
      </c>
      <c r="E175" t="s">
        <v>473</v>
      </c>
      <c r="F175" t="s">
        <v>23</v>
      </c>
      <c r="G175" t="s">
        <v>24</v>
      </c>
      <c r="H175" t="s">
        <v>3</v>
      </c>
      <c r="I175" t="s">
        <v>3</v>
      </c>
      <c r="J175" t="s">
        <v>153</v>
      </c>
      <c r="K175" t="s">
        <v>154</v>
      </c>
      <c r="L175" t="str">
        <f t="shared" si="6"/>
        <v>09</v>
      </c>
      <c r="M175" t="s">
        <v>114</v>
      </c>
      <c r="N175" t="s">
        <v>115</v>
      </c>
      <c r="O175" t="s">
        <v>3</v>
      </c>
      <c r="P175" t="s">
        <v>3</v>
      </c>
      <c r="Q175" t="s">
        <v>605</v>
      </c>
    </row>
    <row r="176" spans="1:17" x14ac:dyDescent="0.35">
      <c r="A176" t="s">
        <v>471</v>
      </c>
      <c r="B176">
        <v>9732</v>
      </c>
      <c r="C176" t="str">
        <f t="shared" si="5"/>
        <v>50</v>
      </c>
      <c r="D176" t="s">
        <v>474</v>
      </c>
      <c r="E176" t="s">
        <v>475</v>
      </c>
      <c r="F176" t="s">
        <v>23</v>
      </c>
      <c r="G176" t="s">
        <v>24</v>
      </c>
      <c r="H176" t="s">
        <v>3</v>
      </c>
      <c r="I176" t="s">
        <v>3</v>
      </c>
      <c r="J176" t="s">
        <v>153</v>
      </c>
      <c r="K176" t="s">
        <v>154</v>
      </c>
      <c r="L176" t="str">
        <f t="shared" si="6"/>
        <v>09</v>
      </c>
      <c r="M176" t="s">
        <v>114</v>
      </c>
      <c r="N176" t="s">
        <v>115</v>
      </c>
      <c r="O176" t="s">
        <v>3</v>
      </c>
      <c r="P176" t="s">
        <v>3</v>
      </c>
      <c r="Q176" t="s">
        <v>605</v>
      </c>
    </row>
    <row r="177" spans="1:17" x14ac:dyDescent="0.35">
      <c r="A177" t="s">
        <v>471</v>
      </c>
      <c r="B177">
        <v>29490</v>
      </c>
      <c r="C177" t="str">
        <f t="shared" si="5"/>
        <v>50</v>
      </c>
      <c r="D177" t="s">
        <v>463</v>
      </c>
      <c r="E177" t="s">
        <v>462</v>
      </c>
      <c r="F177" t="s">
        <v>23</v>
      </c>
      <c r="G177" t="s">
        <v>24</v>
      </c>
      <c r="H177" t="s">
        <v>3</v>
      </c>
      <c r="I177" t="s">
        <v>3</v>
      </c>
      <c r="J177" t="s">
        <v>153</v>
      </c>
      <c r="K177" t="s">
        <v>154</v>
      </c>
      <c r="L177" t="str">
        <f t="shared" si="6"/>
        <v>09</v>
      </c>
      <c r="M177" t="s">
        <v>114</v>
      </c>
      <c r="N177" t="s">
        <v>115</v>
      </c>
      <c r="O177" t="s">
        <v>3</v>
      </c>
      <c r="P177" t="s">
        <v>3</v>
      </c>
      <c r="Q177" t="s">
        <v>605</v>
      </c>
    </row>
    <row r="178" spans="1:17" x14ac:dyDescent="0.35">
      <c r="A178" t="s">
        <v>702</v>
      </c>
      <c r="B178">
        <v>-8050</v>
      </c>
      <c r="C178" t="str">
        <f t="shared" si="5"/>
        <v>55</v>
      </c>
      <c r="D178" t="s">
        <v>94</v>
      </c>
      <c r="E178" t="s">
        <v>95</v>
      </c>
      <c r="F178" t="s">
        <v>23</v>
      </c>
      <c r="G178" t="s">
        <v>24</v>
      </c>
      <c r="H178" t="s">
        <v>3</v>
      </c>
      <c r="I178" t="s">
        <v>3</v>
      </c>
      <c r="J178" t="s">
        <v>153</v>
      </c>
      <c r="K178" t="s">
        <v>154</v>
      </c>
      <c r="L178" t="str">
        <f t="shared" si="6"/>
        <v>09</v>
      </c>
      <c r="M178" t="s">
        <v>114</v>
      </c>
      <c r="N178" t="s">
        <v>115</v>
      </c>
      <c r="O178" t="s">
        <v>3</v>
      </c>
      <c r="P178" t="s">
        <v>3</v>
      </c>
      <c r="Q178" t="s">
        <v>605</v>
      </c>
    </row>
    <row r="179" spans="1:17" x14ac:dyDescent="0.35">
      <c r="A179" t="s">
        <v>702</v>
      </c>
      <c r="B179">
        <v>-8050</v>
      </c>
      <c r="C179" t="str">
        <f t="shared" si="5"/>
        <v>35</v>
      </c>
      <c r="D179" t="s">
        <v>451</v>
      </c>
      <c r="E179" t="s">
        <v>452</v>
      </c>
      <c r="F179" t="s">
        <v>69</v>
      </c>
      <c r="G179" t="s">
        <v>70</v>
      </c>
      <c r="H179" t="s">
        <v>3</v>
      </c>
      <c r="I179" t="s">
        <v>3</v>
      </c>
      <c r="J179" t="s">
        <v>153</v>
      </c>
      <c r="K179" t="s">
        <v>154</v>
      </c>
      <c r="L179" t="str">
        <f t="shared" si="6"/>
        <v>09</v>
      </c>
      <c r="M179" t="s">
        <v>114</v>
      </c>
      <c r="N179" t="s">
        <v>115</v>
      </c>
      <c r="O179" t="s">
        <v>3</v>
      </c>
      <c r="P179" t="s">
        <v>3</v>
      </c>
      <c r="Q179" t="s">
        <v>605</v>
      </c>
    </row>
    <row r="180" spans="1:17" x14ac:dyDescent="0.35">
      <c r="A180" t="s">
        <v>674</v>
      </c>
      <c r="B180">
        <v>2000</v>
      </c>
      <c r="C180" t="str">
        <f t="shared" si="5"/>
        <v>55</v>
      </c>
      <c r="D180" t="s">
        <v>34</v>
      </c>
      <c r="E180" t="s">
        <v>35</v>
      </c>
      <c r="F180" t="s">
        <v>23</v>
      </c>
      <c r="G180" t="s">
        <v>24</v>
      </c>
      <c r="H180" t="s">
        <v>3</v>
      </c>
      <c r="I180" t="s">
        <v>3</v>
      </c>
      <c r="J180" t="s">
        <v>485</v>
      </c>
      <c r="K180" t="s">
        <v>486</v>
      </c>
      <c r="L180" t="str">
        <f t="shared" si="6"/>
        <v>08</v>
      </c>
      <c r="M180" t="s">
        <v>487</v>
      </c>
      <c r="N180" t="s">
        <v>488</v>
      </c>
      <c r="O180" t="s">
        <v>3</v>
      </c>
      <c r="P180" t="s">
        <v>3</v>
      </c>
      <c r="Q180" t="s">
        <v>605</v>
      </c>
    </row>
    <row r="181" spans="1:17" x14ac:dyDescent="0.35">
      <c r="A181" t="s">
        <v>674</v>
      </c>
      <c r="B181">
        <v>2000</v>
      </c>
      <c r="C181" t="str">
        <f t="shared" si="5"/>
        <v>35</v>
      </c>
      <c r="D181" t="s">
        <v>489</v>
      </c>
      <c r="E181" t="s">
        <v>490</v>
      </c>
      <c r="F181" t="s">
        <v>69</v>
      </c>
      <c r="G181" t="s">
        <v>70</v>
      </c>
      <c r="H181" t="s">
        <v>3</v>
      </c>
      <c r="I181" t="s">
        <v>3</v>
      </c>
      <c r="J181" t="s">
        <v>485</v>
      </c>
      <c r="K181" t="s">
        <v>486</v>
      </c>
      <c r="L181" t="str">
        <f t="shared" si="6"/>
        <v>08</v>
      </c>
      <c r="M181" t="s">
        <v>487</v>
      </c>
      <c r="N181" t="s">
        <v>488</v>
      </c>
      <c r="O181" t="s">
        <v>3</v>
      </c>
      <c r="P181" t="s">
        <v>3</v>
      </c>
      <c r="Q181" t="s">
        <v>605</v>
      </c>
    </row>
    <row r="182" spans="1:17" x14ac:dyDescent="0.35">
      <c r="A182" t="s">
        <v>692</v>
      </c>
      <c r="B182">
        <v>9000</v>
      </c>
      <c r="C182" t="str">
        <f t="shared" si="5"/>
        <v>55</v>
      </c>
      <c r="D182" t="s">
        <v>34</v>
      </c>
      <c r="E182" t="s">
        <v>35</v>
      </c>
      <c r="F182" t="s">
        <v>23</v>
      </c>
      <c r="G182" t="s">
        <v>24</v>
      </c>
      <c r="H182" t="s">
        <v>3</v>
      </c>
      <c r="I182" t="s">
        <v>3</v>
      </c>
      <c r="J182" t="s">
        <v>485</v>
      </c>
      <c r="K182" t="s">
        <v>486</v>
      </c>
      <c r="L182" t="str">
        <f t="shared" si="6"/>
        <v>08</v>
      </c>
      <c r="M182" t="s">
        <v>487</v>
      </c>
      <c r="N182" t="s">
        <v>488</v>
      </c>
      <c r="O182" t="s">
        <v>3</v>
      </c>
      <c r="P182" t="s">
        <v>3</v>
      </c>
      <c r="Q182" t="s">
        <v>605</v>
      </c>
    </row>
    <row r="183" spans="1:17" x14ac:dyDescent="0.35">
      <c r="A183" t="s">
        <v>692</v>
      </c>
      <c r="B183">
        <v>9000</v>
      </c>
      <c r="C183" t="str">
        <f t="shared" si="5"/>
        <v>35</v>
      </c>
      <c r="D183" t="s">
        <v>457</v>
      </c>
      <c r="E183" t="s">
        <v>458</v>
      </c>
      <c r="F183" t="s">
        <v>69</v>
      </c>
      <c r="G183" t="s">
        <v>70</v>
      </c>
      <c r="H183" t="s">
        <v>3</v>
      </c>
      <c r="I183" t="s">
        <v>3</v>
      </c>
      <c r="J183" t="s">
        <v>485</v>
      </c>
      <c r="K183" t="s">
        <v>486</v>
      </c>
      <c r="L183" t="str">
        <f t="shared" si="6"/>
        <v>08</v>
      </c>
      <c r="M183" t="s">
        <v>487</v>
      </c>
      <c r="N183" t="s">
        <v>488</v>
      </c>
      <c r="O183" t="s">
        <v>3</v>
      </c>
      <c r="P183" t="s">
        <v>3</v>
      </c>
      <c r="Q183" t="s">
        <v>605</v>
      </c>
    </row>
    <row r="184" spans="1:17" x14ac:dyDescent="0.35">
      <c r="A184" t="s">
        <v>672</v>
      </c>
      <c r="B184">
        <v>-374</v>
      </c>
      <c r="C184" t="str">
        <f t="shared" si="5"/>
        <v>55</v>
      </c>
      <c r="D184" t="s">
        <v>94</v>
      </c>
      <c r="E184" t="s">
        <v>95</v>
      </c>
      <c r="F184" t="s">
        <v>23</v>
      </c>
      <c r="G184" t="s">
        <v>24</v>
      </c>
      <c r="H184" t="s">
        <v>3</v>
      </c>
      <c r="I184" t="s">
        <v>3</v>
      </c>
      <c r="J184" t="s">
        <v>91</v>
      </c>
      <c r="K184" t="s">
        <v>92</v>
      </c>
      <c r="L184" t="str">
        <f t="shared" si="6"/>
        <v>09</v>
      </c>
      <c r="M184" t="s">
        <v>57</v>
      </c>
      <c r="N184" t="s">
        <v>58</v>
      </c>
      <c r="O184" t="s">
        <v>3</v>
      </c>
      <c r="P184" t="s">
        <v>3</v>
      </c>
      <c r="Q184" t="s">
        <v>605</v>
      </c>
    </row>
    <row r="185" spans="1:17" x14ac:dyDescent="0.35">
      <c r="A185" t="s">
        <v>672</v>
      </c>
      <c r="B185">
        <v>-374</v>
      </c>
      <c r="C185" t="str">
        <f t="shared" si="5"/>
        <v>35</v>
      </c>
      <c r="D185" t="s">
        <v>451</v>
      </c>
      <c r="E185" t="s">
        <v>452</v>
      </c>
      <c r="F185" t="s">
        <v>69</v>
      </c>
      <c r="G185" t="s">
        <v>70</v>
      </c>
      <c r="H185" t="s">
        <v>3</v>
      </c>
      <c r="I185" t="s">
        <v>3</v>
      </c>
      <c r="J185" t="s">
        <v>91</v>
      </c>
      <c r="K185" t="s">
        <v>92</v>
      </c>
      <c r="L185" t="str">
        <f t="shared" si="6"/>
        <v>09</v>
      </c>
      <c r="M185" t="s">
        <v>57</v>
      </c>
      <c r="N185" t="s">
        <v>58</v>
      </c>
      <c r="O185" t="s">
        <v>3</v>
      </c>
      <c r="P185" t="s">
        <v>3</v>
      </c>
      <c r="Q185" t="s">
        <v>605</v>
      </c>
    </row>
    <row r="186" spans="1:17" x14ac:dyDescent="0.35">
      <c r="A186" t="s">
        <v>493</v>
      </c>
      <c r="B186">
        <v>900</v>
      </c>
      <c r="C186" t="str">
        <f t="shared" si="5"/>
        <v>55</v>
      </c>
      <c r="D186" t="s">
        <v>34</v>
      </c>
      <c r="E186" t="s">
        <v>35</v>
      </c>
      <c r="F186" t="s">
        <v>23</v>
      </c>
      <c r="G186" t="s">
        <v>24</v>
      </c>
      <c r="H186" t="s">
        <v>3</v>
      </c>
      <c r="I186" t="s">
        <v>3</v>
      </c>
      <c r="J186" t="s">
        <v>494</v>
      </c>
      <c r="K186" t="s">
        <v>495</v>
      </c>
      <c r="L186" t="str">
        <f t="shared" si="6"/>
        <v>08</v>
      </c>
      <c r="M186" t="s">
        <v>18</v>
      </c>
      <c r="N186" t="s">
        <v>19</v>
      </c>
      <c r="O186" t="s">
        <v>3</v>
      </c>
      <c r="P186" t="s">
        <v>3</v>
      </c>
      <c r="Q186" t="s">
        <v>605</v>
      </c>
    </row>
    <row r="187" spans="1:17" x14ac:dyDescent="0.35">
      <c r="A187" t="s">
        <v>496</v>
      </c>
      <c r="B187">
        <v>900</v>
      </c>
      <c r="C187" t="str">
        <f t="shared" si="5"/>
        <v>35</v>
      </c>
      <c r="D187" t="s">
        <v>457</v>
      </c>
      <c r="E187" t="s">
        <v>458</v>
      </c>
      <c r="F187" t="s">
        <v>69</v>
      </c>
      <c r="G187" t="s">
        <v>70</v>
      </c>
      <c r="H187" t="s">
        <v>3</v>
      </c>
      <c r="I187" t="s">
        <v>3</v>
      </c>
      <c r="J187" t="s">
        <v>494</v>
      </c>
      <c r="K187" t="s">
        <v>495</v>
      </c>
      <c r="L187" t="str">
        <f t="shared" si="6"/>
        <v>08</v>
      </c>
      <c r="M187" t="s">
        <v>18</v>
      </c>
      <c r="N187" t="s">
        <v>19</v>
      </c>
      <c r="O187" t="s">
        <v>3</v>
      </c>
      <c r="P187" t="s">
        <v>3</v>
      </c>
      <c r="Q187" t="s">
        <v>605</v>
      </c>
    </row>
    <row r="188" spans="1:17" x14ac:dyDescent="0.35">
      <c r="A188" t="s">
        <v>471</v>
      </c>
      <c r="B188">
        <v>108</v>
      </c>
      <c r="C188" t="str">
        <f t="shared" si="5"/>
        <v>50</v>
      </c>
      <c r="D188" t="s">
        <v>472</v>
      </c>
      <c r="E188" t="s">
        <v>473</v>
      </c>
      <c r="F188" t="s">
        <v>23</v>
      </c>
      <c r="G188" t="s">
        <v>24</v>
      </c>
      <c r="H188" t="s">
        <v>3</v>
      </c>
      <c r="I188" t="s">
        <v>3</v>
      </c>
      <c r="J188" t="s">
        <v>497</v>
      </c>
      <c r="K188" t="s">
        <v>498</v>
      </c>
      <c r="L188" t="str">
        <f t="shared" si="6"/>
        <v>09</v>
      </c>
      <c r="M188" t="s">
        <v>114</v>
      </c>
      <c r="N188" t="s">
        <v>115</v>
      </c>
      <c r="O188" t="s">
        <v>3</v>
      </c>
      <c r="P188" t="s">
        <v>3</v>
      </c>
      <c r="Q188" t="s">
        <v>605</v>
      </c>
    </row>
    <row r="189" spans="1:17" x14ac:dyDescent="0.35">
      <c r="A189" t="s">
        <v>471</v>
      </c>
      <c r="B189">
        <v>4468</v>
      </c>
      <c r="C189" t="str">
        <f t="shared" si="5"/>
        <v>50</v>
      </c>
      <c r="D189" t="s">
        <v>474</v>
      </c>
      <c r="E189" t="s">
        <v>475</v>
      </c>
      <c r="F189" t="s">
        <v>23</v>
      </c>
      <c r="G189" t="s">
        <v>24</v>
      </c>
      <c r="H189" t="s">
        <v>3</v>
      </c>
      <c r="I189" t="s">
        <v>3</v>
      </c>
      <c r="J189" t="s">
        <v>497</v>
      </c>
      <c r="K189" t="s">
        <v>498</v>
      </c>
      <c r="L189" t="str">
        <f t="shared" si="6"/>
        <v>09</v>
      </c>
      <c r="M189" t="s">
        <v>114</v>
      </c>
      <c r="N189" t="s">
        <v>115</v>
      </c>
      <c r="O189" t="s">
        <v>3</v>
      </c>
      <c r="P189" t="s">
        <v>3</v>
      </c>
      <c r="Q189" t="s">
        <v>605</v>
      </c>
    </row>
    <row r="190" spans="1:17" x14ac:dyDescent="0.35">
      <c r="A190" t="s">
        <v>471</v>
      </c>
      <c r="B190">
        <v>13540</v>
      </c>
      <c r="C190" t="str">
        <f t="shared" si="5"/>
        <v>50</v>
      </c>
      <c r="D190" t="s">
        <v>463</v>
      </c>
      <c r="E190" t="s">
        <v>462</v>
      </c>
      <c r="F190" t="s">
        <v>23</v>
      </c>
      <c r="G190" t="s">
        <v>24</v>
      </c>
      <c r="H190" t="s">
        <v>3</v>
      </c>
      <c r="I190" t="s">
        <v>3</v>
      </c>
      <c r="J190" t="s">
        <v>497</v>
      </c>
      <c r="K190" t="s">
        <v>498</v>
      </c>
      <c r="L190" t="str">
        <f t="shared" si="6"/>
        <v>09</v>
      </c>
      <c r="M190" t="s">
        <v>114</v>
      </c>
      <c r="N190" t="s">
        <v>115</v>
      </c>
      <c r="O190" t="s">
        <v>3</v>
      </c>
      <c r="P190" t="s">
        <v>3</v>
      </c>
      <c r="Q190" t="s">
        <v>605</v>
      </c>
    </row>
    <row r="191" spans="1:17" x14ac:dyDescent="0.35">
      <c r="A191" t="s">
        <v>694</v>
      </c>
      <c r="B191">
        <v>-25722</v>
      </c>
      <c r="C191" t="str">
        <f t="shared" si="5"/>
        <v>55</v>
      </c>
      <c r="D191" t="s">
        <v>363</v>
      </c>
      <c r="E191" t="s">
        <v>364</v>
      </c>
      <c r="F191" t="s">
        <v>23</v>
      </c>
      <c r="G191" t="s">
        <v>24</v>
      </c>
      <c r="H191" t="s">
        <v>400</v>
      </c>
      <c r="I191" t="s">
        <v>401</v>
      </c>
      <c r="J191" t="s">
        <v>355</v>
      </c>
      <c r="K191" t="s">
        <v>356</v>
      </c>
      <c r="L191" t="str">
        <f t="shared" si="6"/>
        <v>10</v>
      </c>
      <c r="M191" t="s">
        <v>397</v>
      </c>
      <c r="N191" t="s">
        <v>398</v>
      </c>
      <c r="O191" t="s">
        <v>3</v>
      </c>
      <c r="P191" t="s">
        <v>3</v>
      </c>
      <c r="Q191" t="s">
        <v>605</v>
      </c>
    </row>
    <row r="192" spans="1:17" x14ac:dyDescent="0.35">
      <c r="A192" t="s">
        <v>694</v>
      </c>
      <c r="B192">
        <v>-25722</v>
      </c>
      <c r="C192" t="str">
        <f t="shared" si="5"/>
        <v>35</v>
      </c>
      <c r="D192" t="s">
        <v>500</v>
      </c>
      <c r="E192" t="s">
        <v>501</v>
      </c>
      <c r="F192" t="s">
        <v>69</v>
      </c>
      <c r="G192" t="s">
        <v>70</v>
      </c>
      <c r="H192" t="s">
        <v>502</v>
      </c>
      <c r="I192" t="s">
        <v>503</v>
      </c>
      <c r="J192" t="s">
        <v>355</v>
      </c>
      <c r="K192" t="s">
        <v>356</v>
      </c>
      <c r="L192" t="str">
        <f t="shared" si="6"/>
        <v>10</v>
      </c>
      <c r="M192" t="s">
        <v>397</v>
      </c>
      <c r="N192" t="s">
        <v>398</v>
      </c>
      <c r="O192" t="s">
        <v>3</v>
      </c>
      <c r="P192" t="s">
        <v>3</v>
      </c>
      <c r="Q192" t="s">
        <v>605</v>
      </c>
    </row>
    <row r="193" spans="1:17" x14ac:dyDescent="0.35">
      <c r="A193" t="s">
        <v>693</v>
      </c>
      <c r="B193">
        <v>-9417</v>
      </c>
      <c r="C193" t="str">
        <f t="shared" si="5"/>
        <v>55</v>
      </c>
      <c r="D193" t="s">
        <v>363</v>
      </c>
      <c r="E193" t="s">
        <v>364</v>
      </c>
      <c r="F193" t="s">
        <v>23</v>
      </c>
      <c r="G193" t="s">
        <v>24</v>
      </c>
      <c r="H193" t="s">
        <v>505</v>
      </c>
      <c r="I193" t="s">
        <v>506</v>
      </c>
      <c r="J193" t="s">
        <v>355</v>
      </c>
      <c r="K193" t="s">
        <v>356</v>
      </c>
      <c r="L193" t="str">
        <f t="shared" si="6"/>
        <v>10</v>
      </c>
      <c r="M193" t="s">
        <v>371</v>
      </c>
      <c r="N193" t="s">
        <v>372</v>
      </c>
      <c r="O193" t="s">
        <v>3</v>
      </c>
      <c r="P193" t="s">
        <v>3</v>
      </c>
      <c r="Q193" t="s">
        <v>605</v>
      </c>
    </row>
    <row r="194" spans="1:17" x14ac:dyDescent="0.35">
      <c r="A194" t="s">
        <v>693</v>
      </c>
      <c r="B194">
        <v>-9417</v>
      </c>
      <c r="C194" t="str">
        <f t="shared" si="5"/>
        <v>35</v>
      </c>
      <c r="D194" t="s">
        <v>500</v>
      </c>
      <c r="E194" t="s">
        <v>501</v>
      </c>
      <c r="F194" t="s">
        <v>69</v>
      </c>
      <c r="G194" t="s">
        <v>70</v>
      </c>
      <c r="H194" t="s">
        <v>507</v>
      </c>
      <c r="I194" t="s">
        <v>508</v>
      </c>
      <c r="J194" t="s">
        <v>355</v>
      </c>
      <c r="K194" t="s">
        <v>356</v>
      </c>
      <c r="L194" t="str">
        <f t="shared" si="6"/>
        <v>10</v>
      </c>
      <c r="M194" t="s">
        <v>371</v>
      </c>
      <c r="N194" t="s">
        <v>372</v>
      </c>
      <c r="O194" t="s">
        <v>3</v>
      </c>
      <c r="P194" t="s">
        <v>3</v>
      </c>
      <c r="Q194" t="s">
        <v>605</v>
      </c>
    </row>
    <row r="195" spans="1:17" x14ac:dyDescent="0.35">
      <c r="A195" t="s">
        <v>664</v>
      </c>
      <c r="B195">
        <v>-398</v>
      </c>
      <c r="C195" t="str">
        <f t="shared" si="5"/>
        <v>55</v>
      </c>
      <c r="D195" t="s">
        <v>510</v>
      </c>
      <c r="E195" t="s">
        <v>509</v>
      </c>
      <c r="F195" t="s">
        <v>23</v>
      </c>
      <c r="G195" t="s">
        <v>24</v>
      </c>
      <c r="H195" t="s">
        <v>383</v>
      </c>
      <c r="I195" t="s">
        <v>382</v>
      </c>
      <c r="J195" t="s">
        <v>355</v>
      </c>
      <c r="K195" t="s">
        <v>356</v>
      </c>
      <c r="L195" t="str">
        <f t="shared" si="6"/>
        <v>10</v>
      </c>
      <c r="M195" t="s">
        <v>384</v>
      </c>
      <c r="N195" t="s">
        <v>385</v>
      </c>
      <c r="O195" t="s">
        <v>3</v>
      </c>
      <c r="P195" t="s">
        <v>3</v>
      </c>
      <c r="Q195" t="s">
        <v>605</v>
      </c>
    </row>
    <row r="196" spans="1:17" x14ac:dyDescent="0.35">
      <c r="A196" t="s">
        <v>695</v>
      </c>
      <c r="B196">
        <v>25649</v>
      </c>
      <c r="C196" t="str">
        <f t="shared" si="5"/>
        <v>41</v>
      </c>
      <c r="D196" t="s">
        <v>381</v>
      </c>
      <c r="E196" t="s">
        <v>382</v>
      </c>
      <c r="F196" t="s">
        <v>23</v>
      </c>
      <c r="G196" t="s">
        <v>24</v>
      </c>
      <c r="H196" t="s">
        <v>383</v>
      </c>
      <c r="I196" t="s">
        <v>382</v>
      </c>
      <c r="J196" t="s">
        <v>355</v>
      </c>
      <c r="K196" t="s">
        <v>356</v>
      </c>
      <c r="L196" t="str">
        <f t="shared" si="6"/>
        <v>10</v>
      </c>
      <c r="M196" t="s">
        <v>384</v>
      </c>
      <c r="N196" t="s">
        <v>385</v>
      </c>
      <c r="O196" t="s">
        <v>3</v>
      </c>
      <c r="P196" t="s">
        <v>3</v>
      </c>
      <c r="Q196" t="s">
        <v>605</v>
      </c>
    </row>
    <row r="197" spans="1:17" x14ac:dyDescent="0.35">
      <c r="A197" t="s">
        <v>695</v>
      </c>
      <c r="B197">
        <v>25251</v>
      </c>
      <c r="C197" t="str">
        <f t="shared" ref="C197:C265" si="7">LEFT(D197,2)</f>
        <v>35</v>
      </c>
      <c r="D197" t="s">
        <v>500</v>
      </c>
      <c r="E197" t="s">
        <v>501</v>
      </c>
      <c r="F197" t="s">
        <v>69</v>
      </c>
      <c r="G197" t="s">
        <v>70</v>
      </c>
      <c r="H197" t="s">
        <v>512</v>
      </c>
      <c r="I197" t="s">
        <v>513</v>
      </c>
      <c r="J197" t="s">
        <v>355</v>
      </c>
      <c r="K197" t="s">
        <v>356</v>
      </c>
      <c r="L197" t="str">
        <f t="shared" ref="L197:L265" si="8">LEFT(M197,2)</f>
        <v>10</v>
      </c>
      <c r="M197" t="s">
        <v>384</v>
      </c>
      <c r="N197" t="s">
        <v>385</v>
      </c>
      <c r="O197" t="s">
        <v>3</v>
      </c>
      <c r="P197" t="s">
        <v>3</v>
      </c>
      <c r="Q197" t="s">
        <v>605</v>
      </c>
    </row>
    <row r="198" spans="1:17" x14ac:dyDescent="0.35">
      <c r="A198" t="s">
        <v>471</v>
      </c>
      <c r="B198">
        <v>260</v>
      </c>
      <c r="C198" t="str">
        <f t="shared" si="7"/>
        <v>50</v>
      </c>
      <c r="D198" t="s">
        <v>472</v>
      </c>
      <c r="E198" t="s">
        <v>473</v>
      </c>
      <c r="F198" t="s">
        <v>23</v>
      </c>
      <c r="G198" t="s">
        <v>24</v>
      </c>
      <c r="H198" t="s">
        <v>3</v>
      </c>
      <c r="I198" t="s">
        <v>3</v>
      </c>
      <c r="J198" t="s">
        <v>158</v>
      </c>
      <c r="K198" t="s">
        <v>159</v>
      </c>
      <c r="L198" t="str">
        <f t="shared" si="8"/>
        <v>09</v>
      </c>
      <c r="M198" t="s">
        <v>114</v>
      </c>
      <c r="N198" t="s">
        <v>115</v>
      </c>
      <c r="O198" t="s">
        <v>3</v>
      </c>
      <c r="P198" t="s">
        <v>3</v>
      </c>
      <c r="Q198" t="s">
        <v>605</v>
      </c>
    </row>
    <row r="199" spans="1:17" x14ac:dyDescent="0.35">
      <c r="A199" t="s">
        <v>471</v>
      </c>
      <c r="B199">
        <v>10729</v>
      </c>
      <c r="C199" t="str">
        <f t="shared" si="7"/>
        <v>50</v>
      </c>
      <c r="D199" t="s">
        <v>474</v>
      </c>
      <c r="E199" t="s">
        <v>475</v>
      </c>
      <c r="F199" t="s">
        <v>23</v>
      </c>
      <c r="G199" t="s">
        <v>24</v>
      </c>
      <c r="H199" t="s">
        <v>3</v>
      </c>
      <c r="I199" t="s">
        <v>3</v>
      </c>
      <c r="J199" t="s">
        <v>158</v>
      </c>
      <c r="K199" t="s">
        <v>159</v>
      </c>
      <c r="L199" t="str">
        <f t="shared" si="8"/>
        <v>09</v>
      </c>
      <c r="M199" t="s">
        <v>114</v>
      </c>
      <c r="N199" t="s">
        <v>115</v>
      </c>
      <c r="O199" t="s">
        <v>3</v>
      </c>
      <c r="P199" t="s">
        <v>3</v>
      </c>
      <c r="Q199" t="s">
        <v>605</v>
      </c>
    </row>
    <row r="200" spans="1:17" x14ac:dyDescent="0.35">
      <c r="A200" t="s">
        <v>471</v>
      </c>
      <c r="B200">
        <v>32514</v>
      </c>
      <c r="C200" t="str">
        <f t="shared" si="7"/>
        <v>50</v>
      </c>
      <c r="D200" t="s">
        <v>463</v>
      </c>
      <c r="E200" t="s">
        <v>462</v>
      </c>
      <c r="F200" t="s">
        <v>23</v>
      </c>
      <c r="G200" t="s">
        <v>24</v>
      </c>
      <c r="H200" t="s">
        <v>3</v>
      </c>
      <c r="I200" t="s">
        <v>3</v>
      </c>
      <c r="J200" t="s">
        <v>158</v>
      </c>
      <c r="K200" t="s">
        <v>159</v>
      </c>
      <c r="L200" t="str">
        <f t="shared" si="8"/>
        <v>09</v>
      </c>
      <c r="M200" t="s">
        <v>114</v>
      </c>
      <c r="N200" t="s">
        <v>115</v>
      </c>
      <c r="O200" t="s">
        <v>3</v>
      </c>
      <c r="P200" t="s">
        <v>3</v>
      </c>
      <c r="Q200" t="s">
        <v>605</v>
      </c>
    </row>
    <row r="201" spans="1:17" x14ac:dyDescent="0.35">
      <c r="A201" t="s">
        <v>514</v>
      </c>
      <c r="B201">
        <v>3000</v>
      </c>
      <c r="C201" t="str">
        <f t="shared" si="7"/>
        <v>35</v>
      </c>
      <c r="D201" t="s">
        <v>515</v>
      </c>
      <c r="E201" t="s">
        <v>516</v>
      </c>
      <c r="F201" t="s">
        <v>69</v>
      </c>
      <c r="G201" t="s">
        <v>70</v>
      </c>
      <c r="H201" t="s">
        <v>3</v>
      </c>
      <c r="I201" t="s">
        <v>3</v>
      </c>
      <c r="J201" t="s">
        <v>158</v>
      </c>
      <c r="K201" t="s">
        <v>159</v>
      </c>
      <c r="L201" t="str">
        <f t="shared" si="8"/>
        <v>09</v>
      </c>
      <c r="M201" t="s">
        <v>114</v>
      </c>
      <c r="N201" t="s">
        <v>115</v>
      </c>
      <c r="O201" t="s">
        <v>3</v>
      </c>
      <c r="P201" t="s">
        <v>3</v>
      </c>
      <c r="Q201" t="s">
        <v>605</v>
      </c>
    </row>
    <row r="202" spans="1:17" x14ac:dyDescent="0.35">
      <c r="A202" t="s">
        <v>702</v>
      </c>
      <c r="B202">
        <v>-4450</v>
      </c>
      <c r="C202" t="str">
        <f t="shared" si="7"/>
        <v>55</v>
      </c>
      <c r="D202" t="s">
        <v>34</v>
      </c>
      <c r="E202" t="s">
        <v>35</v>
      </c>
      <c r="F202" t="s">
        <v>23</v>
      </c>
      <c r="G202" t="s">
        <v>24</v>
      </c>
      <c r="H202" t="s">
        <v>3</v>
      </c>
      <c r="I202" t="s">
        <v>3</v>
      </c>
      <c r="J202" t="s">
        <v>158</v>
      </c>
      <c r="K202" t="s">
        <v>159</v>
      </c>
      <c r="L202" t="str">
        <f t="shared" si="8"/>
        <v>09</v>
      </c>
      <c r="M202" t="s">
        <v>114</v>
      </c>
      <c r="N202" t="s">
        <v>115</v>
      </c>
      <c r="O202" t="s">
        <v>3</v>
      </c>
      <c r="P202" t="s">
        <v>3</v>
      </c>
      <c r="Q202" t="s">
        <v>605</v>
      </c>
    </row>
    <row r="203" spans="1:17" x14ac:dyDescent="0.35">
      <c r="A203" t="s">
        <v>702</v>
      </c>
      <c r="B203">
        <v>-4450</v>
      </c>
      <c r="C203" t="str">
        <f t="shared" si="7"/>
        <v>35</v>
      </c>
      <c r="D203" t="s">
        <v>451</v>
      </c>
      <c r="E203" t="s">
        <v>452</v>
      </c>
      <c r="F203" t="s">
        <v>69</v>
      </c>
      <c r="G203" t="s">
        <v>70</v>
      </c>
      <c r="H203" t="s">
        <v>3</v>
      </c>
      <c r="I203" t="s">
        <v>3</v>
      </c>
      <c r="J203" t="s">
        <v>158</v>
      </c>
      <c r="K203" t="s">
        <v>159</v>
      </c>
      <c r="L203" t="str">
        <f t="shared" si="8"/>
        <v>09</v>
      </c>
      <c r="M203" t="s">
        <v>114</v>
      </c>
      <c r="N203" t="s">
        <v>115</v>
      </c>
      <c r="O203" t="s">
        <v>3</v>
      </c>
      <c r="P203" t="s">
        <v>3</v>
      </c>
      <c r="Q203" t="s">
        <v>605</v>
      </c>
    </row>
    <row r="204" spans="1:17" x14ac:dyDescent="0.35">
      <c r="A204" t="s">
        <v>514</v>
      </c>
      <c r="B204">
        <v>3000</v>
      </c>
      <c r="C204" t="str">
        <f t="shared" si="7"/>
        <v>55</v>
      </c>
      <c r="D204" t="s">
        <v>34</v>
      </c>
      <c r="E204" t="s">
        <v>35</v>
      </c>
      <c r="F204" t="s">
        <v>23</v>
      </c>
      <c r="G204" t="s">
        <v>24</v>
      </c>
      <c r="H204" t="s">
        <v>3</v>
      </c>
      <c r="I204" t="s">
        <v>3</v>
      </c>
      <c r="J204" t="s">
        <v>158</v>
      </c>
      <c r="K204" t="s">
        <v>159</v>
      </c>
      <c r="L204" t="str">
        <f t="shared" si="8"/>
        <v>09</v>
      </c>
      <c r="M204" t="s">
        <v>114</v>
      </c>
      <c r="N204" t="s">
        <v>115</v>
      </c>
      <c r="O204" t="s">
        <v>3</v>
      </c>
      <c r="P204" t="s">
        <v>3</v>
      </c>
      <c r="Q204" t="s">
        <v>605</v>
      </c>
    </row>
    <row r="205" spans="1:17" x14ac:dyDescent="0.35">
      <c r="A205" t="s">
        <v>519</v>
      </c>
      <c r="B205">
        <v>10</v>
      </c>
      <c r="C205" t="str">
        <f t="shared" si="7"/>
        <v>50</v>
      </c>
      <c r="D205" t="s">
        <v>140</v>
      </c>
      <c r="E205" t="s">
        <v>141</v>
      </c>
      <c r="F205" t="s">
        <v>23</v>
      </c>
      <c r="G205" t="s">
        <v>24</v>
      </c>
      <c r="H205" t="s">
        <v>3</v>
      </c>
      <c r="I205" t="s">
        <v>3</v>
      </c>
      <c r="J205" t="s">
        <v>428</v>
      </c>
      <c r="K205" t="s">
        <v>429</v>
      </c>
      <c r="L205" t="str">
        <f t="shared" si="8"/>
        <v>09</v>
      </c>
      <c r="M205" t="s">
        <v>114</v>
      </c>
      <c r="N205" t="s">
        <v>115</v>
      </c>
      <c r="O205" t="s">
        <v>3</v>
      </c>
      <c r="P205" t="s">
        <v>3</v>
      </c>
      <c r="Q205" t="s">
        <v>605</v>
      </c>
    </row>
    <row r="206" spans="1:17" x14ac:dyDescent="0.35">
      <c r="A206" t="s">
        <v>519</v>
      </c>
      <c r="B206">
        <v>386</v>
      </c>
      <c r="C206" t="str">
        <f t="shared" si="7"/>
        <v>50</v>
      </c>
      <c r="D206" t="s">
        <v>142</v>
      </c>
      <c r="E206" t="s">
        <v>143</v>
      </c>
      <c r="F206" t="s">
        <v>23</v>
      </c>
      <c r="G206" t="s">
        <v>24</v>
      </c>
      <c r="H206" t="s">
        <v>3</v>
      </c>
      <c r="I206" t="s">
        <v>3</v>
      </c>
      <c r="J206" t="s">
        <v>428</v>
      </c>
      <c r="K206" t="s">
        <v>429</v>
      </c>
      <c r="L206" t="str">
        <f t="shared" si="8"/>
        <v>09</v>
      </c>
      <c r="M206" t="s">
        <v>114</v>
      </c>
      <c r="N206" t="s">
        <v>115</v>
      </c>
      <c r="O206" t="s">
        <v>3</v>
      </c>
      <c r="P206" t="s">
        <v>3</v>
      </c>
      <c r="Q206" t="s">
        <v>605</v>
      </c>
    </row>
    <row r="207" spans="1:17" x14ac:dyDescent="0.35">
      <c r="A207" t="s">
        <v>519</v>
      </c>
      <c r="B207">
        <v>1171</v>
      </c>
      <c r="C207" t="str">
        <f t="shared" si="7"/>
        <v>50</v>
      </c>
      <c r="D207" t="s">
        <v>73</v>
      </c>
      <c r="E207" t="s">
        <v>74</v>
      </c>
      <c r="F207" t="s">
        <v>23</v>
      </c>
      <c r="G207" t="s">
        <v>24</v>
      </c>
      <c r="H207" t="s">
        <v>3</v>
      </c>
      <c r="I207" t="s">
        <v>3</v>
      </c>
      <c r="J207" t="s">
        <v>428</v>
      </c>
      <c r="K207" t="s">
        <v>429</v>
      </c>
      <c r="L207" t="str">
        <f t="shared" si="8"/>
        <v>09</v>
      </c>
      <c r="M207" t="s">
        <v>114</v>
      </c>
      <c r="N207" t="s">
        <v>115</v>
      </c>
      <c r="O207" t="s">
        <v>3</v>
      </c>
      <c r="P207" t="s">
        <v>3</v>
      </c>
      <c r="Q207" t="s">
        <v>605</v>
      </c>
    </row>
    <row r="208" spans="1:17" x14ac:dyDescent="0.35">
      <c r="A208" t="s">
        <v>520</v>
      </c>
      <c r="B208">
        <v>1567</v>
      </c>
      <c r="C208" t="str">
        <f t="shared" si="7"/>
        <v>35</v>
      </c>
      <c r="D208" t="s">
        <v>451</v>
      </c>
      <c r="E208" t="s">
        <v>452</v>
      </c>
      <c r="F208" t="s">
        <v>69</v>
      </c>
      <c r="G208" t="s">
        <v>70</v>
      </c>
      <c r="H208" t="s">
        <v>3</v>
      </c>
      <c r="I208" t="s">
        <v>3</v>
      </c>
      <c r="J208" t="s">
        <v>428</v>
      </c>
      <c r="K208" t="s">
        <v>429</v>
      </c>
      <c r="L208" t="str">
        <f t="shared" si="8"/>
        <v>09</v>
      </c>
      <c r="M208" t="s">
        <v>114</v>
      </c>
      <c r="N208" t="s">
        <v>115</v>
      </c>
      <c r="O208" t="s">
        <v>3</v>
      </c>
      <c r="P208" t="s">
        <v>3</v>
      </c>
      <c r="Q208" t="s">
        <v>605</v>
      </c>
    </row>
    <row r="209" spans="1:17" x14ac:dyDescent="0.35">
      <c r="A209" t="s">
        <v>471</v>
      </c>
      <c r="B209">
        <v>158</v>
      </c>
      <c r="C209" t="str">
        <f t="shared" si="7"/>
        <v>50</v>
      </c>
      <c r="D209" t="s">
        <v>472</v>
      </c>
      <c r="E209" t="s">
        <v>473</v>
      </c>
      <c r="F209" t="s">
        <v>23</v>
      </c>
      <c r="G209" t="s">
        <v>24</v>
      </c>
      <c r="H209" t="s">
        <v>3</v>
      </c>
      <c r="I209" t="s">
        <v>3</v>
      </c>
      <c r="J209" t="s">
        <v>428</v>
      </c>
      <c r="K209" t="s">
        <v>429</v>
      </c>
      <c r="L209" t="str">
        <f t="shared" si="8"/>
        <v>09</v>
      </c>
      <c r="M209" t="s">
        <v>114</v>
      </c>
      <c r="N209" t="s">
        <v>115</v>
      </c>
      <c r="O209" t="s">
        <v>3</v>
      </c>
      <c r="P209" t="s">
        <v>3</v>
      </c>
      <c r="Q209" t="s">
        <v>605</v>
      </c>
    </row>
    <row r="210" spans="1:17" x14ac:dyDescent="0.35">
      <c r="A210" t="s">
        <v>471</v>
      </c>
      <c r="B210">
        <v>6507</v>
      </c>
      <c r="C210" t="str">
        <f t="shared" si="7"/>
        <v>50</v>
      </c>
      <c r="D210" t="s">
        <v>474</v>
      </c>
      <c r="E210" t="s">
        <v>475</v>
      </c>
      <c r="F210" t="s">
        <v>23</v>
      </c>
      <c r="G210" t="s">
        <v>24</v>
      </c>
      <c r="H210" t="s">
        <v>3</v>
      </c>
      <c r="I210" t="s">
        <v>3</v>
      </c>
      <c r="J210" t="s">
        <v>428</v>
      </c>
      <c r="K210" t="s">
        <v>429</v>
      </c>
      <c r="L210" t="str">
        <f t="shared" si="8"/>
        <v>09</v>
      </c>
      <c r="M210" t="s">
        <v>114</v>
      </c>
      <c r="N210" t="s">
        <v>115</v>
      </c>
      <c r="O210" t="s">
        <v>3</v>
      </c>
      <c r="P210" t="s">
        <v>3</v>
      </c>
      <c r="Q210" t="s">
        <v>605</v>
      </c>
    </row>
    <row r="211" spans="1:17" x14ac:dyDescent="0.35">
      <c r="A211" t="s">
        <v>471</v>
      </c>
      <c r="B211">
        <v>19718</v>
      </c>
      <c r="C211" t="str">
        <f t="shared" si="7"/>
        <v>50</v>
      </c>
      <c r="D211" t="s">
        <v>463</v>
      </c>
      <c r="E211" t="s">
        <v>462</v>
      </c>
      <c r="F211" t="s">
        <v>23</v>
      </c>
      <c r="G211" t="s">
        <v>24</v>
      </c>
      <c r="H211" t="s">
        <v>3</v>
      </c>
      <c r="I211" t="s">
        <v>3</v>
      </c>
      <c r="J211" t="s">
        <v>428</v>
      </c>
      <c r="K211" t="s">
        <v>429</v>
      </c>
      <c r="L211" t="str">
        <f t="shared" si="8"/>
        <v>09</v>
      </c>
      <c r="M211" t="s">
        <v>114</v>
      </c>
      <c r="N211" t="s">
        <v>115</v>
      </c>
      <c r="O211" t="s">
        <v>3</v>
      </c>
      <c r="P211" t="s">
        <v>3</v>
      </c>
      <c r="Q211" t="s">
        <v>605</v>
      </c>
    </row>
    <row r="212" spans="1:17" x14ac:dyDescent="0.35">
      <c r="A212" t="s">
        <v>521</v>
      </c>
      <c r="B212">
        <v>3440</v>
      </c>
      <c r="C212" t="str">
        <f t="shared" si="7"/>
        <v>55</v>
      </c>
      <c r="D212" t="s">
        <v>122</v>
      </c>
      <c r="E212" t="s">
        <v>123</v>
      </c>
      <c r="F212" t="s">
        <v>23</v>
      </c>
      <c r="G212" t="s">
        <v>24</v>
      </c>
      <c r="H212" t="s">
        <v>3</v>
      </c>
      <c r="I212" t="s">
        <v>3</v>
      </c>
      <c r="J212" t="s">
        <v>416</v>
      </c>
      <c r="K212" t="s">
        <v>417</v>
      </c>
      <c r="L212" t="str">
        <f t="shared" si="8"/>
        <v>08</v>
      </c>
      <c r="M212" t="s">
        <v>418</v>
      </c>
      <c r="N212" t="s">
        <v>419</v>
      </c>
      <c r="O212" t="s">
        <v>3</v>
      </c>
      <c r="P212" t="s">
        <v>3</v>
      </c>
      <c r="Q212" t="s">
        <v>605</v>
      </c>
    </row>
    <row r="213" spans="1:17" x14ac:dyDescent="0.35">
      <c r="A213" t="s">
        <v>521</v>
      </c>
      <c r="B213">
        <v>3440</v>
      </c>
      <c r="C213" t="str">
        <f t="shared" si="7"/>
        <v>35</v>
      </c>
      <c r="D213" t="s">
        <v>451</v>
      </c>
      <c r="E213" t="s">
        <v>452</v>
      </c>
      <c r="F213" t="s">
        <v>69</v>
      </c>
      <c r="G213" t="s">
        <v>70</v>
      </c>
      <c r="H213" t="s">
        <v>3</v>
      </c>
      <c r="I213" t="s">
        <v>3</v>
      </c>
      <c r="J213" t="s">
        <v>416</v>
      </c>
      <c r="K213" t="s">
        <v>417</v>
      </c>
      <c r="L213" t="str">
        <f t="shared" si="8"/>
        <v>08</v>
      </c>
      <c r="M213" t="s">
        <v>418</v>
      </c>
      <c r="N213" t="s">
        <v>419</v>
      </c>
      <c r="O213" t="s">
        <v>3</v>
      </c>
      <c r="P213" t="s">
        <v>3</v>
      </c>
      <c r="Q213" t="s">
        <v>605</v>
      </c>
    </row>
    <row r="214" spans="1:17" x14ac:dyDescent="0.35">
      <c r="A214" t="s">
        <v>522</v>
      </c>
      <c r="B214">
        <v>250</v>
      </c>
      <c r="C214" t="str">
        <f t="shared" si="7"/>
        <v>55</v>
      </c>
      <c r="D214" t="s">
        <v>34</v>
      </c>
      <c r="E214" t="s">
        <v>35</v>
      </c>
      <c r="F214" t="s">
        <v>23</v>
      </c>
      <c r="G214" t="s">
        <v>24</v>
      </c>
      <c r="H214" t="s">
        <v>3</v>
      </c>
      <c r="I214" t="s">
        <v>3</v>
      </c>
      <c r="J214" t="s">
        <v>416</v>
      </c>
      <c r="K214" t="s">
        <v>417</v>
      </c>
      <c r="L214" t="str">
        <f t="shared" si="8"/>
        <v>08</v>
      </c>
      <c r="M214" t="s">
        <v>418</v>
      </c>
      <c r="N214" t="s">
        <v>419</v>
      </c>
      <c r="O214" t="s">
        <v>3</v>
      </c>
      <c r="P214" t="s">
        <v>3</v>
      </c>
      <c r="Q214" t="s">
        <v>605</v>
      </c>
    </row>
    <row r="215" spans="1:17" x14ac:dyDescent="0.35">
      <c r="A215" t="s">
        <v>522</v>
      </c>
      <c r="B215">
        <v>250</v>
      </c>
      <c r="C215" t="str">
        <f t="shared" si="7"/>
        <v>35</v>
      </c>
      <c r="D215" t="s">
        <v>457</v>
      </c>
      <c r="E215" t="s">
        <v>458</v>
      </c>
      <c r="F215" t="s">
        <v>69</v>
      </c>
      <c r="G215" t="s">
        <v>70</v>
      </c>
      <c r="H215" t="s">
        <v>3</v>
      </c>
      <c r="I215" t="s">
        <v>3</v>
      </c>
      <c r="J215" t="s">
        <v>416</v>
      </c>
      <c r="K215" t="s">
        <v>417</v>
      </c>
      <c r="L215" t="str">
        <f t="shared" si="8"/>
        <v>08</v>
      </c>
      <c r="M215" t="s">
        <v>418</v>
      </c>
      <c r="N215" t="s">
        <v>419</v>
      </c>
      <c r="O215" t="s">
        <v>3</v>
      </c>
      <c r="P215" t="s">
        <v>3</v>
      </c>
      <c r="Q215" t="s">
        <v>605</v>
      </c>
    </row>
    <row r="216" spans="1:17" x14ac:dyDescent="0.35">
      <c r="A216" t="s">
        <v>523</v>
      </c>
      <c r="B216">
        <v>150</v>
      </c>
      <c r="C216" t="str">
        <f t="shared" si="7"/>
        <v>55</v>
      </c>
      <c r="D216" t="s">
        <v>34</v>
      </c>
      <c r="E216" t="s">
        <v>35</v>
      </c>
      <c r="F216" t="s">
        <v>23</v>
      </c>
      <c r="G216" t="s">
        <v>24</v>
      </c>
      <c r="H216" t="s">
        <v>3</v>
      </c>
      <c r="I216" t="s">
        <v>3</v>
      </c>
      <c r="J216" t="s">
        <v>416</v>
      </c>
      <c r="K216" t="s">
        <v>417</v>
      </c>
      <c r="L216" t="str">
        <f t="shared" si="8"/>
        <v>08</v>
      </c>
      <c r="M216" t="s">
        <v>418</v>
      </c>
      <c r="N216" t="s">
        <v>419</v>
      </c>
      <c r="O216" t="s">
        <v>3</v>
      </c>
      <c r="P216" t="s">
        <v>3</v>
      </c>
      <c r="Q216" t="s">
        <v>605</v>
      </c>
    </row>
    <row r="217" spans="1:17" x14ac:dyDescent="0.35">
      <c r="A217" t="s">
        <v>523</v>
      </c>
      <c r="B217">
        <v>150</v>
      </c>
      <c r="C217" t="str">
        <f t="shared" si="7"/>
        <v>35</v>
      </c>
      <c r="D217" t="s">
        <v>457</v>
      </c>
      <c r="E217" t="s">
        <v>458</v>
      </c>
      <c r="F217" t="s">
        <v>69</v>
      </c>
      <c r="G217" t="s">
        <v>70</v>
      </c>
      <c r="H217" t="s">
        <v>3</v>
      </c>
      <c r="I217" t="s">
        <v>3</v>
      </c>
      <c r="J217" t="s">
        <v>416</v>
      </c>
      <c r="K217" t="s">
        <v>417</v>
      </c>
      <c r="L217" t="str">
        <f t="shared" si="8"/>
        <v>08</v>
      </c>
      <c r="M217" t="s">
        <v>418</v>
      </c>
      <c r="N217" t="s">
        <v>419</v>
      </c>
      <c r="O217" t="s">
        <v>3</v>
      </c>
      <c r="P217" t="s">
        <v>3</v>
      </c>
      <c r="Q217" t="s">
        <v>605</v>
      </c>
    </row>
    <row r="218" spans="1:17" x14ac:dyDescent="0.35">
      <c r="A218" t="s">
        <v>524</v>
      </c>
      <c r="B218">
        <v>150</v>
      </c>
      <c r="C218" t="str">
        <f t="shared" si="7"/>
        <v>55</v>
      </c>
      <c r="D218" t="s">
        <v>34</v>
      </c>
      <c r="E218" t="s">
        <v>35</v>
      </c>
      <c r="F218" t="s">
        <v>23</v>
      </c>
      <c r="G218" t="s">
        <v>24</v>
      </c>
      <c r="H218" t="s">
        <v>3</v>
      </c>
      <c r="I218" t="s">
        <v>3</v>
      </c>
      <c r="J218" t="s">
        <v>416</v>
      </c>
      <c r="K218" t="s">
        <v>417</v>
      </c>
      <c r="L218" t="str">
        <f t="shared" si="8"/>
        <v>08</v>
      </c>
      <c r="M218" t="s">
        <v>418</v>
      </c>
      <c r="N218" t="s">
        <v>419</v>
      </c>
      <c r="O218" t="s">
        <v>3</v>
      </c>
      <c r="P218" t="s">
        <v>3</v>
      </c>
      <c r="Q218" t="s">
        <v>605</v>
      </c>
    </row>
    <row r="219" spans="1:17" x14ac:dyDescent="0.35">
      <c r="A219" t="s">
        <v>524</v>
      </c>
      <c r="B219">
        <v>150</v>
      </c>
      <c r="C219" t="str">
        <f t="shared" si="7"/>
        <v>35</v>
      </c>
      <c r="D219" t="s">
        <v>457</v>
      </c>
      <c r="E219" t="s">
        <v>458</v>
      </c>
      <c r="F219" t="s">
        <v>69</v>
      </c>
      <c r="G219" t="s">
        <v>70</v>
      </c>
      <c r="H219" t="s">
        <v>3</v>
      </c>
      <c r="I219" t="s">
        <v>3</v>
      </c>
      <c r="J219" t="s">
        <v>416</v>
      </c>
      <c r="K219" t="s">
        <v>417</v>
      </c>
      <c r="L219" t="str">
        <f t="shared" si="8"/>
        <v>08</v>
      </c>
      <c r="M219" t="s">
        <v>418</v>
      </c>
      <c r="N219" t="s">
        <v>419</v>
      </c>
      <c r="O219" t="s">
        <v>3</v>
      </c>
      <c r="P219" t="s">
        <v>3</v>
      </c>
      <c r="Q219" t="s">
        <v>605</v>
      </c>
    </row>
    <row r="220" spans="1:17" x14ac:dyDescent="0.35">
      <c r="A220" t="s">
        <v>525</v>
      </c>
      <c r="B220">
        <v>500</v>
      </c>
      <c r="C220" t="str">
        <f t="shared" si="7"/>
        <v>35</v>
      </c>
      <c r="D220" t="s">
        <v>457</v>
      </c>
      <c r="E220" t="s">
        <v>458</v>
      </c>
      <c r="F220" t="s">
        <v>69</v>
      </c>
      <c r="G220" t="s">
        <v>70</v>
      </c>
      <c r="H220" t="s">
        <v>3</v>
      </c>
      <c r="I220" t="s">
        <v>3</v>
      </c>
      <c r="J220" t="s">
        <v>416</v>
      </c>
      <c r="K220" t="s">
        <v>417</v>
      </c>
      <c r="L220" t="str">
        <f t="shared" si="8"/>
        <v>08</v>
      </c>
      <c r="M220" t="s">
        <v>418</v>
      </c>
      <c r="N220" t="s">
        <v>419</v>
      </c>
      <c r="O220" t="s">
        <v>3</v>
      </c>
      <c r="P220" t="s">
        <v>3</v>
      </c>
      <c r="Q220" t="s">
        <v>605</v>
      </c>
    </row>
    <row r="221" spans="1:17" x14ac:dyDescent="0.35">
      <c r="A221" t="s">
        <v>525</v>
      </c>
      <c r="B221">
        <v>500</v>
      </c>
      <c r="C221" t="str">
        <f t="shared" si="7"/>
        <v>41</v>
      </c>
      <c r="D221" t="s">
        <v>32</v>
      </c>
      <c r="E221" t="s">
        <v>33</v>
      </c>
      <c r="F221" t="s">
        <v>23</v>
      </c>
      <c r="G221" t="s">
        <v>24</v>
      </c>
      <c r="H221" t="s">
        <v>3</v>
      </c>
      <c r="I221" t="s">
        <v>3</v>
      </c>
      <c r="J221" t="s">
        <v>416</v>
      </c>
      <c r="K221" t="s">
        <v>417</v>
      </c>
      <c r="L221" t="str">
        <f t="shared" si="8"/>
        <v>08</v>
      </c>
      <c r="M221" t="s">
        <v>418</v>
      </c>
      <c r="N221" t="s">
        <v>419</v>
      </c>
      <c r="O221" t="s">
        <v>3</v>
      </c>
      <c r="P221" t="s">
        <v>3</v>
      </c>
      <c r="Q221" t="s">
        <v>605</v>
      </c>
    </row>
    <row r="222" spans="1:17" x14ac:dyDescent="0.35">
      <c r="A222" t="s">
        <v>526</v>
      </c>
      <c r="B222">
        <v>-796</v>
      </c>
      <c r="C222" t="str">
        <f t="shared" si="7"/>
        <v>55</v>
      </c>
      <c r="D222" t="s">
        <v>527</v>
      </c>
      <c r="E222" t="s">
        <v>528</v>
      </c>
      <c r="F222" t="s">
        <v>23</v>
      </c>
      <c r="G222" t="s">
        <v>24</v>
      </c>
      <c r="H222" t="s">
        <v>3</v>
      </c>
      <c r="I222" t="s">
        <v>3</v>
      </c>
      <c r="J222" t="s">
        <v>416</v>
      </c>
      <c r="K222" t="s">
        <v>417</v>
      </c>
      <c r="L222" t="str">
        <f t="shared" si="8"/>
        <v>08</v>
      </c>
      <c r="M222" t="s">
        <v>418</v>
      </c>
      <c r="N222" t="s">
        <v>419</v>
      </c>
      <c r="O222" t="s">
        <v>3</v>
      </c>
      <c r="P222" t="s">
        <v>3</v>
      </c>
      <c r="Q222" t="s">
        <v>605</v>
      </c>
    </row>
    <row r="223" spans="1:17" x14ac:dyDescent="0.35">
      <c r="A223" t="s">
        <v>529</v>
      </c>
      <c r="B223">
        <v>-415</v>
      </c>
      <c r="C223" t="str">
        <f t="shared" si="7"/>
        <v>45</v>
      </c>
      <c r="D223" t="s">
        <v>530</v>
      </c>
      <c r="E223" t="s">
        <v>531</v>
      </c>
      <c r="F223" t="s">
        <v>23</v>
      </c>
      <c r="G223" t="s">
        <v>24</v>
      </c>
      <c r="H223" t="s">
        <v>3</v>
      </c>
      <c r="I223" t="s">
        <v>3</v>
      </c>
      <c r="J223" t="s">
        <v>416</v>
      </c>
      <c r="K223" t="s">
        <v>417</v>
      </c>
      <c r="L223" t="str">
        <f t="shared" si="8"/>
        <v>08</v>
      </c>
      <c r="M223" t="s">
        <v>418</v>
      </c>
      <c r="N223" t="s">
        <v>419</v>
      </c>
      <c r="O223" t="s">
        <v>3</v>
      </c>
      <c r="P223" t="s">
        <v>3</v>
      </c>
      <c r="Q223" t="s">
        <v>605</v>
      </c>
    </row>
    <row r="224" spans="1:17" x14ac:dyDescent="0.35">
      <c r="A224" t="s">
        <v>696</v>
      </c>
      <c r="B224">
        <v>26</v>
      </c>
      <c r="C224" t="str">
        <f t="shared" si="7"/>
        <v>50</v>
      </c>
      <c r="D224" t="s">
        <v>140</v>
      </c>
      <c r="E224" t="s">
        <v>141</v>
      </c>
      <c r="F224" t="s">
        <v>23</v>
      </c>
      <c r="G224" t="s">
        <v>24</v>
      </c>
      <c r="H224" t="s">
        <v>3</v>
      </c>
      <c r="I224" t="s">
        <v>3</v>
      </c>
      <c r="J224" t="s">
        <v>416</v>
      </c>
      <c r="K224" t="s">
        <v>417</v>
      </c>
      <c r="L224" t="str">
        <f t="shared" si="8"/>
        <v>08</v>
      </c>
      <c r="M224" t="s">
        <v>418</v>
      </c>
      <c r="N224" t="s">
        <v>419</v>
      </c>
      <c r="O224" t="s">
        <v>3</v>
      </c>
      <c r="P224" t="s">
        <v>3</v>
      </c>
      <c r="Q224" t="s">
        <v>605</v>
      </c>
    </row>
    <row r="225" spans="1:17" x14ac:dyDescent="0.35">
      <c r="A225" t="s">
        <v>696</v>
      </c>
      <c r="B225">
        <v>1061</v>
      </c>
      <c r="C225" t="str">
        <f t="shared" si="7"/>
        <v>50</v>
      </c>
      <c r="D225" t="s">
        <v>142</v>
      </c>
      <c r="E225" t="s">
        <v>143</v>
      </c>
      <c r="F225" t="s">
        <v>23</v>
      </c>
      <c r="G225" t="s">
        <v>24</v>
      </c>
      <c r="H225" t="s">
        <v>3</v>
      </c>
      <c r="I225" t="s">
        <v>3</v>
      </c>
      <c r="J225" t="s">
        <v>416</v>
      </c>
      <c r="K225" t="s">
        <v>417</v>
      </c>
      <c r="L225" t="str">
        <f t="shared" si="8"/>
        <v>08</v>
      </c>
      <c r="M225" t="s">
        <v>418</v>
      </c>
      <c r="N225" t="s">
        <v>419</v>
      </c>
      <c r="O225" t="s">
        <v>3</v>
      </c>
      <c r="P225" t="s">
        <v>3</v>
      </c>
      <c r="Q225" t="s">
        <v>605</v>
      </c>
    </row>
    <row r="226" spans="1:17" x14ac:dyDescent="0.35">
      <c r="A226" t="s">
        <v>696</v>
      </c>
      <c r="B226">
        <v>3216</v>
      </c>
      <c r="C226" t="str">
        <f t="shared" si="7"/>
        <v>50</v>
      </c>
      <c r="D226" t="s">
        <v>73</v>
      </c>
      <c r="E226" t="s">
        <v>74</v>
      </c>
      <c r="F226" t="s">
        <v>23</v>
      </c>
      <c r="G226" t="s">
        <v>24</v>
      </c>
      <c r="H226" t="s">
        <v>3</v>
      </c>
      <c r="I226" t="s">
        <v>3</v>
      </c>
      <c r="J226" t="s">
        <v>416</v>
      </c>
      <c r="K226" t="s">
        <v>417</v>
      </c>
      <c r="L226" t="str">
        <f t="shared" si="8"/>
        <v>08</v>
      </c>
      <c r="M226" t="s">
        <v>418</v>
      </c>
      <c r="N226" t="s">
        <v>419</v>
      </c>
      <c r="O226" t="s">
        <v>3</v>
      </c>
      <c r="P226" t="s">
        <v>3</v>
      </c>
      <c r="Q226" t="s">
        <v>605</v>
      </c>
    </row>
    <row r="227" spans="1:17" x14ac:dyDescent="0.35">
      <c r="A227" t="s">
        <v>696</v>
      </c>
      <c r="B227">
        <v>3092</v>
      </c>
      <c r="C227" t="str">
        <f t="shared" si="7"/>
        <v>35</v>
      </c>
      <c r="D227" t="s">
        <v>451</v>
      </c>
      <c r="E227" t="s">
        <v>452</v>
      </c>
      <c r="F227" t="s">
        <v>69</v>
      </c>
      <c r="G227" t="s">
        <v>70</v>
      </c>
      <c r="H227" t="s">
        <v>3</v>
      </c>
      <c r="I227" t="s">
        <v>3</v>
      </c>
      <c r="J227" t="s">
        <v>416</v>
      </c>
      <c r="K227" t="s">
        <v>417</v>
      </c>
      <c r="L227" t="str">
        <f t="shared" si="8"/>
        <v>08</v>
      </c>
      <c r="M227" t="s">
        <v>418</v>
      </c>
      <c r="N227" t="s">
        <v>419</v>
      </c>
      <c r="O227" t="s">
        <v>3</v>
      </c>
      <c r="P227" t="s">
        <v>3</v>
      </c>
      <c r="Q227" t="s">
        <v>605</v>
      </c>
    </row>
    <row r="228" spans="1:17" x14ac:dyDescent="0.35">
      <c r="A228" t="s">
        <v>665</v>
      </c>
      <c r="B228">
        <v>2000</v>
      </c>
      <c r="C228" t="str">
        <f t="shared" si="7"/>
        <v>55</v>
      </c>
      <c r="D228" t="s">
        <v>34</v>
      </c>
      <c r="E228" t="s">
        <v>35</v>
      </c>
      <c r="F228" t="s">
        <v>23</v>
      </c>
      <c r="G228" t="s">
        <v>24</v>
      </c>
      <c r="H228" t="s">
        <v>3</v>
      </c>
      <c r="I228" t="s">
        <v>3</v>
      </c>
      <c r="J228" t="s">
        <v>63</v>
      </c>
      <c r="K228" t="s">
        <v>64</v>
      </c>
      <c r="L228" t="str">
        <f t="shared" si="8"/>
        <v>08</v>
      </c>
      <c r="M228" t="s">
        <v>65</v>
      </c>
      <c r="N228" t="s">
        <v>66</v>
      </c>
      <c r="O228" t="s">
        <v>3</v>
      </c>
      <c r="P228" t="s">
        <v>3</v>
      </c>
      <c r="Q228" t="s">
        <v>605</v>
      </c>
    </row>
    <row r="229" spans="1:17" x14ac:dyDescent="0.35">
      <c r="A229" t="s">
        <v>666</v>
      </c>
      <c r="B229">
        <v>2000</v>
      </c>
      <c r="C229" t="str">
        <f t="shared" si="7"/>
        <v>55</v>
      </c>
      <c r="D229" t="s">
        <v>34</v>
      </c>
      <c r="E229" t="s">
        <v>35</v>
      </c>
      <c r="F229" t="s">
        <v>23</v>
      </c>
      <c r="G229" t="s">
        <v>24</v>
      </c>
      <c r="H229" t="s">
        <v>3</v>
      </c>
      <c r="I229" t="s">
        <v>3</v>
      </c>
      <c r="J229" t="s">
        <v>63</v>
      </c>
      <c r="K229" t="s">
        <v>64</v>
      </c>
      <c r="L229" t="str">
        <f t="shared" si="8"/>
        <v>08</v>
      </c>
      <c r="M229" t="s">
        <v>65</v>
      </c>
      <c r="N229" t="s">
        <v>66</v>
      </c>
      <c r="O229" t="s">
        <v>3</v>
      </c>
      <c r="P229" t="s">
        <v>3</v>
      </c>
      <c r="Q229" t="s">
        <v>605</v>
      </c>
    </row>
    <row r="230" spans="1:17" x14ac:dyDescent="0.35">
      <c r="A230" t="s">
        <v>665</v>
      </c>
      <c r="B230">
        <v>2000</v>
      </c>
      <c r="C230" t="str">
        <f t="shared" si="7"/>
        <v>35</v>
      </c>
      <c r="D230" t="s">
        <v>537</v>
      </c>
      <c r="E230" t="s">
        <v>538</v>
      </c>
      <c r="F230" t="s">
        <v>69</v>
      </c>
      <c r="G230" t="s">
        <v>70</v>
      </c>
      <c r="H230" t="s">
        <v>3</v>
      </c>
      <c r="I230" t="s">
        <v>3</v>
      </c>
      <c r="J230" t="s">
        <v>63</v>
      </c>
      <c r="K230" t="s">
        <v>64</v>
      </c>
      <c r="L230" t="str">
        <f t="shared" si="8"/>
        <v>08</v>
      </c>
      <c r="M230" t="s">
        <v>65</v>
      </c>
      <c r="N230" t="s">
        <v>66</v>
      </c>
      <c r="O230" t="s">
        <v>3</v>
      </c>
      <c r="P230" t="s">
        <v>3</v>
      </c>
      <c r="Q230" t="s">
        <v>605</v>
      </c>
    </row>
    <row r="231" spans="1:17" x14ac:dyDescent="0.35">
      <c r="A231" t="s">
        <v>666</v>
      </c>
      <c r="B231">
        <v>2000</v>
      </c>
      <c r="C231" t="str">
        <f t="shared" si="7"/>
        <v>35</v>
      </c>
      <c r="D231" t="s">
        <v>537</v>
      </c>
      <c r="E231" t="s">
        <v>538</v>
      </c>
      <c r="F231" t="s">
        <v>69</v>
      </c>
      <c r="G231" t="s">
        <v>70</v>
      </c>
      <c r="H231" t="s">
        <v>3</v>
      </c>
      <c r="I231" t="s">
        <v>3</v>
      </c>
      <c r="J231" t="s">
        <v>63</v>
      </c>
      <c r="K231" t="s">
        <v>64</v>
      </c>
      <c r="L231" t="str">
        <f t="shared" si="8"/>
        <v>08</v>
      </c>
      <c r="M231" t="s">
        <v>65</v>
      </c>
      <c r="N231" t="s">
        <v>66</v>
      </c>
      <c r="O231" t="s">
        <v>3</v>
      </c>
      <c r="P231" t="s">
        <v>3</v>
      </c>
      <c r="Q231" t="s">
        <v>605</v>
      </c>
    </row>
    <row r="232" spans="1:17" x14ac:dyDescent="0.35">
      <c r="A232" t="s">
        <v>671</v>
      </c>
      <c r="B232">
        <v>24</v>
      </c>
      <c r="C232" t="str">
        <f t="shared" si="7"/>
        <v>50</v>
      </c>
      <c r="D232" t="s">
        <v>234</v>
      </c>
      <c r="E232" t="s">
        <v>235</v>
      </c>
      <c r="F232" t="s">
        <v>23</v>
      </c>
      <c r="G232" t="s">
        <v>24</v>
      </c>
      <c r="H232" t="s">
        <v>3</v>
      </c>
      <c r="I232" t="s">
        <v>3</v>
      </c>
      <c r="J232" t="s">
        <v>63</v>
      </c>
      <c r="K232" t="s">
        <v>64</v>
      </c>
      <c r="L232" t="str">
        <f t="shared" si="8"/>
        <v>08</v>
      </c>
      <c r="M232" t="s">
        <v>65</v>
      </c>
      <c r="N232" t="s">
        <v>66</v>
      </c>
      <c r="O232" t="s">
        <v>3</v>
      </c>
      <c r="P232" t="s">
        <v>3</v>
      </c>
      <c r="Q232" t="s">
        <v>605</v>
      </c>
    </row>
    <row r="233" spans="1:17" x14ac:dyDescent="0.35">
      <c r="A233" t="s">
        <v>671</v>
      </c>
      <c r="B233">
        <v>998</v>
      </c>
      <c r="C233" t="str">
        <f t="shared" si="7"/>
        <v>50</v>
      </c>
      <c r="D233" t="s">
        <v>239</v>
      </c>
      <c r="E233" t="s">
        <v>240</v>
      </c>
      <c r="F233" t="s">
        <v>23</v>
      </c>
      <c r="G233" t="s">
        <v>24</v>
      </c>
      <c r="H233" t="s">
        <v>3</v>
      </c>
      <c r="I233" t="s">
        <v>3</v>
      </c>
      <c r="J233" t="s">
        <v>63</v>
      </c>
      <c r="K233" t="s">
        <v>64</v>
      </c>
      <c r="L233" t="str">
        <f t="shared" si="8"/>
        <v>08</v>
      </c>
      <c r="M233" t="s">
        <v>65</v>
      </c>
      <c r="N233" t="s">
        <v>66</v>
      </c>
      <c r="O233" t="s">
        <v>3</v>
      </c>
      <c r="P233" t="s">
        <v>3</v>
      </c>
      <c r="Q233" t="s">
        <v>605</v>
      </c>
    </row>
    <row r="234" spans="1:17" x14ac:dyDescent="0.35">
      <c r="A234" t="s">
        <v>671</v>
      </c>
      <c r="B234">
        <v>3023</v>
      </c>
      <c r="C234" t="str">
        <f t="shared" si="7"/>
        <v>50</v>
      </c>
      <c r="D234" t="s">
        <v>73</v>
      </c>
      <c r="E234" t="s">
        <v>74</v>
      </c>
      <c r="F234" t="s">
        <v>23</v>
      </c>
      <c r="G234" t="s">
        <v>24</v>
      </c>
      <c r="H234" t="s">
        <v>3</v>
      </c>
      <c r="I234" t="s">
        <v>3</v>
      </c>
      <c r="J234" t="s">
        <v>63</v>
      </c>
      <c r="K234" t="s">
        <v>64</v>
      </c>
      <c r="L234" t="str">
        <f t="shared" si="8"/>
        <v>08</v>
      </c>
      <c r="M234" t="s">
        <v>65</v>
      </c>
      <c r="N234" t="s">
        <v>66</v>
      </c>
      <c r="O234" t="s">
        <v>3</v>
      </c>
      <c r="P234" t="s">
        <v>3</v>
      </c>
      <c r="Q234" t="s">
        <v>605</v>
      </c>
    </row>
    <row r="235" spans="1:17" x14ac:dyDescent="0.35">
      <c r="A235" t="s">
        <v>671</v>
      </c>
      <c r="B235">
        <v>4045</v>
      </c>
      <c r="C235" t="str">
        <f t="shared" si="7"/>
        <v>35</v>
      </c>
      <c r="D235" t="s">
        <v>457</v>
      </c>
      <c r="E235" t="s">
        <v>458</v>
      </c>
      <c r="F235" t="s">
        <v>69</v>
      </c>
      <c r="G235" t="s">
        <v>70</v>
      </c>
      <c r="H235" t="s">
        <v>3</v>
      </c>
      <c r="I235" t="s">
        <v>3</v>
      </c>
      <c r="J235" t="s">
        <v>63</v>
      </c>
      <c r="K235" t="s">
        <v>64</v>
      </c>
      <c r="L235" t="str">
        <f t="shared" si="8"/>
        <v>08</v>
      </c>
      <c r="M235" t="s">
        <v>65</v>
      </c>
      <c r="N235" t="s">
        <v>66</v>
      </c>
      <c r="O235" t="s">
        <v>3</v>
      </c>
      <c r="P235" t="s">
        <v>3</v>
      </c>
      <c r="Q235" t="s">
        <v>605</v>
      </c>
    </row>
    <row r="236" spans="1:17" x14ac:dyDescent="0.35">
      <c r="A236" t="s">
        <v>670</v>
      </c>
      <c r="B236">
        <v>4000</v>
      </c>
      <c r="C236" t="str">
        <f t="shared" si="7"/>
        <v>55</v>
      </c>
      <c r="D236" t="s">
        <v>34</v>
      </c>
      <c r="E236" t="s">
        <v>35</v>
      </c>
      <c r="F236" t="s">
        <v>23</v>
      </c>
      <c r="G236" t="s">
        <v>24</v>
      </c>
      <c r="H236" t="s">
        <v>3</v>
      </c>
      <c r="I236" t="s">
        <v>3</v>
      </c>
      <c r="J236" t="s">
        <v>16</v>
      </c>
      <c r="K236" t="s">
        <v>17</v>
      </c>
      <c r="L236" t="str">
        <f t="shared" si="8"/>
        <v>08</v>
      </c>
      <c r="M236" t="s">
        <v>18</v>
      </c>
      <c r="N236" t="s">
        <v>19</v>
      </c>
      <c r="O236" t="s">
        <v>3</v>
      </c>
      <c r="P236" t="s">
        <v>3</v>
      </c>
      <c r="Q236" t="s">
        <v>605</v>
      </c>
    </row>
    <row r="237" spans="1:17" x14ac:dyDescent="0.35">
      <c r="A237" t="s">
        <v>670</v>
      </c>
      <c r="B237">
        <v>4000</v>
      </c>
      <c r="C237" t="str">
        <f t="shared" si="7"/>
        <v>35</v>
      </c>
      <c r="D237" t="s">
        <v>457</v>
      </c>
      <c r="E237" t="s">
        <v>458</v>
      </c>
      <c r="F237" t="s">
        <v>69</v>
      </c>
      <c r="G237" t="s">
        <v>70</v>
      </c>
      <c r="H237" t="s">
        <v>3</v>
      </c>
      <c r="I237" t="s">
        <v>3</v>
      </c>
      <c r="J237" t="s">
        <v>16</v>
      </c>
      <c r="K237" t="s">
        <v>17</v>
      </c>
      <c r="L237" t="str">
        <f t="shared" si="8"/>
        <v>08</v>
      </c>
      <c r="M237" t="s">
        <v>18</v>
      </c>
      <c r="N237" t="s">
        <v>19</v>
      </c>
      <c r="O237" t="s">
        <v>3</v>
      </c>
      <c r="P237" t="s">
        <v>3</v>
      </c>
      <c r="Q237" t="s">
        <v>605</v>
      </c>
    </row>
    <row r="238" spans="1:17" x14ac:dyDescent="0.35">
      <c r="A238" t="s">
        <v>541</v>
      </c>
      <c r="B238">
        <v>132737</v>
      </c>
      <c r="C238" t="str">
        <f t="shared" si="7"/>
        <v>35</v>
      </c>
      <c r="D238" t="s">
        <v>451</v>
      </c>
      <c r="E238" t="s">
        <v>452</v>
      </c>
      <c r="F238" t="s">
        <v>69</v>
      </c>
      <c r="G238" t="s">
        <v>70</v>
      </c>
      <c r="H238" t="s">
        <v>542</v>
      </c>
      <c r="I238" t="s">
        <v>543</v>
      </c>
      <c r="J238" t="s">
        <v>55</v>
      </c>
      <c r="K238" t="s">
        <v>56</v>
      </c>
      <c r="L238" t="str">
        <f t="shared" si="8"/>
        <v>09</v>
      </c>
      <c r="M238" t="s">
        <v>114</v>
      </c>
      <c r="N238" t="s">
        <v>115</v>
      </c>
      <c r="O238" t="s">
        <v>3</v>
      </c>
      <c r="P238" t="s">
        <v>3</v>
      </c>
      <c r="Q238" t="s">
        <v>605</v>
      </c>
    </row>
    <row r="239" spans="1:17" x14ac:dyDescent="0.35">
      <c r="A239" t="s">
        <v>667</v>
      </c>
      <c r="B239">
        <v>25805</v>
      </c>
      <c r="C239" t="str">
        <f t="shared" si="7"/>
        <v>55</v>
      </c>
      <c r="D239" t="s">
        <v>197</v>
      </c>
      <c r="E239" t="s">
        <v>198</v>
      </c>
      <c r="F239" t="s">
        <v>23</v>
      </c>
      <c r="G239" t="s">
        <v>24</v>
      </c>
      <c r="H239" t="s">
        <v>544</v>
      </c>
      <c r="I239" t="s">
        <v>545</v>
      </c>
      <c r="J239" t="s">
        <v>55</v>
      </c>
      <c r="K239" t="s">
        <v>56</v>
      </c>
      <c r="L239" t="str">
        <f t="shared" si="8"/>
        <v>09</v>
      </c>
      <c r="M239" t="s">
        <v>119</v>
      </c>
      <c r="N239" t="s">
        <v>120</v>
      </c>
      <c r="O239" t="s">
        <v>3</v>
      </c>
      <c r="P239" t="s">
        <v>3</v>
      </c>
      <c r="Q239" t="s">
        <v>605</v>
      </c>
    </row>
    <row r="240" spans="1:17" x14ac:dyDescent="0.35">
      <c r="A240" t="s">
        <v>667</v>
      </c>
      <c r="B240">
        <v>25805</v>
      </c>
      <c r="C240" t="str">
        <f t="shared" si="7"/>
        <v>35</v>
      </c>
      <c r="D240" t="s">
        <v>500</v>
      </c>
      <c r="E240" t="s">
        <v>501</v>
      </c>
      <c r="F240" t="s">
        <v>69</v>
      </c>
      <c r="G240" t="s">
        <v>70</v>
      </c>
      <c r="H240" t="s">
        <v>546</v>
      </c>
      <c r="I240" t="s">
        <v>547</v>
      </c>
      <c r="J240" t="s">
        <v>55</v>
      </c>
      <c r="K240" t="s">
        <v>56</v>
      </c>
      <c r="L240" t="str">
        <f t="shared" si="8"/>
        <v>09</v>
      </c>
      <c r="M240" t="s">
        <v>119</v>
      </c>
      <c r="N240" t="s">
        <v>120</v>
      </c>
      <c r="O240" t="s">
        <v>3</v>
      </c>
      <c r="P240" t="s">
        <v>3</v>
      </c>
      <c r="Q240" t="s">
        <v>605</v>
      </c>
    </row>
    <row r="241" spans="1:17" x14ac:dyDescent="0.35">
      <c r="A241" t="s">
        <v>703</v>
      </c>
      <c r="B241">
        <v>49148</v>
      </c>
      <c r="C241" t="str">
        <f t="shared" si="7"/>
        <v>55</v>
      </c>
      <c r="D241" t="s">
        <v>51</v>
      </c>
      <c r="E241" t="s">
        <v>52</v>
      </c>
      <c r="F241" t="s">
        <v>23</v>
      </c>
      <c r="G241" t="s">
        <v>24</v>
      </c>
      <c r="H241" t="s">
        <v>549</v>
      </c>
      <c r="I241" t="s">
        <v>550</v>
      </c>
      <c r="J241" t="s">
        <v>55</v>
      </c>
      <c r="K241" t="s">
        <v>56</v>
      </c>
      <c r="L241" t="str">
        <f t="shared" si="8"/>
        <v>09</v>
      </c>
      <c r="M241" t="s">
        <v>220</v>
      </c>
      <c r="N241" t="s">
        <v>221</v>
      </c>
      <c r="O241" t="s">
        <v>3</v>
      </c>
      <c r="P241" t="s">
        <v>3</v>
      </c>
      <c r="Q241" t="s">
        <v>605</v>
      </c>
    </row>
    <row r="242" spans="1:17" x14ac:dyDescent="0.35">
      <c r="A242" t="s">
        <v>551</v>
      </c>
      <c r="B242">
        <v>4620</v>
      </c>
      <c r="C242" t="str">
        <f t="shared" si="7"/>
        <v>50</v>
      </c>
      <c r="D242" t="s">
        <v>239</v>
      </c>
      <c r="E242" t="s">
        <v>240</v>
      </c>
      <c r="F242" t="s">
        <v>23</v>
      </c>
      <c r="G242" t="s">
        <v>24</v>
      </c>
      <c r="H242" t="s">
        <v>549</v>
      </c>
      <c r="I242" t="s">
        <v>550</v>
      </c>
      <c r="J242" t="s">
        <v>55</v>
      </c>
      <c r="K242" t="s">
        <v>56</v>
      </c>
      <c r="L242" t="str">
        <f t="shared" si="8"/>
        <v>09</v>
      </c>
      <c r="M242" t="s">
        <v>220</v>
      </c>
      <c r="N242" t="s">
        <v>221</v>
      </c>
      <c r="O242" t="s">
        <v>3</v>
      </c>
      <c r="P242" t="s">
        <v>3</v>
      </c>
      <c r="Q242" t="s">
        <v>605</v>
      </c>
    </row>
    <row r="243" spans="1:17" x14ac:dyDescent="0.35">
      <c r="A243" t="s">
        <v>552</v>
      </c>
      <c r="B243">
        <v>112</v>
      </c>
      <c r="C243" t="str">
        <f t="shared" si="7"/>
        <v>50</v>
      </c>
      <c r="D243" t="s">
        <v>234</v>
      </c>
      <c r="E243" t="s">
        <v>235</v>
      </c>
      <c r="F243" t="s">
        <v>23</v>
      </c>
      <c r="G243" t="s">
        <v>24</v>
      </c>
      <c r="H243" t="s">
        <v>549</v>
      </c>
      <c r="I243" t="s">
        <v>550</v>
      </c>
      <c r="J243" t="s">
        <v>55</v>
      </c>
      <c r="K243" t="s">
        <v>56</v>
      </c>
      <c r="L243" t="str">
        <f t="shared" si="8"/>
        <v>09</v>
      </c>
      <c r="M243" t="s">
        <v>220</v>
      </c>
      <c r="N243" t="s">
        <v>221</v>
      </c>
      <c r="O243" t="s">
        <v>3</v>
      </c>
      <c r="P243" t="s">
        <v>3</v>
      </c>
      <c r="Q243" t="s">
        <v>605</v>
      </c>
    </row>
    <row r="244" spans="1:17" x14ac:dyDescent="0.35">
      <c r="A244" t="s">
        <v>553</v>
      </c>
      <c r="B244">
        <v>14000</v>
      </c>
      <c r="C244" t="str">
        <f t="shared" si="7"/>
        <v>50</v>
      </c>
      <c r="D244" t="s">
        <v>554</v>
      </c>
      <c r="E244" t="s">
        <v>555</v>
      </c>
      <c r="F244" t="s">
        <v>23</v>
      </c>
      <c r="G244" t="s">
        <v>24</v>
      </c>
      <c r="H244" t="s">
        <v>549</v>
      </c>
      <c r="I244" t="s">
        <v>550</v>
      </c>
      <c r="J244" t="s">
        <v>55</v>
      </c>
      <c r="K244" t="s">
        <v>56</v>
      </c>
      <c r="L244" t="str">
        <f t="shared" si="8"/>
        <v>09</v>
      </c>
      <c r="M244" t="s">
        <v>220</v>
      </c>
      <c r="N244" t="s">
        <v>221</v>
      </c>
      <c r="O244" t="s">
        <v>3</v>
      </c>
      <c r="P244" t="s">
        <v>3</v>
      </c>
      <c r="Q244" t="s">
        <v>605</v>
      </c>
    </row>
    <row r="245" spans="1:17" x14ac:dyDescent="0.35">
      <c r="A245" t="s">
        <v>556</v>
      </c>
      <c r="B245">
        <v>67880</v>
      </c>
      <c r="C245" t="str">
        <f t="shared" si="7"/>
        <v>35</v>
      </c>
      <c r="D245" t="s">
        <v>451</v>
      </c>
      <c r="E245" t="s">
        <v>452</v>
      </c>
      <c r="F245" t="s">
        <v>69</v>
      </c>
      <c r="G245" t="s">
        <v>70</v>
      </c>
      <c r="H245" t="s">
        <v>557</v>
      </c>
      <c r="I245" t="s">
        <v>558</v>
      </c>
      <c r="J245" t="s">
        <v>55</v>
      </c>
      <c r="K245" t="s">
        <v>56</v>
      </c>
      <c r="L245" t="str">
        <f t="shared" si="8"/>
        <v>09</v>
      </c>
      <c r="M245" t="s">
        <v>220</v>
      </c>
      <c r="N245" t="s">
        <v>221</v>
      </c>
      <c r="O245" t="s">
        <v>3</v>
      </c>
      <c r="P245" t="s">
        <v>3</v>
      </c>
      <c r="Q245" t="s">
        <v>605</v>
      </c>
    </row>
    <row r="246" spans="1:17" x14ac:dyDescent="0.35">
      <c r="A246" t="s">
        <v>668</v>
      </c>
      <c r="B246">
        <v>8</v>
      </c>
      <c r="C246" t="str">
        <f t="shared" si="7"/>
        <v>50</v>
      </c>
      <c r="D246" t="s">
        <v>234</v>
      </c>
      <c r="E246" t="s">
        <v>235</v>
      </c>
      <c r="F246" t="s">
        <v>23</v>
      </c>
      <c r="G246" t="s">
        <v>24</v>
      </c>
      <c r="H246" t="s">
        <v>236</v>
      </c>
      <c r="I246" t="s">
        <v>237</v>
      </c>
      <c r="J246" t="s">
        <v>231</v>
      </c>
      <c r="K246" t="s">
        <v>232</v>
      </c>
      <c r="L246" t="str">
        <f t="shared" si="8"/>
        <v>01</v>
      </c>
      <c r="M246" t="s">
        <v>166</v>
      </c>
      <c r="N246" t="s">
        <v>167</v>
      </c>
      <c r="O246" t="s">
        <v>3</v>
      </c>
      <c r="P246" t="s">
        <v>3</v>
      </c>
      <c r="Q246" t="s">
        <v>605</v>
      </c>
    </row>
    <row r="247" spans="1:17" x14ac:dyDescent="0.35">
      <c r="A247" t="s">
        <v>668</v>
      </c>
      <c r="B247">
        <v>323</v>
      </c>
      <c r="C247" t="str">
        <f t="shared" si="7"/>
        <v>50</v>
      </c>
      <c r="D247" t="s">
        <v>239</v>
      </c>
      <c r="E247" t="s">
        <v>240</v>
      </c>
      <c r="F247" t="s">
        <v>23</v>
      </c>
      <c r="G247" t="s">
        <v>24</v>
      </c>
      <c r="H247" t="s">
        <v>236</v>
      </c>
      <c r="I247" t="s">
        <v>237</v>
      </c>
      <c r="J247" t="s">
        <v>231</v>
      </c>
      <c r="K247" t="s">
        <v>232</v>
      </c>
      <c r="L247" t="str">
        <f t="shared" si="8"/>
        <v>01</v>
      </c>
      <c r="M247" t="s">
        <v>166</v>
      </c>
      <c r="N247" t="s">
        <v>167</v>
      </c>
      <c r="O247" t="s">
        <v>3</v>
      </c>
      <c r="P247" t="s">
        <v>3</v>
      </c>
      <c r="Q247" t="s">
        <v>605</v>
      </c>
    </row>
    <row r="248" spans="1:17" x14ac:dyDescent="0.35">
      <c r="A248" t="s">
        <v>668</v>
      </c>
      <c r="B248">
        <v>980</v>
      </c>
      <c r="C248" t="str">
        <f t="shared" si="7"/>
        <v>50</v>
      </c>
      <c r="D248" t="s">
        <v>242</v>
      </c>
      <c r="E248" t="s">
        <v>243</v>
      </c>
      <c r="F248" t="s">
        <v>23</v>
      </c>
      <c r="G248" t="s">
        <v>24</v>
      </c>
      <c r="H248" t="s">
        <v>236</v>
      </c>
      <c r="I248" t="s">
        <v>237</v>
      </c>
      <c r="J248" t="s">
        <v>231</v>
      </c>
      <c r="K248" t="s">
        <v>232</v>
      </c>
      <c r="L248" t="str">
        <f t="shared" si="8"/>
        <v>01</v>
      </c>
      <c r="M248" t="s">
        <v>166</v>
      </c>
      <c r="N248" t="s">
        <v>167</v>
      </c>
      <c r="O248" t="s">
        <v>3</v>
      </c>
      <c r="P248" t="s">
        <v>3</v>
      </c>
      <c r="Q248" t="s">
        <v>605</v>
      </c>
    </row>
    <row r="249" spans="1:17" x14ac:dyDescent="0.35">
      <c r="A249" t="s">
        <v>668</v>
      </c>
      <c r="B249">
        <v>1311</v>
      </c>
      <c r="C249" t="str">
        <f t="shared" si="7"/>
        <v>35</v>
      </c>
      <c r="D249" t="s">
        <v>500</v>
      </c>
      <c r="E249" t="s">
        <v>501</v>
      </c>
      <c r="F249" t="s">
        <v>69</v>
      </c>
      <c r="G249" t="s">
        <v>70</v>
      </c>
      <c r="H249" t="s">
        <v>560</v>
      </c>
      <c r="I249" t="s">
        <v>561</v>
      </c>
      <c r="J249" t="s">
        <v>231</v>
      </c>
      <c r="K249" t="s">
        <v>232</v>
      </c>
      <c r="L249" t="str">
        <f t="shared" si="8"/>
        <v>01</v>
      </c>
      <c r="M249" t="s">
        <v>349</v>
      </c>
      <c r="N249" t="s">
        <v>350</v>
      </c>
      <c r="O249" t="s">
        <v>3</v>
      </c>
      <c r="P249" t="s">
        <v>3</v>
      </c>
      <c r="Q249" t="s">
        <v>605</v>
      </c>
    </row>
    <row r="250" spans="1:17" x14ac:dyDescent="0.35">
      <c r="A250" t="s">
        <v>669</v>
      </c>
      <c r="B250">
        <v>-1646</v>
      </c>
      <c r="C250" t="str">
        <f t="shared" si="7"/>
        <v>35</v>
      </c>
      <c r="D250" t="s">
        <v>500</v>
      </c>
      <c r="E250" t="s">
        <v>501</v>
      </c>
      <c r="F250" t="s">
        <v>69</v>
      </c>
      <c r="G250" t="s">
        <v>70</v>
      </c>
      <c r="H250" t="s">
        <v>562</v>
      </c>
      <c r="I250" t="s">
        <v>563</v>
      </c>
      <c r="J250" t="s">
        <v>39</v>
      </c>
      <c r="K250" t="s">
        <v>40</v>
      </c>
      <c r="L250" t="str">
        <f t="shared" si="8"/>
        <v>04</v>
      </c>
      <c r="M250" t="s">
        <v>254</v>
      </c>
      <c r="N250" t="s">
        <v>255</v>
      </c>
      <c r="O250" t="s">
        <v>3</v>
      </c>
      <c r="P250" t="s">
        <v>3</v>
      </c>
      <c r="Q250" t="s">
        <v>605</v>
      </c>
    </row>
    <row r="251" spans="1:17" x14ac:dyDescent="0.35">
      <c r="A251" s="17" t="s">
        <v>655</v>
      </c>
      <c r="B251" s="17">
        <v>7515</v>
      </c>
      <c r="C251" s="17" t="str">
        <f t="shared" ref="C251:C252" si="9">LEFT(D251,2)</f>
        <v>35</v>
      </c>
      <c r="D251" s="17" t="s">
        <v>451</v>
      </c>
      <c r="E251" s="17" t="s">
        <v>452</v>
      </c>
      <c r="F251" s="17" t="s">
        <v>69</v>
      </c>
      <c r="G251" s="17" t="s">
        <v>70</v>
      </c>
      <c r="H251" s="17" t="s">
        <v>542</v>
      </c>
      <c r="I251" s="17" t="s">
        <v>543</v>
      </c>
      <c r="J251" s="17" t="s">
        <v>39</v>
      </c>
      <c r="K251" s="17" t="s">
        <v>40</v>
      </c>
      <c r="L251" s="17" t="str">
        <f t="shared" ref="L251:L252" si="10">LEFT(M251,2)</f>
        <v>09</v>
      </c>
      <c r="M251" s="17" t="s">
        <v>114</v>
      </c>
      <c r="N251" s="17" t="s">
        <v>115</v>
      </c>
      <c r="O251" s="17" t="s">
        <v>3</v>
      </c>
      <c r="P251" s="17" t="s">
        <v>3</v>
      </c>
      <c r="Q251" t="s">
        <v>605</v>
      </c>
    </row>
    <row r="252" spans="1:17" x14ac:dyDescent="0.35">
      <c r="A252" s="17" t="s">
        <v>655</v>
      </c>
      <c r="B252" s="17">
        <v>7515</v>
      </c>
      <c r="C252" s="17" t="str">
        <f t="shared" si="9"/>
        <v>55</v>
      </c>
      <c r="D252" s="18" t="s">
        <v>105</v>
      </c>
      <c r="E252" s="17" t="s">
        <v>106</v>
      </c>
      <c r="F252" s="17" t="s">
        <v>23</v>
      </c>
      <c r="G252" s="17" t="s">
        <v>24</v>
      </c>
      <c r="H252" s="17" t="s">
        <v>656</v>
      </c>
      <c r="I252" s="17" t="s">
        <v>657</v>
      </c>
      <c r="J252" s="17" t="s">
        <v>39</v>
      </c>
      <c r="K252" s="17" t="s">
        <v>40</v>
      </c>
      <c r="L252" s="17" t="str">
        <f t="shared" si="10"/>
        <v>09</v>
      </c>
      <c r="M252" s="17" t="s">
        <v>114</v>
      </c>
      <c r="N252" s="17" t="s">
        <v>115</v>
      </c>
      <c r="O252" s="17" t="s">
        <v>3</v>
      </c>
      <c r="P252" s="17" t="s">
        <v>3</v>
      </c>
      <c r="Q252" t="s">
        <v>605</v>
      </c>
    </row>
    <row r="253" spans="1:17" x14ac:dyDescent="0.35">
      <c r="A253" s="17" t="s">
        <v>652</v>
      </c>
      <c r="B253" s="17">
        <v>6237</v>
      </c>
      <c r="C253" s="17" t="str">
        <f t="shared" si="7"/>
        <v>35</v>
      </c>
      <c r="D253" s="17" t="s">
        <v>451</v>
      </c>
      <c r="E253" s="17" t="s">
        <v>452</v>
      </c>
      <c r="F253" s="17" t="s">
        <v>69</v>
      </c>
      <c r="G253" s="17" t="s">
        <v>70</v>
      </c>
      <c r="H253" s="17" t="s">
        <v>557</v>
      </c>
      <c r="I253" s="17" t="s">
        <v>558</v>
      </c>
      <c r="J253" s="17" t="s">
        <v>355</v>
      </c>
      <c r="K253" s="17" t="s">
        <v>356</v>
      </c>
      <c r="L253" s="17" t="str">
        <f t="shared" ref="L253" si="11">LEFT(M253,2)</f>
        <v>10</v>
      </c>
      <c r="M253" s="18" t="s">
        <v>388</v>
      </c>
      <c r="N253" s="17" t="s">
        <v>389</v>
      </c>
      <c r="O253" s="17"/>
      <c r="P253" s="17"/>
      <c r="Q253" t="s">
        <v>605</v>
      </c>
    </row>
    <row r="254" spans="1:17" x14ac:dyDescent="0.35">
      <c r="A254" s="17" t="s">
        <v>652</v>
      </c>
      <c r="B254" s="17">
        <v>2050</v>
      </c>
      <c r="C254" s="17" t="str">
        <f t="shared" si="7"/>
        <v>41</v>
      </c>
      <c r="D254" s="17" t="s">
        <v>374</v>
      </c>
      <c r="E254" s="17" t="s">
        <v>375</v>
      </c>
      <c r="F254" s="17" t="s">
        <v>23</v>
      </c>
      <c r="G254" s="17" t="s">
        <v>24</v>
      </c>
      <c r="H254" s="17" t="s">
        <v>653</v>
      </c>
      <c r="I254" s="17" t="s">
        <v>654</v>
      </c>
      <c r="J254" s="17" t="s">
        <v>355</v>
      </c>
      <c r="K254" s="17" t="s">
        <v>356</v>
      </c>
      <c r="L254" s="17" t="str">
        <f t="shared" ref="L254:L255" si="12">LEFT(M254,2)</f>
        <v>10</v>
      </c>
      <c r="M254" s="18" t="s">
        <v>388</v>
      </c>
      <c r="N254" s="17" t="s">
        <v>389</v>
      </c>
      <c r="O254" s="17"/>
      <c r="P254" s="17"/>
      <c r="Q254" t="s">
        <v>605</v>
      </c>
    </row>
    <row r="255" spans="1:17" x14ac:dyDescent="0.35">
      <c r="A255" s="17" t="s">
        <v>652</v>
      </c>
      <c r="B255" s="17">
        <v>4187</v>
      </c>
      <c r="C255" s="17" t="str">
        <f t="shared" si="7"/>
        <v>55</v>
      </c>
      <c r="D255" s="17" t="s">
        <v>363</v>
      </c>
      <c r="E255" s="17" t="s">
        <v>364</v>
      </c>
      <c r="F255" s="17" t="s">
        <v>23</v>
      </c>
      <c r="G255" s="17" t="s">
        <v>24</v>
      </c>
      <c r="H255" s="17" t="s">
        <v>653</v>
      </c>
      <c r="I255" s="17" t="s">
        <v>654</v>
      </c>
      <c r="J255" s="17" t="s">
        <v>355</v>
      </c>
      <c r="K255" s="17" t="s">
        <v>356</v>
      </c>
      <c r="L255" s="17" t="str">
        <f t="shared" si="12"/>
        <v>10</v>
      </c>
      <c r="M255" s="18" t="s">
        <v>388</v>
      </c>
      <c r="N255" s="17" t="s">
        <v>389</v>
      </c>
      <c r="O255" s="17"/>
      <c r="P255" s="17"/>
      <c r="Q255" t="s">
        <v>605</v>
      </c>
    </row>
    <row r="256" spans="1:17" x14ac:dyDescent="0.35">
      <c r="A256" t="s">
        <v>564</v>
      </c>
      <c r="B256">
        <v>676</v>
      </c>
      <c r="C256" t="str">
        <f t="shared" si="7"/>
        <v>50</v>
      </c>
      <c r="D256" t="s">
        <v>554</v>
      </c>
      <c r="E256" t="s">
        <v>555</v>
      </c>
      <c r="F256" t="s">
        <v>23</v>
      </c>
      <c r="G256" t="s">
        <v>24</v>
      </c>
      <c r="H256" t="s">
        <v>565</v>
      </c>
      <c r="I256" t="s">
        <v>566</v>
      </c>
      <c r="J256" t="s">
        <v>355</v>
      </c>
      <c r="K256" t="s">
        <v>356</v>
      </c>
      <c r="L256" t="str">
        <f t="shared" si="8"/>
        <v>10</v>
      </c>
      <c r="M256" t="s">
        <v>135</v>
      </c>
      <c r="N256" t="s">
        <v>136</v>
      </c>
      <c r="O256" t="s">
        <v>3</v>
      </c>
      <c r="P256" t="s">
        <v>3</v>
      </c>
      <c r="Q256" t="s">
        <v>605</v>
      </c>
    </row>
    <row r="257" spans="1:17" x14ac:dyDescent="0.35">
      <c r="A257" t="s">
        <v>564</v>
      </c>
      <c r="B257">
        <v>62</v>
      </c>
      <c r="C257" t="str">
        <f t="shared" si="7"/>
        <v>50</v>
      </c>
      <c r="D257" t="s">
        <v>234</v>
      </c>
      <c r="E257" t="s">
        <v>235</v>
      </c>
      <c r="F257" t="s">
        <v>23</v>
      </c>
      <c r="G257" t="s">
        <v>24</v>
      </c>
      <c r="H257" t="s">
        <v>565</v>
      </c>
      <c r="I257" t="s">
        <v>566</v>
      </c>
      <c r="J257" t="s">
        <v>355</v>
      </c>
      <c r="K257" t="s">
        <v>356</v>
      </c>
      <c r="L257" t="str">
        <f t="shared" si="8"/>
        <v>10</v>
      </c>
      <c r="M257" t="s">
        <v>135</v>
      </c>
      <c r="N257" t="s">
        <v>136</v>
      </c>
      <c r="O257" t="s">
        <v>3</v>
      </c>
      <c r="P257" t="s">
        <v>3</v>
      </c>
      <c r="Q257" t="s">
        <v>605</v>
      </c>
    </row>
    <row r="258" spans="1:17" x14ac:dyDescent="0.35">
      <c r="A258" t="s">
        <v>564</v>
      </c>
      <c r="B258">
        <v>2565</v>
      </c>
      <c r="C258" t="str">
        <f t="shared" si="7"/>
        <v>50</v>
      </c>
      <c r="D258" t="s">
        <v>239</v>
      </c>
      <c r="E258" t="s">
        <v>240</v>
      </c>
      <c r="F258" t="s">
        <v>23</v>
      </c>
      <c r="G258" t="s">
        <v>24</v>
      </c>
      <c r="H258" t="s">
        <v>565</v>
      </c>
      <c r="I258" t="s">
        <v>566</v>
      </c>
      <c r="J258" t="s">
        <v>355</v>
      </c>
      <c r="K258" t="s">
        <v>356</v>
      </c>
      <c r="L258" t="str">
        <f t="shared" si="8"/>
        <v>10</v>
      </c>
      <c r="M258" t="s">
        <v>135</v>
      </c>
      <c r="N258" t="s">
        <v>136</v>
      </c>
      <c r="O258" t="s">
        <v>3</v>
      </c>
      <c r="P258" t="s">
        <v>3</v>
      </c>
      <c r="Q258" t="s">
        <v>605</v>
      </c>
    </row>
    <row r="259" spans="1:17" x14ac:dyDescent="0.35">
      <c r="A259" t="s">
        <v>567</v>
      </c>
      <c r="B259">
        <v>7097</v>
      </c>
      <c r="C259" t="str">
        <f t="shared" si="7"/>
        <v>50</v>
      </c>
      <c r="D259" t="s">
        <v>242</v>
      </c>
      <c r="E259" t="s">
        <v>243</v>
      </c>
      <c r="F259" t="s">
        <v>23</v>
      </c>
      <c r="G259" t="s">
        <v>24</v>
      </c>
      <c r="H259" t="s">
        <v>565</v>
      </c>
      <c r="I259" t="s">
        <v>566</v>
      </c>
      <c r="J259" t="s">
        <v>355</v>
      </c>
      <c r="K259" t="s">
        <v>356</v>
      </c>
      <c r="L259" t="str">
        <f t="shared" si="8"/>
        <v>10</v>
      </c>
      <c r="M259" t="s">
        <v>135</v>
      </c>
      <c r="N259" t="s">
        <v>136</v>
      </c>
      <c r="O259" t="s">
        <v>3</v>
      </c>
      <c r="P259" t="s">
        <v>3</v>
      </c>
      <c r="Q259" t="s">
        <v>605</v>
      </c>
    </row>
    <row r="260" spans="1:17" x14ac:dyDescent="0.35">
      <c r="A260" t="s">
        <v>564</v>
      </c>
      <c r="B260">
        <v>223800</v>
      </c>
      <c r="C260" t="str">
        <f t="shared" si="7"/>
        <v>41</v>
      </c>
      <c r="D260" t="s">
        <v>568</v>
      </c>
      <c r="E260" t="s">
        <v>569</v>
      </c>
      <c r="F260" t="s">
        <v>23</v>
      </c>
      <c r="G260" t="s">
        <v>24</v>
      </c>
      <c r="H260" t="s">
        <v>565</v>
      </c>
      <c r="I260" t="s">
        <v>566</v>
      </c>
      <c r="J260" t="s">
        <v>355</v>
      </c>
      <c r="K260" t="s">
        <v>356</v>
      </c>
      <c r="L260" t="str">
        <f t="shared" si="8"/>
        <v>10</v>
      </c>
      <c r="M260" t="s">
        <v>135</v>
      </c>
      <c r="N260" t="s">
        <v>136</v>
      </c>
      <c r="O260" t="s">
        <v>3</v>
      </c>
      <c r="P260" t="s">
        <v>3</v>
      </c>
      <c r="Q260" t="s">
        <v>605</v>
      </c>
    </row>
    <row r="261" spans="1:17" x14ac:dyDescent="0.35">
      <c r="A261" t="s">
        <v>570</v>
      </c>
      <c r="B261">
        <v>234200</v>
      </c>
      <c r="C261" t="str">
        <f t="shared" si="7"/>
        <v>35</v>
      </c>
      <c r="D261" t="s">
        <v>451</v>
      </c>
      <c r="E261" t="s">
        <v>452</v>
      </c>
      <c r="F261" t="s">
        <v>69</v>
      </c>
      <c r="G261" t="s">
        <v>70</v>
      </c>
      <c r="H261" t="s">
        <v>557</v>
      </c>
      <c r="I261" t="s">
        <v>558</v>
      </c>
      <c r="J261" t="s">
        <v>355</v>
      </c>
      <c r="K261" t="s">
        <v>356</v>
      </c>
      <c r="L261" t="str">
        <f t="shared" si="8"/>
        <v>10</v>
      </c>
      <c r="M261" t="s">
        <v>135</v>
      </c>
      <c r="N261" t="s">
        <v>136</v>
      </c>
      <c r="O261" t="s">
        <v>3</v>
      </c>
      <c r="P261" t="s">
        <v>3</v>
      </c>
      <c r="Q261" t="s">
        <v>605</v>
      </c>
    </row>
    <row r="262" spans="1:17" x14ac:dyDescent="0.35">
      <c r="A262" t="s">
        <v>572</v>
      </c>
      <c r="B262">
        <v>-4952</v>
      </c>
      <c r="C262" t="str">
        <f t="shared" si="7"/>
        <v>41</v>
      </c>
      <c r="D262" t="s">
        <v>374</v>
      </c>
      <c r="E262" t="s">
        <v>375</v>
      </c>
      <c r="F262" t="s">
        <v>23</v>
      </c>
      <c r="G262" t="s">
        <v>24</v>
      </c>
      <c r="H262" t="s">
        <v>376</v>
      </c>
      <c r="I262" t="s">
        <v>377</v>
      </c>
      <c r="J262" t="s">
        <v>355</v>
      </c>
      <c r="K262" t="s">
        <v>356</v>
      </c>
      <c r="L262" t="str">
        <f t="shared" si="8"/>
        <v>10</v>
      </c>
      <c r="M262" t="s">
        <v>135</v>
      </c>
      <c r="N262" t="s">
        <v>136</v>
      </c>
      <c r="O262" t="s">
        <v>3</v>
      </c>
      <c r="P262" t="s">
        <v>3</v>
      </c>
      <c r="Q262" t="s">
        <v>605</v>
      </c>
    </row>
    <row r="263" spans="1:17" x14ac:dyDescent="0.35">
      <c r="A263" t="s">
        <v>572</v>
      </c>
      <c r="B263">
        <v>-4952</v>
      </c>
      <c r="C263" t="str">
        <f t="shared" si="7"/>
        <v>35</v>
      </c>
      <c r="D263" t="s">
        <v>500</v>
      </c>
      <c r="E263" t="s">
        <v>501</v>
      </c>
      <c r="F263" t="s">
        <v>69</v>
      </c>
      <c r="G263" t="s">
        <v>70</v>
      </c>
      <c r="H263" t="s">
        <v>573</v>
      </c>
      <c r="I263" t="s">
        <v>574</v>
      </c>
      <c r="J263" t="s">
        <v>355</v>
      </c>
      <c r="K263" t="s">
        <v>356</v>
      </c>
      <c r="L263" t="str">
        <f t="shared" si="8"/>
        <v>10</v>
      </c>
      <c r="M263" t="s">
        <v>135</v>
      </c>
      <c r="N263" t="s">
        <v>136</v>
      </c>
      <c r="O263" t="s">
        <v>3</v>
      </c>
      <c r="P263" t="s">
        <v>3</v>
      </c>
      <c r="Q263" t="s">
        <v>605</v>
      </c>
    </row>
    <row r="264" spans="1:17" x14ac:dyDescent="0.35">
      <c r="A264" t="s">
        <v>575</v>
      </c>
      <c r="B264">
        <v>6222</v>
      </c>
      <c r="C264" t="str">
        <f t="shared" si="7"/>
        <v>55</v>
      </c>
      <c r="D264" t="s">
        <v>34</v>
      </c>
      <c r="E264" t="s">
        <v>35</v>
      </c>
      <c r="F264" t="s">
        <v>23</v>
      </c>
      <c r="G264" t="s">
        <v>24</v>
      </c>
      <c r="H264" t="s">
        <v>3</v>
      </c>
      <c r="I264" t="s">
        <v>3</v>
      </c>
      <c r="J264" t="s">
        <v>146</v>
      </c>
      <c r="K264" t="s">
        <v>147</v>
      </c>
      <c r="L264" t="str">
        <f t="shared" si="8"/>
        <v>10</v>
      </c>
      <c r="M264" t="s">
        <v>148</v>
      </c>
      <c r="N264" t="s">
        <v>149</v>
      </c>
      <c r="O264" t="s">
        <v>3</v>
      </c>
      <c r="P264" t="s">
        <v>3</v>
      </c>
      <c r="Q264" t="s">
        <v>605</v>
      </c>
    </row>
    <row r="265" spans="1:17" x14ac:dyDescent="0.35">
      <c r="A265" t="s">
        <v>705</v>
      </c>
      <c r="B265">
        <v>34</v>
      </c>
      <c r="C265" t="str">
        <f t="shared" si="7"/>
        <v>50</v>
      </c>
      <c r="D265" t="s">
        <v>234</v>
      </c>
      <c r="E265" t="s">
        <v>235</v>
      </c>
      <c r="F265" t="s">
        <v>23</v>
      </c>
      <c r="G265" t="s">
        <v>24</v>
      </c>
      <c r="H265" t="s">
        <v>3</v>
      </c>
      <c r="I265" t="s">
        <v>3</v>
      </c>
      <c r="J265" t="s">
        <v>146</v>
      </c>
      <c r="K265" t="s">
        <v>147</v>
      </c>
      <c r="L265" t="str">
        <f t="shared" si="8"/>
        <v>10</v>
      </c>
      <c r="M265" t="s">
        <v>148</v>
      </c>
      <c r="N265" t="s">
        <v>149</v>
      </c>
      <c r="O265" t="s">
        <v>3</v>
      </c>
      <c r="P265" t="s">
        <v>3</v>
      </c>
      <c r="Q265" t="s">
        <v>605</v>
      </c>
    </row>
    <row r="266" spans="1:17" x14ac:dyDescent="0.35">
      <c r="A266" t="s">
        <v>705</v>
      </c>
      <c r="B266">
        <v>5712</v>
      </c>
      <c r="C266" t="str">
        <f t="shared" ref="C266:C276" si="13">LEFT(D266,2)</f>
        <v>35</v>
      </c>
      <c r="D266" t="s">
        <v>451</v>
      </c>
      <c r="E266" t="s">
        <v>452</v>
      </c>
      <c r="F266" t="s">
        <v>69</v>
      </c>
      <c r="G266" t="s">
        <v>70</v>
      </c>
      <c r="H266" t="s">
        <v>3</v>
      </c>
      <c r="I266" t="s">
        <v>3</v>
      </c>
      <c r="J266" t="s">
        <v>146</v>
      </c>
      <c r="K266" t="s">
        <v>147</v>
      </c>
      <c r="L266" t="str">
        <f t="shared" ref="L266:L276" si="14">LEFT(M266,2)</f>
        <v>10</v>
      </c>
      <c r="M266" t="s">
        <v>148</v>
      </c>
      <c r="N266" t="s">
        <v>149</v>
      </c>
      <c r="O266" t="s">
        <v>3</v>
      </c>
      <c r="P266" t="s">
        <v>3</v>
      </c>
      <c r="Q266" t="s">
        <v>605</v>
      </c>
    </row>
    <row r="267" spans="1:17" x14ac:dyDescent="0.35">
      <c r="A267" t="s">
        <v>575</v>
      </c>
      <c r="B267">
        <v>6222</v>
      </c>
      <c r="C267" t="str">
        <f t="shared" si="13"/>
        <v>35</v>
      </c>
      <c r="D267" t="s">
        <v>451</v>
      </c>
      <c r="E267" t="s">
        <v>452</v>
      </c>
      <c r="F267" t="s">
        <v>69</v>
      </c>
      <c r="G267" t="s">
        <v>70</v>
      </c>
      <c r="H267" t="s">
        <v>3</v>
      </c>
      <c r="I267" t="s">
        <v>3</v>
      </c>
      <c r="J267" t="s">
        <v>146</v>
      </c>
      <c r="K267" t="s">
        <v>147</v>
      </c>
      <c r="L267" t="str">
        <f t="shared" si="14"/>
        <v>10</v>
      </c>
      <c r="M267" t="s">
        <v>148</v>
      </c>
      <c r="N267" t="s">
        <v>149</v>
      </c>
      <c r="O267" t="s">
        <v>3</v>
      </c>
      <c r="P267" t="s">
        <v>3</v>
      </c>
      <c r="Q267" t="s">
        <v>605</v>
      </c>
    </row>
    <row r="268" spans="1:17" x14ac:dyDescent="0.35">
      <c r="A268" t="s">
        <v>705</v>
      </c>
      <c r="B268">
        <v>1409</v>
      </c>
      <c r="C268" t="str">
        <f t="shared" si="13"/>
        <v>50</v>
      </c>
      <c r="D268" t="s">
        <v>239</v>
      </c>
      <c r="E268" t="s">
        <v>240</v>
      </c>
      <c r="F268" t="s">
        <v>23</v>
      </c>
      <c r="G268" t="s">
        <v>24</v>
      </c>
      <c r="H268" t="s">
        <v>3</v>
      </c>
      <c r="I268" t="s">
        <v>3</v>
      </c>
      <c r="J268" t="s">
        <v>146</v>
      </c>
      <c r="K268" t="s">
        <v>147</v>
      </c>
      <c r="L268" t="str">
        <f t="shared" si="14"/>
        <v>10</v>
      </c>
      <c r="M268" t="s">
        <v>148</v>
      </c>
      <c r="N268" t="s">
        <v>149</v>
      </c>
      <c r="O268" t="s">
        <v>3</v>
      </c>
      <c r="P268" t="s">
        <v>3</v>
      </c>
      <c r="Q268" t="s">
        <v>605</v>
      </c>
    </row>
    <row r="269" spans="1:17" x14ac:dyDescent="0.35">
      <c r="A269" t="s">
        <v>705</v>
      </c>
      <c r="B269">
        <v>4269</v>
      </c>
      <c r="C269" t="str">
        <f t="shared" si="13"/>
        <v>50</v>
      </c>
      <c r="D269" t="s">
        <v>73</v>
      </c>
      <c r="E269" t="s">
        <v>74</v>
      </c>
      <c r="F269" t="s">
        <v>23</v>
      </c>
      <c r="G269" t="s">
        <v>24</v>
      </c>
      <c r="H269" t="s">
        <v>3</v>
      </c>
      <c r="I269" t="s">
        <v>3</v>
      </c>
      <c r="J269" t="s">
        <v>146</v>
      </c>
      <c r="K269" t="s">
        <v>147</v>
      </c>
      <c r="L269" t="str">
        <f t="shared" si="14"/>
        <v>10</v>
      </c>
      <c r="M269" t="s">
        <v>148</v>
      </c>
      <c r="N269" t="s">
        <v>149</v>
      </c>
      <c r="O269" t="s">
        <v>3</v>
      </c>
      <c r="P269" t="s">
        <v>3</v>
      </c>
      <c r="Q269" t="s">
        <v>605</v>
      </c>
    </row>
    <row r="270" spans="1:17" x14ac:dyDescent="0.35">
      <c r="A270" t="s">
        <v>577</v>
      </c>
      <c r="B270">
        <v>1942</v>
      </c>
      <c r="C270" t="str">
        <f t="shared" si="13"/>
        <v>55</v>
      </c>
      <c r="D270" t="s">
        <v>94</v>
      </c>
      <c r="E270" t="s">
        <v>95</v>
      </c>
      <c r="F270" t="s">
        <v>23</v>
      </c>
      <c r="G270" t="s">
        <v>24</v>
      </c>
      <c r="H270" t="s">
        <v>3</v>
      </c>
      <c r="I270" t="s">
        <v>3</v>
      </c>
      <c r="J270" t="s">
        <v>75</v>
      </c>
      <c r="K270" t="s">
        <v>76</v>
      </c>
      <c r="L270" t="str">
        <f t="shared" si="14"/>
        <v>09</v>
      </c>
      <c r="M270" t="s">
        <v>57</v>
      </c>
      <c r="N270" t="s">
        <v>58</v>
      </c>
      <c r="O270" t="s">
        <v>3</v>
      </c>
      <c r="P270" t="s">
        <v>3</v>
      </c>
      <c r="Q270" t="s">
        <v>605</v>
      </c>
    </row>
    <row r="271" spans="1:17" x14ac:dyDescent="0.35">
      <c r="A271" t="s">
        <v>577</v>
      </c>
      <c r="B271">
        <v>1942</v>
      </c>
      <c r="C271" t="str">
        <f t="shared" si="13"/>
        <v>35</v>
      </c>
      <c r="D271" t="s">
        <v>451</v>
      </c>
      <c r="E271" t="s">
        <v>452</v>
      </c>
      <c r="F271" t="s">
        <v>69</v>
      </c>
      <c r="G271" t="s">
        <v>70</v>
      </c>
      <c r="H271" t="s">
        <v>3</v>
      </c>
      <c r="I271" t="s">
        <v>3</v>
      </c>
      <c r="J271" t="s">
        <v>75</v>
      </c>
      <c r="K271" t="s">
        <v>76</v>
      </c>
      <c r="L271" t="str">
        <f t="shared" si="14"/>
        <v>09</v>
      </c>
      <c r="M271" t="s">
        <v>57</v>
      </c>
      <c r="N271" t="s">
        <v>58</v>
      </c>
      <c r="O271" t="s">
        <v>3</v>
      </c>
      <c r="P271" t="s">
        <v>3</v>
      </c>
      <c r="Q271" t="s">
        <v>605</v>
      </c>
    </row>
    <row r="272" spans="1:17" x14ac:dyDescent="0.35">
      <c r="A272" t="s">
        <v>704</v>
      </c>
      <c r="B272">
        <v>-1646</v>
      </c>
      <c r="C272" t="str">
        <f t="shared" si="13"/>
        <v>55</v>
      </c>
      <c r="D272" t="s">
        <v>29</v>
      </c>
      <c r="E272" t="s">
        <v>30</v>
      </c>
      <c r="F272" t="s">
        <v>23</v>
      </c>
      <c r="G272" t="s">
        <v>24</v>
      </c>
      <c r="H272" t="s">
        <v>407</v>
      </c>
      <c r="I272" t="s">
        <v>408</v>
      </c>
      <c r="J272" t="s">
        <v>409</v>
      </c>
      <c r="K272" t="s">
        <v>410</v>
      </c>
      <c r="L272" t="str">
        <f t="shared" si="14"/>
        <v>05</v>
      </c>
      <c r="M272" t="s">
        <v>411</v>
      </c>
      <c r="N272" t="s">
        <v>412</v>
      </c>
      <c r="O272" t="s">
        <v>3</v>
      </c>
      <c r="P272" t="s">
        <v>3</v>
      </c>
      <c r="Q272" t="s">
        <v>605</v>
      </c>
    </row>
    <row r="273" spans="1:17" x14ac:dyDescent="0.35">
      <c r="A273" t="s">
        <v>579</v>
      </c>
      <c r="B273">
        <v>16640</v>
      </c>
      <c r="C273" t="str">
        <f t="shared" si="13"/>
        <v>45</v>
      </c>
      <c r="D273" t="s">
        <v>580</v>
      </c>
      <c r="E273" t="s">
        <v>581</v>
      </c>
      <c r="F273" t="s">
        <v>23</v>
      </c>
      <c r="G273" t="s">
        <v>24</v>
      </c>
      <c r="H273" t="s">
        <v>582</v>
      </c>
      <c r="I273" t="s">
        <v>583</v>
      </c>
      <c r="J273" t="s">
        <v>584</v>
      </c>
      <c r="K273" t="s">
        <v>585</v>
      </c>
      <c r="L273" t="str">
        <f t="shared" si="14"/>
        <v>01</v>
      </c>
      <c r="M273" t="s">
        <v>586</v>
      </c>
      <c r="N273" t="s">
        <v>587</v>
      </c>
      <c r="O273" t="s">
        <v>3</v>
      </c>
      <c r="P273" t="s">
        <v>3</v>
      </c>
      <c r="Q273" t="s">
        <v>590</v>
      </c>
    </row>
    <row r="274" spans="1:17" x14ac:dyDescent="0.35">
      <c r="A274" t="s">
        <v>588</v>
      </c>
      <c r="B274">
        <v>16640</v>
      </c>
      <c r="C274" t="str">
        <f t="shared" si="13"/>
        <v>45</v>
      </c>
      <c r="D274" t="s">
        <v>580</v>
      </c>
      <c r="E274" t="s">
        <v>581</v>
      </c>
      <c r="F274" t="s">
        <v>23</v>
      </c>
      <c r="G274" t="s">
        <v>24</v>
      </c>
      <c r="H274" t="s">
        <v>582</v>
      </c>
      <c r="I274" t="s">
        <v>583</v>
      </c>
      <c r="J274" t="s">
        <v>584</v>
      </c>
      <c r="K274" t="s">
        <v>585</v>
      </c>
      <c r="L274" t="str">
        <f t="shared" si="14"/>
        <v>01</v>
      </c>
      <c r="M274" t="s">
        <v>586</v>
      </c>
      <c r="N274" t="s">
        <v>587</v>
      </c>
      <c r="O274" t="s">
        <v>3</v>
      </c>
      <c r="P274" t="s">
        <v>3</v>
      </c>
      <c r="Q274" t="s">
        <v>590</v>
      </c>
    </row>
    <row r="275" spans="1:17" x14ac:dyDescent="0.35">
      <c r="A275" t="s">
        <v>588</v>
      </c>
      <c r="B275">
        <v>-16640</v>
      </c>
      <c r="C275" t="str">
        <f t="shared" si="13"/>
        <v>60</v>
      </c>
      <c r="D275" t="s">
        <v>589</v>
      </c>
      <c r="E275" t="s">
        <v>590</v>
      </c>
      <c r="F275" t="s">
        <v>23</v>
      </c>
      <c r="G275" t="s">
        <v>24</v>
      </c>
      <c r="H275" t="s">
        <v>582</v>
      </c>
      <c r="I275" t="s">
        <v>583</v>
      </c>
      <c r="J275" t="s">
        <v>591</v>
      </c>
      <c r="K275" t="s">
        <v>592</v>
      </c>
      <c r="L275" t="str">
        <f t="shared" si="14"/>
        <v>01</v>
      </c>
      <c r="M275" t="s">
        <v>593</v>
      </c>
      <c r="N275" t="s">
        <v>594</v>
      </c>
      <c r="O275" t="s">
        <v>3</v>
      </c>
      <c r="P275" t="s">
        <v>3</v>
      </c>
      <c r="Q275" t="s">
        <v>590</v>
      </c>
    </row>
    <row r="276" spans="1:17" x14ac:dyDescent="0.35">
      <c r="A276" t="s">
        <v>579</v>
      </c>
      <c r="B276">
        <v>-16640</v>
      </c>
      <c r="C276" t="str">
        <f t="shared" si="13"/>
        <v>60</v>
      </c>
      <c r="D276" t="s">
        <v>589</v>
      </c>
      <c r="E276" t="s">
        <v>590</v>
      </c>
      <c r="F276" t="s">
        <v>23</v>
      </c>
      <c r="G276" t="s">
        <v>24</v>
      </c>
      <c r="H276" t="s">
        <v>582</v>
      </c>
      <c r="I276" t="s">
        <v>583</v>
      </c>
      <c r="J276" t="s">
        <v>591</v>
      </c>
      <c r="K276" t="s">
        <v>592</v>
      </c>
      <c r="L276" t="str">
        <f t="shared" si="14"/>
        <v>01</v>
      </c>
      <c r="M276" t="s">
        <v>593</v>
      </c>
      <c r="N276" t="s">
        <v>594</v>
      </c>
      <c r="O276" t="s">
        <v>3</v>
      </c>
      <c r="P276" t="s">
        <v>3</v>
      </c>
      <c r="Q276" t="s">
        <v>590</v>
      </c>
    </row>
  </sheetData>
  <autoFilter ref="A1:Q27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zoomScale="80" zoomScaleNormal="80" workbookViewId="0">
      <selection activeCell="A4" sqref="A4:F30"/>
    </sheetView>
  </sheetViews>
  <sheetFormatPr defaultRowHeight="14.15" x14ac:dyDescent="0.35"/>
  <cols>
    <col min="1" max="2" width="31.85546875" customWidth="1"/>
    <col min="3" max="5" width="11.640625" customWidth="1"/>
    <col min="6" max="6" width="13.140625" style="10" bestFit="1" customWidth="1"/>
    <col min="7" max="8" width="13.140625" bestFit="1" customWidth="1"/>
    <col min="9" max="9" width="11.2109375" bestFit="1" customWidth="1"/>
  </cols>
  <sheetData>
    <row r="1" spans="1:7" x14ac:dyDescent="0.35">
      <c r="A1" t="s">
        <v>651</v>
      </c>
    </row>
    <row r="3" spans="1:7" x14ac:dyDescent="0.35">
      <c r="A3" s="1" t="s">
        <v>606</v>
      </c>
      <c r="C3" s="1" t="s">
        <v>603</v>
      </c>
      <c r="F3"/>
    </row>
    <row r="4" spans="1:7" s="6" customFormat="1" ht="47.5" customHeight="1" x14ac:dyDescent="0.35">
      <c r="A4" s="5" t="s">
        <v>601</v>
      </c>
      <c r="B4" s="5" t="s">
        <v>608</v>
      </c>
      <c r="C4" s="7" t="s">
        <v>590</v>
      </c>
      <c r="D4" s="7" t="s">
        <v>604</v>
      </c>
      <c r="E4" s="7" t="s">
        <v>605</v>
      </c>
      <c r="F4" s="7" t="s">
        <v>626</v>
      </c>
      <c r="G4"/>
    </row>
    <row r="5" spans="1:7" x14ac:dyDescent="0.35">
      <c r="A5" t="s">
        <v>70</v>
      </c>
      <c r="B5" t="s">
        <v>609</v>
      </c>
      <c r="C5" s="2"/>
      <c r="D5" s="2">
        <v>-247678</v>
      </c>
      <c r="E5" s="2"/>
      <c r="F5" s="11">
        <v>-247678</v>
      </c>
    </row>
    <row r="6" spans="1:7" x14ac:dyDescent="0.35">
      <c r="A6" t="s">
        <v>70</v>
      </c>
      <c r="B6" t="s">
        <v>610</v>
      </c>
      <c r="C6" s="2"/>
      <c r="D6" s="2">
        <v>13589</v>
      </c>
      <c r="E6" s="2"/>
      <c r="F6" s="11">
        <v>13589</v>
      </c>
    </row>
    <row r="7" spans="1:7" x14ac:dyDescent="0.35">
      <c r="A7" t="s">
        <v>70</v>
      </c>
      <c r="B7" t="s">
        <v>611</v>
      </c>
      <c r="C7" s="2"/>
      <c r="D7" s="2">
        <v>24068</v>
      </c>
      <c r="E7" s="2">
        <v>521128</v>
      </c>
      <c r="F7" s="11">
        <v>545196</v>
      </c>
    </row>
    <row r="8" spans="1:7" x14ac:dyDescent="0.35">
      <c r="A8" t="s">
        <v>70</v>
      </c>
      <c r="B8" s="3" t="s">
        <v>612</v>
      </c>
      <c r="C8" s="2"/>
      <c r="D8" s="2">
        <v>2000</v>
      </c>
      <c r="E8" s="2"/>
      <c r="F8" s="11">
        <v>2000</v>
      </c>
    </row>
    <row r="9" spans="1:7" x14ac:dyDescent="0.35">
      <c r="A9" t="s">
        <v>706</v>
      </c>
      <c r="C9" s="2"/>
      <c r="D9" s="2">
        <v>-208021</v>
      </c>
      <c r="E9" s="2">
        <v>521128</v>
      </c>
      <c r="F9" s="11">
        <v>313107</v>
      </c>
    </row>
    <row r="10" spans="1:7" x14ac:dyDescent="0.35">
      <c r="A10" t="s">
        <v>24</v>
      </c>
      <c r="B10" t="s">
        <v>613</v>
      </c>
      <c r="C10" s="2"/>
      <c r="D10" s="2">
        <v>20240</v>
      </c>
      <c r="E10" s="2">
        <v>247047</v>
      </c>
      <c r="F10" s="11">
        <v>267287</v>
      </c>
    </row>
    <row r="11" spans="1:7" x14ac:dyDescent="0.35">
      <c r="A11" t="s">
        <v>24</v>
      </c>
      <c r="B11" t="s">
        <v>614</v>
      </c>
      <c r="C11" s="2">
        <v>33280</v>
      </c>
      <c r="D11" s="2">
        <v>320</v>
      </c>
      <c r="E11" s="2">
        <v>-415</v>
      </c>
      <c r="F11" s="11">
        <v>33185</v>
      </c>
    </row>
    <row r="12" spans="1:7" x14ac:dyDescent="0.35">
      <c r="A12" t="s">
        <v>24</v>
      </c>
      <c r="B12" t="s">
        <v>615</v>
      </c>
      <c r="C12" s="2"/>
      <c r="D12" s="2">
        <v>30326</v>
      </c>
      <c r="E12" s="2">
        <v>186727</v>
      </c>
      <c r="F12" s="11">
        <v>217053</v>
      </c>
    </row>
    <row r="13" spans="1:7" x14ac:dyDescent="0.35">
      <c r="A13" t="s">
        <v>24</v>
      </c>
      <c r="B13" t="s">
        <v>616</v>
      </c>
      <c r="C13" s="2"/>
      <c r="D13" s="2">
        <v>-270985</v>
      </c>
      <c r="E13" s="2">
        <v>87769</v>
      </c>
      <c r="F13" s="11">
        <v>-183216</v>
      </c>
    </row>
    <row r="14" spans="1:7" x14ac:dyDescent="0.35">
      <c r="A14" t="s">
        <v>24</v>
      </c>
      <c r="B14" t="s">
        <v>617</v>
      </c>
      <c r="C14" s="2">
        <v>-33280</v>
      </c>
      <c r="D14" s="2"/>
      <c r="E14" s="2"/>
      <c r="F14" s="11">
        <v>-33280</v>
      </c>
    </row>
    <row r="15" spans="1:7" x14ac:dyDescent="0.35">
      <c r="A15" t="s">
        <v>707</v>
      </c>
      <c r="C15" s="2">
        <v>0</v>
      </c>
      <c r="D15" s="2">
        <v>-220099</v>
      </c>
      <c r="E15" s="2">
        <v>521128</v>
      </c>
      <c r="F15" s="11">
        <v>301029</v>
      </c>
    </row>
    <row r="16" spans="1:7" x14ac:dyDescent="0.35">
      <c r="A16" t="s">
        <v>13</v>
      </c>
      <c r="B16" t="s">
        <v>618</v>
      </c>
      <c r="C16" s="2"/>
      <c r="D16" s="2">
        <v>508985</v>
      </c>
      <c r="E16" s="2"/>
      <c r="F16" s="11">
        <v>508985</v>
      </c>
    </row>
    <row r="17" spans="1:6" x14ac:dyDescent="0.35">
      <c r="A17" t="s">
        <v>13</v>
      </c>
      <c r="B17" t="s">
        <v>614</v>
      </c>
      <c r="C17" s="2"/>
      <c r="D17" s="2">
        <v>-20000</v>
      </c>
      <c r="E17" s="2"/>
      <c r="F17" s="11">
        <v>-20000</v>
      </c>
    </row>
    <row r="18" spans="1:6" x14ac:dyDescent="0.35">
      <c r="A18" t="s">
        <v>13</v>
      </c>
      <c r="B18" t="s">
        <v>619</v>
      </c>
      <c r="C18" s="2"/>
      <c r="D18" s="2">
        <v>11500</v>
      </c>
      <c r="E18" s="2"/>
      <c r="F18" s="11">
        <v>11500</v>
      </c>
    </row>
    <row r="19" spans="1:6" x14ac:dyDescent="0.35">
      <c r="A19" t="s">
        <v>708</v>
      </c>
      <c r="C19" s="2"/>
      <c r="D19" s="2">
        <v>500485</v>
      </c>
      <c r="E19" s="2"/>
      <c r="F19" s="11">
        <v>500485</v>
      </c>
    </row>
    <row r="20" spans="1:6" x14ac:dyDescent="0.35">
      <c r="A20" t="s">
        <v>334</v>
      </c>
      <c r="B20" t="s">
        <v>620</v>
      </c>
      <c r="C20" s="2"/>
      <c r="D20" s="2">
        <v>700000</v>
      </c>
      <c r="E20" s="2"/>
      <c r="F20" s="11">
        <v>700000</v>
      </c>
    </row>
    <row r="21" spans="1:6" x14ac:dyDescent="0.35">
      <c r="A21" t="s">
        <v>709</v>
      </c>
      <c r="C21" s="2"/>
      <c r="D21" s="2">
        <v>700000</v>
      </c>
      <c r="E21" s="2"/>
      <c r="F21" s="11">
        <v>700000</v>
      </c>
    </row>
    <row r="22" spans="1:6" x14ac:dyDescent="0.35">
      <c r="A22" t="s">
        <v>305</v>
      </c>
      <c r="B22" t="s">
        <v>621</v>
      </c>
      <c r="C22" s="2"/>
      <c r="D22" s="2">
        <v>685578</v>
      </c>
      <c r="E22" s="2"/>
      <c r="F22" s="11">
        <v>685578</v>
      </c>
    </row>
    <row r="23" spans="1:6" x14ac:dyDescent="0.35">
      <c r="A23" t="s">
        <v>710</v>
      </c>
      <c r="C23" s="2"/>
      <c r="D23" s="2">
        <v>685578</v>
      </c>
      <c r="E23" s="2"/>
      <c r="F23" s="11">
        <v>685578</v>
      </c>
    </row>
    <row r="24" spans="1:6" x14ac:dyDescent="0.35">
      <c r="A24" t="s">
        <v>318</v>
      </c>
      <c r="B24" t="s">
        <v>622</v>
      </c>
      <c r="C24" s="2"/>
      <c r="D24" s="2">
        <v>473985</v>
      </c>
      <c r="E24" s="2"/>
      <c r="F24" s="11">
        <v>473985</v>
      </c>
    </row>
    <row r="25" spans="1:6" x14ac:dyDescent="0.35">
      <c r="A25" t="s">
        <v>711</v>
      </c>
      <c r="C25" s="2"/>
      <c r="D25" s="2">
        <v>473985</v>
      </c>
      <c r="E25" s="2"/>
      <c r="F25" s="11">
        <v>473985</v>
      </c>
    </row>
    <row r="28" spans="1:6" x14ac:dyDescent="0.35">
      <c r="A28" s="8" t="s">
        <v>623</v>
      </c>
      <c r="B28" s="8"/>
      <c r="C28" s="9">
        <f t="shared" ref="C28:E28" si="0">+C9+C21+C25</f>
        <v>0</v>
      </c>
      <c r="D28" s="9">
        <f t="shared" si="0"/>
        <v>965964</v>
      </c>
      <c r="E28" s="9">
        <f t="shared" si="0"/>
        <v>521128</v>
      </c>
      <c r="F28" s="9">
        <f>+F9+F21+F25</f>
        <v>1487092</v>
      </c>
    </row>
    <row r="29" spans="1:6" x14ac:dyDescent="0.35">
      <c r="A29" s="8" t="s">
        <v>624</v>
      </c>
      <c r="B29" s="8"/>
      <c r="C29" s="9">
        <f t="shared" ref="C29:E29" si="1">+C15+C19+C23</f>
        <v>0</v>
      </c>
      <c r="D29" s="9">
        <f t="shared" si="1"/>
        <v>965964</v>
      </c>
      <c r="E29" s="9">
        <f t="shared" si="1"/>
        <v>521128</v>
      </c>
      <c r="F29" s="9">
        <f>+F15+F19+F23</f>
        <v>1487092</v>
      </c>
    </row>
    <row r="30" spans="1:6" x14ac:dyDescent="0.35">
      <c r="A30" s="3" t="s">
        <v>625</v>
      </c>
      <c r="B30" s="3"/>
      <c r="C30" s="4">
        <f t="shared" ref="C30:E30" si="2">+C28-C29</f>
        <v>0</v>
      </c>
      <c r="D30" s="4">
        <f t="shared" si="2"/>
        <v>0</v>
      </c>
      <c r="E30" s="4">
        <f t="shared" si="2"/>
        <v>0</v>
      </c>
      <c r="F30" s="9">
        <f>+F28-F29</f>
        <v>0</v>
      </c>
    </row>
  </sheetData>
  <pageMargins left="0.48" right="0.45" top="0.75" bottom="0.75" header="0.3" footer="0.3"/>
  <pageSetup paperSize="9" scale="68"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OutlineSymbols="0" showWhiteSpace="0" topLeftCell="B1" zoomScale="60" zoomScaleNormal="60" workbookViewId="0">
      <pane ySplit="1" topLeftCell="A59" activePane="bottomLeft" state="frozenSplit"/>
      <selection pane="bottomLeft" sqref="A1:N140"/>
    </sheetView>
  </sheetViews>
  <sheetFormatPr defaultRowHeight="14.15" x14ac:dyDescent="0.35"/>
  <cols>
    <col min="1" max="1" width="255" bestFit="1" customWidth="1"/>
    <col min="2" max="2" width="11" bestFit="1" customWidth="1"/>
    <col min="3" max="3" width="16.5" bestFit="1" customWidth="1"/>
    <col min="4" max="4" width="68.2109375" bestFit="1" customWidth="1"/>
    <col min="5" max="5" width="14.35546875" bestFit="1" customWidth="1"/>
    <col min="6" max="6" width="34.140625" bestFit="1" customWidth="1"/>
    <col min="7" max="7" width="16.5" bestFit="1" customWidth="1"/>
    <col min="8" max="8" width="62.7109375" bestFit="1" customWidth="1"/>
    <col min="9" max="9" width="11" bestFit="1" customWidth="1"/>
    <col min="10" max="10" width="40.7109375" bestFit="1" customWidth="1"/>
    <col min="11" max="11" width="14.35546875" bestFit="1" customWidth="1"/>
    <col min="12" max="12" width="58.35546875" bestFit="1" customWidth="1"/>
    <col min="13" max="13" width="11" bestFit="1" customWidth="1"/>
    <col min="14" max="14" width="24.2109375" bestFit="1" customWidth="1"/>
  </cols>
  <sheetData>
    <row r="1" spans="1:14" x14ac:dyDescent="0.35">
      <c r="A1" t="s">
        <v>0</v>
      </c>
      <c r="B1" t="s">
        <v>1</v>
      </c>
      <c r="C1" t="s">
        <v>2</v>
      </c>
      <c r="D1" t="s">
        <v>3</v>
      </c>
      <c r="E1" t="s">
        <v>4</v>
      </c>
      <c r="F1" t="s">
        <v>3</v>
      </c>
      <c r="G1" t="s">
        <v>5</v>
      </c>
      <c r="H1" t="s">
        <v>3</v>
      </c>
      <c r="I1" t="s">
        <v>6</v>
      </c>
      <c r="J1" t="s">
        <v>3</v>
      </c>
      <c r="K1" t="s">
        <v>7</v>
      </c>
      <c r="L1" t="s">
        <v>3</v>
      </c>
      <c r="M1" t="s">
        <v>8</v>
      </c>
      <c r="N1" t="s">
        <v>3</v>
      </c>
    </row>
    <row r="2" spans="1:14" x14ac:dyDescent="0.35">
      <c r="A2" t="s">
        <v>9</v>
      </c>
      <c r="B2">
        <v>47450</v>
      </c>
      <c r="C2" t="s">
        <v>10</v>
      </c>
      <c r="D2" t="s">
        <v>11</v>
      </c>
      <c r="E2" t="s">
        <v>12</v>
      </c>
      <c r="F2" t="s">
        <v>13</v>
      </c>
      <c r="G2" t="s">
        <v>14</v>
      </c>
      <c r="H2" t="s">
        <v>15</v>
      </c>
      <c r="I2" t="s">
        <v>16</v>
      </c>
      <c r="J2" t="s">
        <v>17</v>
      </c>
      <c r="K2" t="s">
        <v>18</v>
      </c>
      <c r="L2" t="s">
        <v>19</v>
      </c>
      <c r="M2" t="s">
        <v>3</v>
      </c>
      <c r="N2" t="s">
        <v>3</v>
      </c>
    </row>
    <row r="3" spans="1:14" x14ac:dyDescent="0.35">
      <c r="A3" t="s">
        <v>20</v>
      </c>
      <c r="B3">
        <v>-3000</v>
      </c>
      <c r="C3" t="s">
        <v>21</v>
      </c>
      <c r="D3" t="s">
        <v>22</v>
      </c>
      <c r="E3" t="s">
        <v>23</v>
      </c>
      <c r="F3" t="s">
        <v>24</v>
      </c>
      <c r="G3" t="s">
        <v>3</v>
      </c>
      <c r="H3" t="s">
        <v>3</v>
      </c>
      <c r="I3" t="s">
        <v>16</v>
      </c>
      <c r="J3" t="s">
        <v>17</v>
      </c>
      <c r="K3" t="s">
        <v>18</v>
      </c>
      <c r="L3" t="s">
        <v>19</v>
      </c>
      <c r="M3" t="s">
        <v>3</v>
      </c>
      <c r="N3" t="s">
        <v>3</v>
      </c>
    </row>
    <row r="4" spans="1:14" x14ac:dyDescent="0.35">
      <c r="A4" t="s">
        <v>20</v>
      </c>
      <c r="B4">
        <v>-5000</v>
      </c>
      <c r="C4" t="s">
        <v>25</v>
      </c>
      <c r="D4" t="s">
        <v>26</v>
      </c>
      <c r="E4" t="s">
        <v>23</v>
      </c>
      <c r="F4" t="s">
        <v>24</v>
      </c>
      <c r="G4" t="s">
        <v>3</v>
      </c>
      <c r="H4" t="s">
        <v>3</v>
      </c>
      <c r="I4" t="s">
        <v>16</v>
      </c>
      <c r="J4" t="s">
        <v>17</v>
      </c>
      <c r="K4" t="s">
        <v>18</v>
      </c>
      <c r="L4" t="s">
        <v>19</v>
      </c>
      <c r="M4" t="s">
        <v>3</v>
      </c>
      <c r="N4" t="s">
        <v>3</v>
      </c>
    </row>
    <row r="5" spans="1:14" x14ac:dyDescent="0.35">
      <c r="A5" t="s">
        <v>20</v>
      </c>
      <c r="B5">
        <v>-6000</v>
      </c>
      <c r="C5" t="s">
        <v>27</v>
      </c>
      <c r="D5" t="s">
        <v>28</v>
      </c>
      <c r="E5" t="s">
        <v>23</v>
      </c>
      <c r="F5" t="s">
        <v>24</v>
      </c>
      <c r="G5" t="s">
        <v>3</v>
      </c>
      <c r="H5" t="s">
        <v>3</v>
      </c>
      <c r="I5" t="s">
        <v>16</v>
      </c>
      <c r="J5" t="s">
        <v>17</v>
      </c>
      <c r="K5" t="s">
        <v>18</v>
      </c>
      <c r="L5" t="s">
        <v>19</v>
      </c>
      <c r="M5" t="s">
        <v>3</v>
      </c>
      <c r="N5" t="s">
        <v>3</v>
      </c>
    </row>
    <row r="6" spans="1:14" x14ac:dyDescent="0.35">
      <c r="A6" t="s">
        <v>20</v>
      </c>
      <c r="B6">
        <v>-6000</v>
      </c>
      <c r="C6" t="s">
        <v>29</v>
      </c>
      <c r="D6" t="s">
        <v>30</v>
      </c>
      <c r="E6" t="s">
        <v>23</v>
      </c>
      <c r="F6" t="s">
        <v>24</v>
      </c>
      <c r="G6" t="s">
        <v>3</v>
      </c>
      <c r="H6" t="s">
        <v>3</v>
      </c>
      <c r="I6" t="s">
        <v>16</v>
      </c>
      <c r="J6" t="s">
        <v>17</v>
      </c>
      <c r="K6" t="s">
        <v>18</v>
      </c>
      <c r="L6" t="s">
        <v>19</v>
      </c>
      <c r="M6" t="s">
        <v>3</v>
      </c>
      <c r="N6" t="s">
        <v>3</v>
      </c>
    </row>
    <row r="7" spans="1:14" x14ac:dyDescent="0.35">
      <c r="A7" t="s">
        <v>31</v>
      </c>
      <c r="B7">
        <v>1700</v>
      </c>
      <c r="C7" t="s">
        <v>32</v>
      </c>
      <c r="D7" t="s">
        <v>33</v>
      </c>
      <c r="E7" t="s">
        <v>23</v>
      </c>
      <c r="F7" t="s">
        <v>24</v>
      </c>
      <c r="G7" t="s">
        <v>3</v>
      </c>
      <c r="H7" t="s">
        <v>3</v>
      </c>
      <c r="I7" t="s">
        <v>16</v>
      </c>
      <c r="J7" t="s">
        <v>17</v>
      </c>
      <c r="K7" t="s">
        <v>18</v>
      </c>
      <c r="L7" t="s">
        <v>19</v>
      </c>
      <c r="M7" t="s">
        <v>3</v>
      </c>
      <c r="N7" t="s">
        <v>3</v>
      </c>
    </row>
    <row r="8" spans="1:14" x14ac:dyDescent="0.35">
      <c r="A8" t="s">
        <v>31</v>
      </c>
      <c r="B8">
        <v>-1700</v>
      </c>
      <c r="C8" t="s">
        <v>34</v>
      </c>
      <c r="D8" t="s">
        <v>35</v>
      </c>
      <c r="E8" t="s">
        <v>23</v>
      </c>
      <c r="F8" t="s">
        <v>24</v>
      </c>
      <c r="G8" t="s">
        <v>3</v>
      </c>
      <c r="H8" t="s">
        <v>3</v>
      </c>
      <c r="I8" t="s">
        <v>16</v>
      </c>
      <c r="J8" t="s">
        <v>17</v>
      </c>
      <c r="K8" t="s">
        <v>18</v>
      </c>
      <c r="L8" t="s">
        <v>19</v>
      </c>
      <c r="M8" t="s">
        <v>3</v>
      </c>
      <c r="N8" t="s">
        <v>3</v>
      </c>
    </row>
    <row r="9" spans="1:14" x14ac:dyDescent="0.35">
      <c r="A9" t="s">
        <v>36</v>
      </c>
      <c r="B9">
        <v>-12450</v>
      </c>
      <c r="C9" t="s">
        <v>10</v>
      </c>
      <c r="D9" t="s">
        <v>11</v>
      </c>
      <c r="E9" t="s">
        <v>12</v>
      </c>
      <c r="F9" t="s">
        <v>13</v>
      </c>
      <c r="G9" t="s">
        <v>37</v>
      </c>
      <c r="H9" t="s">
        <v>38</v>
      </c>
      <c r="I9" t="s">
        <v>39</v>
      </c>
      <c r="J9" t="s">
        <v>40</v>
      </c>
      <c r="K9" t="s">
        <v>41</v>
      </c>
      <c r="L9" t="s">
        <v>42</v>
      </c>
      <c r="M9" t="s">
        <v>3</v>
      </c>
      <c r="N9" t="s">
        <v>3</v>
      </c>
    </row>
    <row r="10" spans="1:14" x14ac:dyDescent="0.35">
      <c r="A10" t="s">
        <v>43</v>
      </c>
      <c r="B10">
        <v>-24538</v>
      </c>
      <c r="C10" t="s">
        <v>44</v>
      </c>
      <c r="D10" t="s">
        <v>45</v>
      </c>
      <c r="E10" t="s">
        <v>23</v>
      </c>
      <c r="F10" t="s">
        <v>24</v>
      </c>
      <c r="G10" t="s">
        <v>46</v>
      </c>
      <c r="H10" t="s">
        <v>47</v>
      </c>
      <c r="I10" t="s">
        <v>39</v>
      </c>
      <c r="J10" t="s">
        <v>40</v>
      </c>
      <c r="K10" t="s">
        <v>48</v>
      </c>
      <c r="L10" t="s">
        <v>49</v>
      </c>
      <c r="M10" t="s">
        <v>3</v>
      </c>
      <c r="N10" t="s">
        <v>3</v>
      </c>
    </row>
    <row r="11" spans="1:14" x14ac:dyDescent="0.35">
      <c r="A11" t="s">
        <v>50</v>
      </c>
      <c r="B11">
        <v>-5000</v>
      </c>
      <c r="C11" t="s">
        <v>51</v>
      </c>
      <c r="D11" t="s">
        <v>52</v>
      </c>
      <c r="E11" t="s">
        <v>23</v>
      </c>
      <c r="F11" t="s">
        <v>24</v>
      </c>
      <c r="G11" t="s">
        <v>53</v>
      </c>
      <c r="H11" t="s">
        <v>54</v>
      </c>
      <c r="I11" t="s">
        <v>55</v>
      </c>
      <c r="J11" t="s">
        <v>56</v>
      </c>
      <c r="K11" t="s">
        <v>57</v>
      </c>
      <c r="L11" t="s">
        <v>58</v>
      </c>
      <c r="M11" t="s">
        <v>3</v>
      </c>
      <c r="N11" t="s">
        <v>3</v>
      </c>
    </row>
    <row r="12" spans="1:14" x14ac:dyDescent="0.35">
      <c r="A12" t="s">
        <v>50</v>
      </c>
      <c r="B12">
        <v>-3000</v>
      </c>
      <c r="C12" t="s">
        <v>51</v>
      </c>
      <c r="D12" t="s">
        <v>52</v>
      </c>
      <c r="E12" t="s">
        <v>23</v>
      </c>
      <c r="F12" t="s">
        <v>24</v>
      </c>
      <c r="G12" t="s">
        <v>59</v>
      </c>
      <c r="H12" t="s">
        <v>60</v>
      </c>
      <c r="I12" t="s">
        <v>55</v>
      </c>
      <c r="J12" t="s">
        <v>56</v>
      </c>
      <c r="K12" t="s">
        <v>57</v>
      </c>
      <c r="L12" t="s">
        <v>58</v>
      </c>
      <c r="M12" t="s">
        <v>3</v>
      </c>
      <c r="N12" t="s">
        <v>3</v>
      </c>
    </row>
    <row r="13" spans="1:14" x14ac:dyDescent="0.35">
      <c r="A13" t="s">
        <v>61</v>
      </c>
      <c r="B13">
        <v>-300</v>
      </c>
      <c r="C13" t="s">
        <v>51</v>
      </c>
      <c r="D13" t="s">
        <v>52</v>
      </c>
      <c r="E13" t="s">
        <v>23</v>
      </c>
      <c r="F13" t="s">
        <v>24</v>
      </c>
      <c r="G13" t="s">
        <v>59</v>
      </c>
      <c r="H13" t="s">
        <v>60</v>
      </c>
      <c r="I13" t="s">
        <v>55</v>
      </c>
      <c r="J13" t="s">
        <v>56</v>
      </c>
      <c r="K13" t="s">
        <v>57</v>
      </c>
      <c r="L13" t="s">
        <v>58</v>
      </c>
      <c r="M13" t="s">
        <v>3</v>
      </c>
      <c r="N13" t="s">
        <v>3</v>
      </c>
    </row>
    <row r="14" spans="1:14" x14ac:dyDescent="0.35">
      <c r="A14" t="s">
        <v>62</v>
      </c>
      <c r="B14">
        <v>2000</v>
      </c>
      <c r="C14" t="s">
        <v>34</v>
      </c>
      <c r="D14" t="s">
        <v>35</v>
      </c>
      <c r="E14" t="s">
        <v>23</v>
      </c>
      <c r="F14" t="s">
        <v>24</v>
      </c>
      <c r="G14" t="s">
        <v>3</v>
      </c>
      <c r="H14" t="s">
        <v>3</v>
      </c>
      <c r="I14" t="s">
        <v>63</v>
      </c>
      <c r="J14" t="s">
        <v>64</v>
      </c>
      <c r="K14" t="s">
        <v>65</v>
      </c>
      <c r="L14" t="s">
        <v>66</v>
      </c>
      <c r="M14" t="s">
        <v>3</v>
      </c>
      <c r="N14" t="s">
        <v>3</v>
      </c>
    </row>
    <row r="15" spans="1:14" x14ac:dyDescent="0.35">
      <c r="A15" t="s">
        <v>62</v>
      </c>
      <c r="B15">
        <v>2000</v>
      </c>
      <c r="C15" t="s">
        <v>67</v>
      </c>
      <c r="D15" t="s">
        <v>68</v>
      </c>
      <c r="E15" t="s">
        <v>69</v>
      </c>
      <c r="F15" t="s">
        <v>70</v>
      </c>
      <c r="G15" t="s">
        <v>3</v>
      </c>
      <c r="H15" t="s">
        <v>3</v>
      </c>
      <c r="I15" t="s">
        <v>63</v>
      </c>
      <c r="J15" t="s">
        <v>64</v>
      </c>
      <c r="K15" t="s">
        <v>65</v>
      </c>
      <c r="L15" t="s">
        <v>66</v>
      </c>
      <c r="M15" t="s">
        <v>3</v>
      </c>
      <c r="N15" t="s">
        <v>3</v>
      </c>
    </row>
    <row r="16" spans="1:14" x14ac:dyDescent="0.35">
      <c r="A16" t="s">
        <v>71</v>
      </c>
      <c r="B16">
        <v>1000</v>
      </c>
      <c r="C16" t="s">
        <v>34</v>
      </c>
      <c r="D16" t="s">
        <v>35</v>
      </c>
      <c r="E16" t="s">
        <v>23</v>
      </c>
      <c r="F16" t="s">
        <v>24</v>
      </c>
      <c r="G16" t="s">
        <v>3</v>
      </c>
      <c r="H16" t="s">
        <v>3</v>
      </c>
      <c r="I16" t="s">
        <v>63</v>
      </c>
      <c r="J16" t="s">
        <v>64</v>
      </c>
      <c r="K16" t="s">
        <v>65</v>
      </c>
      <c r="L16" t="s">
        <v>66</v>
      </c>
      <c r="M16" t="s">
        <v>3</v>
      </c>
      <c r="N16" t="s">
        <v>3</v>
      </c>
    </row>
    <row r="17" spans="1:14" x14ac:dyDescent="0.35">
      <c r="A17" t="s">
        <v>71</v>
      </c>
      <c r="B17">
        <v>1000</v>
      </c>
      <c r="C17" t="s">
        <v>67</v>
      </c>
      <c r="D17" t="s">
        <v>68</v>
      </c>
      <c r="E17" t="s">
        <v>69</v>
      </c>
      <c r="F17" t="s">
        <v>70</v>
      </c>
      <c r="G17" t="s">
        <v>3</v>
      </c>
      <c r="H17" t="s">
        <v>3</v>
      </c>
      <c r="I17" t="s">
        <v>63</v>
      </c>
      <c r="J17" t="s">
        <v>64</v>
      </c>
      <c r="K17" t="s">
        <v>65</v>
      </c>
      <c r="L17" t="s">
        <v>66</v>
      </c>
      <c r="M17" t="s">
        <v>3</v>
      </c>
      <c r="N17" t="s">
        <v>3</v>
      </c>
    </row>
    <row r="18" spans="1:14" x14ac:dyDescent="0.35">
      <c r="A18" t="s">
        <v>72</v>
      </c>
      <c r="B18">
        <v>150</v>
      </c>
      <c r="C18" t="s">
        <v>73</v>
      </c>
      <c r="D18" t="s">
        <v>74</v>
      </c>
      <c r="E18" t="s">
        <v>23</v>
      </c>
      <c r="F18" t="s">
        <v>24</v>
      </c>
      <c r="G18" t="s">
        <v>3</v>
      </c>
      <c r="H18" t="s">
        <v>3</v>
      </c>
      <c r="I18" t="s">
        <v>75</v>
      </c>
      <c r="J18" t="s">
        <v>76</v>
      </c>
      <c r="K18" t="s">
        <v>57</v>
      </c>
      <c r="L18" t="s">
        <v>58</v>
      </c>
      <c r="M18" t="s">
        <v>3</v>
      </c>
      <c r="N18" t="s">
        <v>3</v>
      </c>
    </row>
    <row r="19" spans="1:14" x14ac:dyDescent="0.35">
      <c r="A19" t="s">
        <v>77</v>
      </c>
      <c r="B19">
        <v>150</v>
      </c>
      <c r="C19" t="s">
        <v>78</v>
      </c>
      <c r="D19" t="s">
        <v>79</v>
      </c>
      <c r="E19" t="s">
        <v>69</v>
      </c>
      <c r="F19" t="s">
        <v>70</v>
      </c>
      <c r="G19" t="s">
        <v>3</v>
      </c>
      <c r="H19" t="s">
        <v>3</v>
      </c>
      <c r="I19" t="s">
        <v>75</v>
      </c>
      <c r="J19" t="s">
        <v>76</v>
      </c>
      <c r="K19" t="s">
        <v>57</v>
      </c>
      <c r="L19" t="s">
        <v>58</v>
      </c>
      <c r="M19" t="s">
        <v>3</v>
      </c>
      <c r="N19" t="s">
        <v>3</v>
      </c>
    </row>
    <row r="20" spans="1:14" x14ac:dyDescent="0.35">
      <c r="A20" t="s">
        <v>80</v>
      </c>
      <c r="B20">
        <v>-1100</v>
      </c>
      <c r="C20" t="s">
        <v>81</v>
      </c>
      <c r="D20" t="s">
        <v>82</v>
      </c>
      <c r="E20" t="s">
        <v>23</v>
      </c>
      <c r="F20" t="s">
        <v>24</v>
      </c>
      <c r="G20" t="s">
        <v>3</v>
      </c>
      <c r="H20" t="s">
        <v>3</v>
      </c>
      <c r="I20" t="s">
        <v>75</v>
      </c>
      <c r="J20" t="s">
        <v>76</v>
      </c>
      <c r="K20" t="s">
        <v>57</v>
      </c>
      <c r="L20" t="s">
        <v>58</v>
      </c>
      <c r="M20" t="s">
        <v>3</v>
      </c>
      <c r="N20" t="s">
        <v>3</v>
      </c>
    </row>
    <row r="21" spans="1:14" x14ac:dyDescent="0.35">
      <c r="A21" t="s">
        <v>83</v>
      </c>
      <c r="B21">
        <v>1100</v>
      </c>
      <c r="C21" t="s">
        <v>84</v>
      </c>
      <c r="D21" t="s">
        <v>85</v>
      </c>
      <c r="E21" t="s">
        <v>23</v>
      </c>
      <c r="F21" t="s">
        <v>24</v>
      </c>
      <c r="G21" t="s">
        <v>3</v>
      </c>
      <c r="H21" t="s">
        <v>3</v>
      </c>
      <c r="I21" t="s">
        <v>75</v>
      </c>
      <c r="J21" t="s">
        <v>76</v>
      </c>
      <c r="K21" t="s">
        <v>57</v>
      </c>
      <c r="L21" t="s">
        <v>58</v>
      </c>
      <c r="M21" t="s">
        <v>86</v>
      </c>
      <c r="N21" t="s">
        <v>87</v>
      </c>
    </row>
    <row r="22" spans="1:14" x14ac:dyDescent="0.35">
      <c r="A22" t="s">
        <v>88</v>
      </c>
      <c r="B22">
        <v>-1500</v>
      </c>
      <c r="C22" t="s">
        <v>89</v>
      </c>
      <c r="D22" t="s">
        <v>90</v>
      </c>
      <c r="E22" t="s">
        <v>23</v>
      </c>
      <c r="F22" t="s">
        <v>24</v>
      </c>
      <c r="G22" t="s">
        <v>3</v>
      </c>
      <c r="H22" t="s">
        <v>3</v>
      </c>
      <c r="I22" t="s">
        <v>91</v>
      </c>
      <c r="J22" t="s">
        <v>92</v>
      </c>
      <c r="K22" t="s">
        <v>57</v>
      </c>
      <c r="L22" t="s">
        <v>58</v>
      </c>
      <c r="M22" t="s">
        <v>86</v>
      </c>
      <c r="N22" t="s">
        <v>87</v>
      </c>
    </row>
    <row r="23" spans="1:14" x14ac:dyDescent="0.35">
      <c r="A23" t="s">
        <v>93</v>
      </c>
      <c r="B23">
        <v>75</v>
      </c>
      <c r="C23" t="s">
        <v>94</v>
      </c>
      <c r="D23" t="s">
        <v>95</v>
      </c>
      <c r="E23" t="s">
        <v>23</v>
      </c>
      <c r="F23" t="s">
        <v>24</v>
      </c>
      <c r="G23" t="s">
        <v>3</v>
      </c>
      <c r="H23" t="s">
        <v>3</v>
      </c>
      <c r="I23" t="s">
        <v>96</v>
      </c>
      <c r="J23" t="s">
        <v>97</v>
      </c>
      <c r="K23" t="s">
        <v>57</v>
      </c>
      <c r="L23" t="s">
        <v>58</v>
      </c>
      <c r="M23" t="s">
        <v>3</v>
      </c>
      <c r="N23" t="s">
        <v>3</v>
      </c>
    </row>
    <row r="24" spans="1:14" x14ac:dyDescent="0.35">
      <c r="A24" t="s">
        <v>98</v>
      </c>
      <c r="B24">
        <v>75</v>
      </c>
      <c r="C24" t="s">
        <v>78</v>
      </c>
      <c r="D24" t="s">
        <v>79</v>
      </c>
      <c r="E24" t="s">
        <v>69</v>
      </c>
      <c r="F24" t="s">
        <v>70</v>
      </c>
      <c r="G24" t="s">
        <v>3</v>
      </c>
      <c r="H24" t="s">
        <v>3</v>
      </c>
      <c r="I24" t="s">
        <v>96</v>
      </c>
      <c r="J24" t="s">
        <v>97</v>
      </c>
      <c r="K24" t="s">
        <v>57</v>
      </c>
      <c r="L24" t="s">
        <v>58</v>
      </c>
      <c r="M24" t="s">
        <v>3</v>
      </c>
      <c r="N24" t="s">
        <v>3</v>
      </c>
    </row>
    <row r="25" spans="1:14" x14ac:dyDescent="0.35">
      <c r="A25" t="s">
        <v>99</v>
      </c>
      <c r="B25">
        <v>500</v>
      </c>
      <c r="C25" t="s">
        <v>100</v>
      </c>
      <c r="D25" t="s">
        <v>101</v>
      </c>
      <c r="E25" t="s">
        <v>23</v>
      </c>
      <c r="F25" t="s">
        <v>24</v>
      </c>
      <c r="G25" t="s">
        <v>3</v>
      </c>
      <c r="H25" t="s">
        <v>3</v>
      </c>
      <c r="I25" t="s">
        <v>96</v>
      </c>
      <c r="J25" t="s">
        <v>97</v>
      </c>
      <c r="K25" t="s">
        <v>57</v>
      </c>
      <c r="L25" t="s">
        <v>58</v>
      </c>
      <c r="M25" t="s">
        <v>3</v>
      </c>
      <c r="N25" t="s">
        <v>3</v>
      </c>
    </row>
    <row r="26" spans="1:14" x14ac:dyDescent="0.35">
      <c r="A26" t="s">
        <v>596</v>
      </c>
      <c r="B26">
        <v>-1000</v>
      </c>
      <c r="C26" t="s">
        <v>102</v>
      </c>
      <c r="D26" t="s">
        <v>103</v>
      </c>
      <c r="E26" t="s">
        <v>23</v>
      </c>
      <c r="F26" t="s">
        <v>24</v>
      </c>
      <c r="G26" t="s">
        <v>3</v>
      </c>
      <c r="H26" t="s">
        <v>3</v>
      </c>
      <c r="I26" t="s">
        <v>96</v>
      </c>
      <c r="J26" t="s">
        <v>97</v>
      </c>
      <c r="K26" t="s">
        <v>57</v>
      </c>
      <c r="L26" t="s">
        <v>58</v>
      </c>
      <c r="M26" t="s">
        <v>3</v>
      </c>
      <c r="N26" t="s">
        <v>3</v>
      </c>
    </row>
    <row r="27" spans="1:14" x14ac:dyDescent="0.35">
      <c r="A27" t="s">
        <v>104</v>
      </c>
      <c r="B27">
        <v>500</v>
      </c>
      <c r="C27" t="s">
        <v>105</v>
      </c>
      <c r="D27" t="s">
        <v>106</v>
      </c>
      <c r="E27" t="s">
        <v>23</v>
      </c>
      <c r="F27" t="s">
        <v>24</v>
      </c>
      <c r="G27" t="s">
        <v>3</v>
      </c>
      <c r="H27" t="s">
        <v>3</v>
      </c>
      <c r="I27" t="s">
        <v>96</v>
      </c>
      <c r="J27" t="s">
        <v>97</v>
      </c>
      <c r="K27" t="s">
        <v>57</v>
      </c>
      <c r="L27" t="s">
        <v>58</v>
      </c>
      <c r="M27" t="s">
        <v>3</v>
      </c>
      <c r="N27" t="s">
        <v>3</v>
      </c>
    </row>
    <row r="28" spans="1:14" x14ac:dyDescent="0.35">
      <c r="A28" t="s">
        <v>107</v>
      </c>
      <c r="B28">
        <v>1000</v>
      </c>
      <c r="C28" t="s">
        <v>21</v>
      </c>
      <c r="D28" t="s">
        <v>22</v>
      </c>
      <c r="E28" t="s">
        <v>23</v>
      </c>
      <c r="F28" t="s">
        <v>24</v>
      </c>
      <c r="G28" t="s">
        <v>3</v>
      </c>
      <c r="H28" t="s">
        <v>3</v>
      </c>
      <c r="I28" t="s">
        <v>96</v>
      </c>
      <c r="J28" t="s">
        <v>97</v>
      </c>
      <c r="K28" t="s">
        <v>57</v>
      </c>
      <c r="L28" t="s">
        <v>58</v>
      </c>
      <c r="M28" t="s">
        <v>3</v>
      </c>
      <c r="N28" t="s">
        <v>3</v>
      </c>
    </row>
    <row r="29" spans="1:14" x14ac:dyDescent="0.35">
      <c r="A29" t="s">
        <v>108</v>
      </c>
      <c r="B29">
        <v>-1000</v>
      </c>
      <c r="C29" t="s">
        <v>109</v>
      </c>
      <c r="D29" t="s">
        <v>110</v>
      </c>
      <c r="E29" t="s">
        <v>23</v>
      </c>
      <c r="F29" t="s">
        <v>24</v>
      </c>
      <c r="G29" t="s">
        <v>3</v>
      </c>
      <c r="H29" t="s">
        <v>3</v>
      </c>
      <c r="I29" t="s">
        <v>96</v>
      </c>
      <c r="J29" t="s">
        <v>97</v>
      </c>
      <c r="K29" t="s">
        <v>57</v>
      </c>
      <c r="L29" t="s">
        <v>58</v>
      </c>
      <c r="M29" t="s">
        <v>3</v>
      </c>
      <c r="N29" t="s">
        <v>3</v>
      </c>
    </row>
    <row r="30" spans="1:14" x14ac:dyDescent="0.35">
      <c r="A30" t="s">
        <v>111</v>
      </c>
      <c r="B30">
        <v>-810</v>
      </c>
      <c r="C30" t="s">
        <v>89</v>
      </c>
      <c r="D30" t="s">
        <v>90</v>
      </c>
      <c r="E30" t="s">
        <v>23</v>
      </c>
      <c r="F30" t="s">
        <v>24</v>
      </c>
      <c r="G30" t="s">
        <v>3</v>
      </c>
      <c r="H30" t="s">
        <v>3</v>
      </c>
      <c r="I30" t="s">
        <v>112</v>
      </c>
      <c r="J30" t="s">
        <v>113</v>
      </c>
      <c r="K30" t="s">
        <v>114</v>
      </c>
      <c r="L30" t="s">
        <v>115</v>
      </c>
      <c r="M30" t="s">
        <v>86</v>
      </c>
      <c r="N30" t="s">
        <v>87</v>
      </c>
    </row>
    <row r="31" spans="1:14" x14ac:dyDescent="0.35">
      <c r="A31" t="s">
        <v>116</v>
      </c>
      <c r="B31">
        <v>-1000</v>
      </c>
      <c r="C31" t="s">
        <v>89</v>
      </c>
      <c r="D31" t="s">
        <v>90</v>
      </c>
      <c r="E31" t="s">
        <v>23</v>
      </c>
      <c r="F31" t="s">
        <v>24</v>
      </c>
      <c r="G31" t="s">
        <v>3</v>
      </c>
      <c r="H31" t="s">
        <v>3</v>
      </c>
      <c r="I31" t="s">
        <v>117</v>
      </c>
      <c r="J31" t="s">
        <v>118</v>
      </c>
      <c r="K31" t="s">
        <v>119</v>
      </c>
      <c r="L31" t="s">
        <v>120</v>
      </c>
      <c r="M31" t="s">
        <v>86</v>
      </c>
      <c r="N31" t="s">
        <v>87</v>
      </c>
    </row>
    <row r="32" spans="1:14" x14ac:dyDescent="0.35">
      <c r="A32" t="s">
        <v>121</v>
      </c>
      <c r="B32">
        <v>1500</v>
      </c>
      <c r="C32" t="s">
        <v>122</v>
      </c>
      <c r="D32" t="s">
        <v>123</v>
      </c>
      <c r="E32" t="s">
        <v>23</v>
      </c>
      <c r="F32" t="s">
        <v>24</v>
      </c>
      <c r="G32" t="s">
        <v>3</v>
      </c>
      <c r="H32" t="s">
        <v>3</v>
      </c>
      <c r="I32" t="s">
        <v>124</v>
      </c>
      <c r="J32" t="s">
        <v>125</v>
      </c>
      <c r="K32" t="s">
        <v>119</v>
      </c>
      <c r="L32" t="s">
        <v>120</v>
      </c>
      <c r="M32" t="s">
        <v>3</v>
      </c>
      <c r="N32" t="s">
        <v>3</v>
      </c>
    </row>
    <row r="33" spans="1:14" x14ac:dyDescent="0.35">
      <c r="A33" t="s">
        <v>126</v>
      </c>
      <c r="B33">
        <v>1500</v>
      </c>
      <c r="C33" t="s">
        <v>78</v>
      </c>
      <c r="D33" t="s">
        <v>79</v>
      </c>
      <c r="E33" t="s">
        <v>69</v>
      </c>
      <c r="F33" t="s">
        <v>70</v>
      </c>
      <c r="G33" t="s">
        <v>3</v>
      </c>
      <c r="H33" t="s">
        <v>3</v>
      </c>
      <c r="I33" t="s">
        <v>124</v>
      </c>
      <c r="J33" t="s">
        <v>125</v>
      </c>
      <c r="K33" t="s">
        <v>119</v>
      </c>
      <c r="L33" t="s">
        <v>120</v>
      </c>
      <c r="M33" t="s">
        <v>3</v>
      </c>
      <c r="N33" t="s">
        <v>3</v>
      </c>
    </row>
    <row r="34" spans="1:14" x14ac:dyDescent="0.35">
      <c r="A34" t="s">
        <v>127</v>
      </c>
      <c r="B34">
        <v>-930</v>
      </c>
      <c r="C34" t="s">
        <v>128</v>
      </c>
      <c r="D34" t="s">
        <v>129</v>
      </c>
      <c r="E34" t="s">
        <v>23</v>
      </c>
      <c r="F34" t="s">
        <v>24</v>
      </c>
      <c r="G34" t="s">
        <v>3</v>
      </c>
      <c r="H34" t="s">
        <v>3</v>
      </c>
      <c r="I34" t="s">
        <v>130</v>
      </c>
      <c r="J34" t="s">
        <v>131</v>
      </c>
      <c r="K34" t="s">
        <v>132</v>
      </c>
      <c r="L34" t="s">
        <v>133</v>
      </c>
      <c r="M34" t="s">
        <v>3</v>
      </c>
      <c r="N34" t="s">
        <v>3</v>
      </c>
    </row>
    <row r="35" spans="1:14" x14ac:dyDescent="0.35">
      <c r="A35" t="s">
        <v>134</v>
      </c>
      <c r="B35">
        <v>2500</v>
      </c>
      <c r="C35" t="s">
        <v>128</v>
      </c>
      <c r="D35" t="s">
        <v>129</v>
      </c>
      <c r="E35" t="s">
        <v>23</v>
      </c>
      <c r="F35" t="s">
        <v>24</v>
      </c>
      <c r="G35" t="s">
        <v>3</v>
      </c>
      <c r="H35" t="s">
        <v>3</v>
      </c>
      <c r="I35" t="s">
        <v>130</v>
      </c>
      <c r="J35" t="s">
        <v>131</v>
      </c>
      <c r="K35" t="s">
        <v>135</v>
      </c>
      <c r="L35" t="s">
        <v>136</v>
      </c>
      <c r="M35" t="s">
        <v>3</v>
      </c>
      <c r="N35" t="s">
        <v>3</v>
      </c>
    </row>
    <row r="36" spans="1:14" x14ac:dyDescent="0.35">
      <c r="A36" t="s">
        <v>134</v>
      </c>
      <c r="B36">
        <v>4000</v>
      </c>
      <c r="C36" t="s">
        <v>122</v>
      </c>
      <c r="D36" t="s">
        <v>123</v>
      </c>
      <c r="E36" t="s">
        <v>23</v>
      </c>
      <c r="F36" t="s">
        <v>24</v>
      </c>
      <c r="G36" t="s">
        <v>3</v>
      </c>
      <c r="H36" t="s">
        <v>3</v>
      </c>
      <c r="I36" t="s">
        <v>130</v>
      </c>
      <c r="J36" t="s">
        <v>131</v>
      </c>
      <c r="K36" t="s">
        <v>135</v>
      </c>
      <c r="L36" t="s">
        <v>136</v>
      </c>
      <c r="M36" t="s">
        <v>3</v>
      </c>
      <c r="N36" t="s">
        <v>3</v>
      </c>
    </row>
    <row r="37" spans="1:14" x14ac:dyDescent="0.35">
      <c r="A37" t="s">
        <v>134</v>
      </c>
      <c r="B37">
        <v>9000</v>
      </c>
      <c r="C37" t="s">
        <v>137</v>
      </c>
      <c r="D37" t="s">
        <v>138</v>
      </c>
      <c r="E37" t="s">
        <v>23</v>
      </c>
      <c r="F37" t="s">
        <v>24</v>
      </c>
      <c r="G37" t="s">
        <v>3</v>
      </c>
      <c r="H37" t="s">
        <v>3</v>
      </c>
      <c r="I37" t="s">
        <v>130</v>
      </c>
      <c r="J37" t="s">
        <v>131</v>
      </c>
      <c r="K37" t="s">
        <v>135</v>
      </c>
      <c r="L37" t="s">
        <v>136</v>
      </c>
      <c r="M37" t="s">
        <v>3</v>
      </c>
      <c r="N37" t="s">
        <v>3</v>
      </c>
    </row>
    <row r="38" spans="1:14" x14ac:dyDescent="0.35">
      <c r="A38" t="s">
        <v>139</v>
      </c>
      <c r="B38">
        <v>-900</v>
      </c>
      <c r="C38" t="s">
        <v>109</v>
      </c>
      <c r="D38" t="s">
        <v>110</v>
      </c>
      <c r="E38" t="s">
        <v>23</v>
      </c>
      <c r="F38" t="s">
        <v>24</v>
      </c>
      <c r="G38" t="s">
        <v>3</v>
      </c>
      <c r="H38" t="s">
        <v>3</v>
      </c>
      <c r="I38" t="s">
        <v>130</v>
      </c>
      <c r="J38" t="s">
        <v>131</v>
      </c>
      <c r="K38" t="s">
        <v>135</v>
      </c>
      <c r="L38" t="s">
        <v>136</v>
      </c>
      <c r="M38" t="s">
        <v>3</v>
      </c>
      <c r="N38" t="s">
        <v>3</v>
      </c>
    </row>
    <row r="39" spans="1:14" x14ac:dyDescent="0.35">
      <c r="A39" t="s">
        <v>134</v>
      </c>
      <c r="B39">
        <v>140</v>
      </c>
      <c r="C39" t="s">
        <v>140</v>
      </c>
      <c r="D39" t="s">
        <v>141</v>
      </c>
      <c r="E39" t="s">
        <v>23</v>
      </c>
      <c r="F39" t="s">
        <v>24</v>
      </c>
      <c r="G39" t="s">
        <v>3</v>
      </c>
      <c r="H39" t="s">
        <v>3</v>
      </c>
      <c r="I39" t="s">
        <v>130</v>
      </c>
      <c r="J39" t="s">
        <v>131</v>
      </c>
      <c r="K39" t="s">
        <v>135</v>
      </c>
      <c r="L39" t="s">
        <v>136</v>
      </c>
      <c r="M39" t="s">
        <v>3</v>
      </c>
      <c r="N39" t="s">
        <v>3</v>
      </c>
    </row>
    <row r="40" spans="1:14" x14ac:dyDescent="0.35">
      <c r="A40" t="s">
        <v>134</v>
      </c>
      <c r="B40">
        <v>5797</v>
      </c>
      <c r="C40" t="s">
        <v>142</v>
      </c>
      <c r="D40" t="s">
        <v>143</v>
      </c>
      <c r="E40" t="s">
        <v>23</v>
      </c>
      <c r="F40" t="s">
        <v>24</v>
      </c>
      <c r="G40" t="s">
        <v>3</v>
      </c>
      <c r="H40" t="s">
        <v>3</v>
      </c>
      <c r="I40" t="s">
        <v>130</v>
      </c>
      <c r="J40" t="s">
        <v>131</v>
      </c>
      <c r="K40" t="s">
        <v>135</v>
      </c>
      <c r="L40" t="s">
        <v>136</v>
      </c>
      <c r="M40" t="s">
        <v>3</v>
      </c>
      <c r="N40" t="s">
        <v>3</v>
      </c>
    </row>
    <row r="41" spans="1:14" x14ac:dyDescent="0.35">
      <c r="A41" t="s">
        <v>144</v>
      </c>
      <c r="B41">
        <v>17568</v>
      </c>
      <c r="C41" t="s">
        <v>73</v>
      </c>
      <c r="D41" t="s">
        <v>74</v>
      </c>
      <c r="E41" t="s">
        <v>23</v>
      </c>
      <c r="F41" t="s">
        <v>24</v>
      </c>
      <c r="G41" t="s">
        <v>3</v>
      </c>
      <c r="H41" t="s">
        <v>3</v>
      </c>
      <c r="I41" t="s">
        <v>130</v>
      </c>
      <c r="J41" t="s">
        <v>131</v>
      </c>
      <c r="K41" t="s">
        <v>135</v>
      </c>
      <c r="L41" t="s">
        <v>136</v>
      </c>
      <c r="M41" t="s">
        <v>3</v>
      </c>
      <c r="N41" t="s">
        <v>3</v>
      </c>
    </row>
    <row r="42" spans="1:14" x14ac:dyDescent="0.35">
      <c r="A42" t="s">
        <v>145</v>
      </c>
      <c r="B42">
        <v>-500</v>
      </c>
      <c r="C42" t="s">
        <v>89</v>
      </c>
      <c r="D42" t="s">
        <v>90</v>
      </c>
      <c r="E42" t="s">
        <v>23</v>
      </c>
      <c r="F42" t="s">
        <v>24</v>
      </c>
      <c r="G42" t="s">
        <v>3</v>
      </c>
      <c r="H42" t="s">
        <v>3</v>
      </c>
      <c r="I42" t="s">
        <v>146</v>
      </c>
      <c r="J42" t="s">
        <v>147</v>
      </c>
      <c r="K42" t="s">
        <v>148</v>
      </c>
      <c r="L42" t="s">
        <v>149</v>
      </c>
      <c r="M42" t="s">
        <v>86</v>
      </c>
      <c r="N42" t="s">
        <v>87</v>
      </c>
    </row>
    <row r="43" spans="1:14" x14ac:dyDescent="0.35">
      <c r="A43" t="s">
        <v>150</v>
      </c>
      <c r="B43">
        <v>160</v>
      </c>
      <c r="C43" t="s">
        <v>151</v>
      </c>
      <c r="D43" t="s">
        <v>152</v>
      </c>
      <c r="E43" t="s">
        <v>23</v>
      </c>
      <c r="F43" t="s">
        <v>24</v>
      </c>
      <c r="G43" t="s">
        <v>3</v>
      </c>
      <c r="H43" t="s">
        <v>3</v>
      </c>
      <c r="I43" t="s">
        <v>153</v>
      </c>
      <c r="J43" t="s">
        <v>154</v>
      </c>
      <c r="K43" t="s">
        <v>114</v>
      </c>
      <c r="L43" t="s">
        <v>115</v>
      </c>
      <c r="M43" t="s">
        <v>3</v>
      </c>
      <c r="N43" t="s">
        <v>3</v>
      </c>
    </row>
    <row r="44" spans="1:14" x14ac:dyDescent="0.35">
      <c r="A44" t="s">
        <v>150</v>
      </c>
      <c r="B44">
        <v>-160</v>
      </c>
      <c r="C44" t="s">
        <v>34</v>
      </c>
      <c r="D44" t="s">
        <v>35</v>
      </c>
      <c r="E44" t="s">
        <v>23</v>
      </c>
      <c r="F44" t="s">
        <v>24</v>
      </c>
      <c r="G44" t="s">
        <v>3</v>
      </c>
      <c r="H44" t="s">
        <v>3</v>
      </c>
      <c r="I44" t="s">
        <v>153</v>
      </c>
      <c r="J44" t="s">
        <v>154</v>
      </c>
      <c r="K44" t="s">
        <v>114</v>
      </c>
      <c r="L44" t="s">
        <v>115</v>
      </c>
      <c r="M44" t="s">
        <v>3</v>
      </c>
      <c r="N44" t="s">
        <v>3</v>
      </c>
    </row>
    <row r="45" spans="1:14" x14ac:dyDescent="0.35">
      <c r="A45" t="s">
        <v>155</v>
      </c>
      <c r="B45">
        <v>-1500</v>
      </c>
      <c r="C45" t="s">
        <v>89</v>
      </c>
      <c r="D45" t="s">
        <v>90</v>
      </c>
      <c r="E45" t="s">
        <v>23</v>
      </c>
      <c r="F45" t="s">
        <v>24</v>
      </c>
      <c r="G45" t="s">
        <v>3</v>
      </c>
      <c r="H45" t="s">
        <v>3</v>
      </c>
      <c r="I45" t="s">
        <v>153</v>
      </c>
      <c r="J45" t="s">
        <v>154</v>
      </c>
      <c r="K45" t="s">
        <v>114</v>
      </c>
      <c r="L45" t="s">
        <v>115</v>
      </c>
      <c r="M45" t="s">
        <v>86</v>
      </c>
      <c r="N45" t="s">
        <v>87</v>
      </c>
    </row>
    <row r="46" spans="1:14" x14ac:dyDescent="0.35">
      <c r="A46" t="s">
        <v>156</v>
      </c>
      <c r="B46">
        <v>-500</v>
      </c>
      <c r="C46" t="s">
        <v>89</v>
      </c>
      <c r="D46" t="s">
        <v>90</v>
      </c>
      <c r="E46" t="s">
        <v>23</v>
      </c>
      <c r="F46" t="s">
        <v>24</v>
      </c>
      <c r="G46" t="s">
        <v>3</v>
      </c>
      <c r="H46" t="s">
        <v>3</v>
      </c>
      <c r="I46" t="s">
        <v>153</v>
      </c>
      <c r="J46" t="s">
        <v>154</v>
      </c>
      <c r="K46" t="s">
        <v>114</v>
      </c>
      <c r="L46" t="s">
        <v>115</v>
      </c>
      <c r="M46" t="s">
        <v>86</v>
      </c>
      <c r="N46" t="s">
        <v>87</v>
      </c>
    </row>
    <row r="47" spans="1:14" x14ac:dyDescent="0.35">
      <c r="A47" t="s">
        <v>157</v>
      </c>
      <c r="B47">
        <v>160</v>
      </c>
      <c r="C47" t="s">
        <v>151</v>
      </c>
      <c r="D47" t="s">
        <v>152</v>
      </c>
      <c r="E47" t="s">
        <v>23</v>
      </c>
      <c r="F47" t="s">
        <v>24</v>
      </c>
      <c r="G47" t="s">
        <v>3</v>
      </c>
      <c r="H47" t="s">
        <v>3</v>
      </c>
      <c r="I47" t="s">
        <v>158</v>
      </c>
      <c r="J47" t="s">
        <v>159</v>
      </c>
      <c r="K47" t="s">
        <v>114</v>
      </c>
      <c r="L47" t="s">
        <v>115</v>
      </c>
      <c r="M47" t="s">
        <v>3</v>
      </c>
      <c r="N47" t="s">
        <v>3</v>
      </c>
    </row>
    <row r="48" spans="1:14" x14ac:dyDescent="0.35">
      <c r="A48" t="s">
        <v>157</v>
      </c>
      <c r="B48">
        <v>-160</v>
      </c>
      <c r="C48" t="s">
        <v>34</v>
      </c>
      <c r="D48" t="s">
        <v>35</v>
      </c>
      <c r="E48" t="s">
        <v>23</v>
      </c>
      <c r="F48" t="s">
        <v>24</v>
      </c>
      <c r="G48" t="s">
        <v>3</v>
      </c>
      <c r="H48" t="s">
        <v>3</v>
      </c>
      <c r="I48" t="s">
        <v>158</v>
      </c>
      <c r="J48" t="s">
        <v>159</v>
      </c>
      <c r="K48" t="s">
        <v>114</v>
      </c>
      <c r="L48" t="s">
        <v>115</v>
      </c>
      <c r="M48" t="s">
        <v>3</v>
      </c>
      <c r="N48" t="s">
        <v>3</v>
      </c>
    </row>
    <row r="49" spans="1:14" x14ac:dyDescent="0.35">
      <c r="A49" t="s">
        <v>155</v>
      </c>
      <c r="B49">
        <v>-700</v>
      </c>
      <c r="C49" t="s">
        <v>89</v>
      </c>
      <c r="D49" t="s">
        <v>90</v>
      </c>
      <c r="E49" t="s">
        <v>23</v>
      </c>
      <c r="F49" t="s">
        <v>24</v>
      </c>
      <c r="G49" t="s">
        <v>3</v>
      </c>
      <c r="H49" t="s">
        <v>3</v>
      </c>
      <c r="I49" t="s">
        <v>158</v>
      </c>
      <c r="J49" t="s">
        <v>159</v>
      </c>
      <c r="K49" t="s">
        <v>114</v>
      </c>
      <c r="L49" t="s">
        <v>115</v>
      </c>
      <c r="M49" t="s">
        <v>86</v>
      </c>
      <c r="N49" t="s">
        <v>87</v>
      </c>
    </row>
    <row r="50" spans="1:14" x14ac:dyDescent="0.35">
      <c r="A50" t="s">
        <v>156</v>
      </c>
      <c r="B50">
        <v>-300</v>
      </c>
      <c r="C50" t="s">
        <v>89</v>
      </c>
      <c r="D50" t="s">
        <v>90</v>
      </c>
      <c r="E50" t="s">
        <v>23</v>
      </c>
      <c r="F50" t="s">
        <v>24</v>
      </c>
      <c r="G50" t="s">
        <v>3</v>
      </c>
      <c r="H50" t="s">
        <v>3</v>
      </c>
      <c r="I50" t="s">
        <v>158</v>
      </c>
      <c r="J50" t="s">
        <v>159</v>
      </c>
      <c r="K50" t="s">
        <v>114</v>
      </c>
      <c r="L50" t="s">
        <v>115</v>
      </c>
      <c r="M50" t="s">
        <v>86</v>
      </c>
      <c r="N50" t="s">
        <v>87</v>
      </c>
    </row>
    <row r="51" spans="1:14" x14ac:dyDescent="0.35">
      <c r="A51" t="s">
        <v>50</v>
      </c>
      <c r="B51">
        <v>-800</v>
      </c>
      <c r="C51" t="s">
        <v>160</v>
      </c>
      <c r="D51" t="s">
        <v>161</v>
      </c>
      <c r="E51" t="s">
        <v>23</v>
      </c>
      <c r="F51" t="s">
        <v>24</v>
      </c>
      <c r="G51" t="s">
        <v>162</v>
      </c>
      <c r="H51" t="s">
        <v>163</v>
      </c>
      <c r="I51" t="s">
        <v>164</v>
      </c>
      <c r="J51" t="s">
        <v>165</v>
      </c>
      <c r="K51" t="s">
        <v>166</v>
      </c>
      <c r="L51" t="s">
        <v>167</v>
      </c>
      <c r="M51" t="s">
        <v>3</v>
      </c>
      <c r="N51" t="s">
        <v>3</v>
      </c>
    </row>
    <row r="52" spans="1:14" x14ac:dyDescent="0.35">
      <c r="A52" t="s">
        <v>50</v>
      </c>
      <c r="B52">
        <v>-700</v>
      </c>
      <c r="C52" t="s">
        <v>168</v>
      </c>
      <c r="D52" t="s">
        <v>169</v>
      </c>
      <c r="E52" t="s">
        <v>23</v>
      </c>
      <c r="F52" t="s">
        <v>24</v>
      </c>
      <c r="G52" t="s">
        <v>170</v>
      </c>
      <c r="H52" t="s">
        <v>171</v>
      </c>
      <c r="I52" t="s">
        <v>164</v>
      </c>
      <c r="J52" t="s">
        <v>165</v>
      </c>
      <c r="K52" t="s">
        <v>166</v>
      </c>
      <c r="L52" t="s">
        <v>167</v>
      </c>
      <c r="M52" t="s">
        <v>3</v>
      </c>
      <c r="N52" t="s">
        <v>3</v>
      </c>
    </row>
    <row r="53" spans="1:14" x14ac:dyDescent="0.35">
      <c r="A53" t="s">
        <v>50</v>
      </c>
      <c r="B53">
        <v>-500</v>
      </c>
      <c r="C53" t="s">
        <v>172</v>
      </c>
      <c r="D53" t="s">
        <v>173</v>
      </c>
      <c r="E53" t="s">
        <v>23</v>
      </c>
      <c r="F53" t="s">
        <v>24</v>
      </c>
      <c r="G53" t="s">
        <v>174</v>
      </c>
      <c r="H53" t="s">
        <v>175</v>
      </c>
      <c r="I53" t="s">
        <v>164</v>
      </c>
      <c r="J53" t="s">
        <v>165</v>
      </c>
      <c r="K53" t="s">
        <v>166</v>
      </c>
      <c r="L53" t="s">
        <v>167</v>
      </c>
      <c r="M53" t="s">
        <v>3</v>
      </c>
      <c r="N53" t="s">
        <v>3</v>
      </c>
    </row>
    <row r="54" spans="1:14" x14ac:dyDescent="0.35">
      <c r="A54" t="s">
        <v>50</v>
      </c>
      <c r="B54">
        <v>-700</v>
      </c>
      <c r="C54" t="s">
        <v>176</v>
      </c>
      <c r="D54" t="s">
        <v>177</v>
      </c>
      <c r="E54" t="s">
        <v>23</v>
      </c>
      <c r="F54" t="s">
        <v>24</v>
      </c>
      <c r="G54" t="s">
        <v>178</v>
      </c>
      <c r="H54" t="s">
        <v>179</v>
      </c>
      <c r="I54" t="s">
        <v>164</v>
      </c>
      <c r="J54" t="s">
        <v>165</v>
      </c>
      <c r="K54" t="s">
        <v>166</v>
      </c>
      <c r="L54" t="s">
        <v>167</v>
      </c>
      <c r="M54" t="s">
        <v>3</v>
      </c>
      <c r="N54" t="s">
        <v>3</v>
      </c>
    </row>
    <row r="55" spans="1:14" x14ac:dyDescent="0.35">
      <c r="A55" t="s">
        <v>50</v>
      </c>
      <c r="B55">
        <v>-250</v>
      </c>
      <c r="C55" t="s">
        <v>180</v>
      </c>
      <c r="D55" t="s">
        <v>181</v>
      </c>
      <c r="E55" t="s">
        <v>23</v>
      </c>
      <c r="F55" t="s">
        <v>24</v>
      </c>
      <c r="G55" t="s">
        <v>182</v>
      </c>
      <c r="H55" t="s">
        <v>183</v>
      </c>
      <c r="I55" t="s">
        <v>164</v>
      </c>
      <c r="J55" t="s">
        <v>165</v>
      </c>
      <c r="K55" t="s">
        <v>166</v>
      </c>
      <c r="L55" t="s">
        <v>167</v>
      </c>
      <c r="M55" t="s">
        <v>3</v>
      </c>
      <c r="N55" t="s">
        <v>3</v>
      </c>
    </row>
    <row r="56" spans="1:14" x14ac:dyDescent="0.35">
      <c r="A56" t="s">
        <v>50</v>
      </c>
      <c r="B56">
        <v>-350</v>
      </c>
      <c r="C56" t="s">
        <v>184</v>
      </c>
      <c r="D56" t="s">
        <v>185</v>
      </c>
      <c r="E56" t="s">
        <v>23</v>
      </c>
      <c r="F56" t="s">
        <v>24</v>
      </c>
      <c r="G56" t="s">
        <v>186</v>
      </c>
      <c r="H56" t="s">
        <v>187</v>
      </c>
      <c r="I56" t="s">
        <v>164</v>
      </c>
      <c r="J56" t="s">
        <v>165</v>
      </c>
      <c r="K56" t="s">
        <v>166</v>
      </c>
      <c r="L56" t="s">
        <v>167</v>
      </c>
      <c r="M56" t="s">
        <v>3</v>
      </c>
      <c r="N56" t="s">
        <v>3</v>
      </c>
    </row>
    <row r="57" spans="1:14" x14ac:dyDescent="0.35">
      <c r="A57" t="s">
        <v>50</v>
      </c>
      <c r="B57">
        <v>-1350</v>
      </c>
      <c r="C57" t="s">
        <v>188</v>
      </c>
      <c r="D57" t="s">
        <v>189</v>
      </c>
      <c r="E57" t="s">
        <v>23</v>
      </c>
      <c r="F57" t="s">
        <v>24</v>
      </c>
      <c r="G57" t="s">
        <v>190</v>
      </c>
      <c r="H57" t="s">
        <v>191</v>
      </c>
      <c r="I57" t="s">
        <v>164</v>
      </c>
      <c r="J57" t="s">
        <v>165</v>
      </c>
      <c r="K57" t="s">
        <v>166</v>
      </c>
      <c r="L57" t="s">
        <v>167</v>
      </c>
      <c r="M57" t="s">
        <v>3</v>
      </c>
      <c r="N57" t="s">
        <v>3</v>
      </c>
    </row>
    <row r="58" spans="1:14" x14ac:dyDescent="0.35">
      <c r="A58" t="s">
        <v>50</v>
      </c>
      <c r="B58">
        <v>-250</v>
      </c>
      <c r="C58" t="s">
        <v>192</v>
      </c>
      <c r="D58" t="s">
        <v>193</v>
      </c>
      <c r="E58" t="s">
        <v>23</v>
      </c>
      <c r="F58" t="s">
        <v>24</v>
      </c>
      <c r="G58" t="s">
        <v>194</v>
      </c>
      <c r="H58" t="s">
        <v>195</v>
      </c>
      <c r="I58" t="s">
        <v>55</v>
      </c>
      <c r="J58" t="s">
        <v>56</v>
      </c>
      <c r="K58" t="s">
        <v>166</v>
      </c>
      <c r="L58" t="s">
        <v>167</v>
      </c>
      <c r="M58" t="s">
        <v>3</v>
      </c>
      <c r="N58" t="s">
        <v>3</v>
      </c>
    </row>
    <row r="59" spans="1:14" x14ac:dyDescent="0.35">
      <c r="A59" t="s">
        <v>196</v>
      </c>
      <c r="B59">
        <v>-15000</v>
      </c>
      <c r="C59" t="s">
        <v>197</v>
      </c>
      <c r="D59" t="s">
        <v>198</v>
      </c>
      <c r="E59" t="s">
        <v>23</v>
      </c>
      <c r="F59" t="s">
        <v>24</v>
      </c>
      <c r="G59" t="s">
        <v>199</v>
      </c>
      <c r="H59" t="s">
        <v>200</v>
      </c>
      <c r="I59" t="s">
        <v>55</v>
      </c>
      <c r="J59" t="s">
        <v>56</v>
      </c>
      <c r="K59" t="s">
        <v>18</v>
      </c>
      <c r="L59" t="s">
        <v>19</v>
      </c>
      <c r="M59" t="s">
        <v>3</v>
      </c>
      <c r="N59" t="s">
        <v>3</v>
      </c>
    </row>
    <row r="60" spans="1:14" x14ac:dyDescent="0.35">
      <c r="A60" t="s">
        <v>201</v>
      </c>
      <c r="B60">
        <v>-17202</v>
      </c>
      <c r="C60" t="s">
        <v>202</v>
      </c>
      <c r="D60" t="s">
        <v>203</v>
      </c>
      <c r="E60" t="s">
        <v>23</v>
      </c>
      <c r="F60" t="s">
        <v>24</v>
      </c>
      <c r="G60" t="s">
        <v>204</v>
      </c>
      <c r="H60" t="s">
        <v>205</v>
      </c>
      <c r="I60" t="s">
        <v>55</v>
      </c>
      <c r="J60" t="s">
        <v>56</v>
      </c>
      <c r="K60" t="s">
        <v>206</v>
      </c>
      <c r="L60" t="s">
        <v>207</v>
      </c>
      <c r="M60" t="s">
        <v>3</v>
      </c>
      <c r="N60" t="s">
        <v>3</v>
      </c>
    </row>
    <row r="61" spans="1:14" x14ac:dyDescent="0.35">
      <c r="A61" t="s">
        <v>50</v>
      </c>
      <c r="B61">
        <v>-1000</v>
      </c>
      <c r="C61" t="s">
        <v>197</v>
      </c>
      <c r="D61" t="s">
        <v>198</v>
      </c>
      <c r="E61" t="s">
        <v>23</v>
      </c>
      <c r="F61" t="s">
        <v>24</v>
      </c>
      <c r="G61" t="s">
        <v>208</v>
      </c>
      <c r="H61" t="s">
        <v>209</v>
      </c>
      <c r="I61" t="s">
        <v>55</v>
      </c>
      <c r="J61" t="s">
        <v>56</v>
      </c>
      <c r="K61" t="s">
        <v>206</v>
      </c>
      <c r="L61" t="s">
        <v>207</v>
      </c>
      <c r="M61" t="s">
        <v>3</v>
      </c>
      <c r="N61" t="s">
        <v>3</v>
      </c>
    </row>
    <row r="62" spans="1:14" x14ac:dyDescent="0.35">
      <c r="A62" t="s">
        <v>50</v>
      </c>
      <c r="B62">
        <v>-6000</v>
      </c>
      <c r="C62" t="s">
        <v>202</v>
      </c>
      <c r="D62" t="s">
        <v>203</v>
      </c>
      <c r="E62" t="s">
        <v>23</v>
      </c>
      <c r="F62" t="s">
        <v>24</v>
      </c>
      <c r="G62" t="s">
        <v>204</v>
      </c>
      <c r="H62" t="s">
        <v>205</v>
      </c>
      <c r="I62" t="s">
        <v>55</v>
      </c>
      <c r="J62" t="s">
        <v>56</v>
      </c>
      <c r="K62" t="s">
        <v>206</v>
      </c>
      <c r="L62" t="s">
        <v>207</v>
      </c>
      <c r="M62" t="s">
        <v>3</v>
      </c>
      <c r="N62" t="s">
        <v>3</v>
      </c>
    </row>
    <row r="63" spans="1:14" x14ac:dyDescent="0.35">
      <c r="A63" t="s">
        <v>50</v>
      </c>
      <c r="B63">
        <v>-5000</v>
      </c>
      <c r="C63" t="s">
        <v>197</v>
      </c>
      <c r="D63" t="s">
        <v>198</v>
      </c>
      <c r="E63" t="s">
        <v>23</v>
      </c>
      <c r="F63" t="s">
        <v>24</v>
      </c>
      <c r="G63" t="s">
        <v>208</v>
      </c>
      <c r="H63" t="s">
        <v>209</v>
      </c>
      <c r="I63" t="s">
        <v>55</v>
      </c>
      <c r="J63" t="s">
        <v>56</v>
      </c>
      <c r="K63" t="s">
        <v>210</v>
      </c>
      <c r="L63" t="s">
        <v>211</v>
      </c>
      <c r="M63" t="s">
        <v>3</v>
      </c>
      <c r="N63" t="s">
        <v>3</v>
      </c>
    </row>
    <row r="64" spans="1:14" x14ac:dyDescent="0.35">
      <c r="A64" t="s">
        <v>50</v>
      </c>
      <c r="B64">
        <v>-200</v>
      </c>
      <c r="C64" t="s">
        <v>212</v>
      </c>
      <c r="D64" t="s">
        <v>213</v>
      </c>
      <c r="E64" t="s">
        <v>23</v>
      </c>
      <c r="F64" t="s">
        <v>24</v>
      </c>
      <c r="G64" t="s">
        <v>214</v>
      </c>
      <c r="H64" t="s">
        <v>215</v>
      </c>
      <c r="I64" t="s">
        <v>55</v>
      </c>
      <c r="J64" t="s">
        <v>56</v>
      </c>
      <c r="K64" t="s">
        <v>119</v>
      </c>
      <c r="L64" t="s">
        <v>120</v>
      </c>
      <c r="M64" t="s">
        <v>3</v>
      </c>
      <c r="N64" t="s">
        <v>3</v>
      </c>
    </row>
    <row r="65" spans="1:14" x14ac:dyDescent="0.35">
      <c r="A65" t="s">
        <v>50</v>
      </c>
      <c r="B65">
        <v>-3000</v>
      </c>
      <c r="C65" t="s">
        <v>51</v>
      </c>
      <c r="D65" t="s">
        <v>52</v>
      </c>
      <c r="E65" t="s">
        <v>23</v>
      </c>
      <c r="F65" t="s">
        <v>24</v>
      </c>
      <c r="G65" t="s">
        <v>216</v>
      </c>
      <c r="H65" t="s">
        <v>217</v>
      </c>
      <c r="I65" t="s">
        <v>55</v>
      </c>
      <c r="J65" t="s">
        <v>56</v>
      </c>
      <c r="K65" t="s">
        <v>132</v>
      </c>
      <c r="L65" t="s">
        <v>133</v>
      </c>
      <c r="M65" t="s">
        <v>3</v>
      </c>
      <c r="N65" t="s">
        <v>3</v>
      </c>
    </row>
    <row r="66" spans="1:14" x14ac:dyDescent="0.35">
      <c r="A66" t="s">
        <v>50</v>
      </c>
      <c r="B66">
        <v>-500</v>
      </c>
      <c r="C66" t="s">
        <v>51</v>
      </c>
      <c r="D66" t="s">
        <v>52</v>
      </c>
      <c r="E66" t="s">
        <v>23</v>
      </c>
      <c r="F66" t="s">
        <v>24</v>
      </c>
      <c r="G66" t="s">
        <v>218</v>
      </c>
      <c r="H66" t="s">
        <v>219</v>
      </c>
      <c r="I66" t="s">
        <v>55</v>
      </c>
      <c r="J66" t="s">
        <v>56</v>
      </c>
      <c r="K66" t="s">
        <v>132</v>
      </c>
      <c r="L66" t="s">
        <v>133</v>
      </c>
      <c r="M66" t="s">
        <v>3</v>
      </c>
      <c r="N66" t="s">
        <v>3</v>
      </c>
    </row>
    <row r="67" spans="1:14" x14ac:dyDescent="0.35">
      <c r="A67" t="s">
        <v>50</v>
      </c>
      <c r="B67">
        <v>-5000</v>
      </c>
      <c r="C67" t="s">
        <v>51</v>
      </c>
      <c r="D67" t="s">
        <v>52</v>
      </c>
      <c r="E67" t="s">
        <v>23</v>
      </c>
      <c r="F67" t="s">
        <v>24</v>
      </c>
      <c r="G67" t="s">
        <v>59</v>
      </c>
      <c r="H67" t="s">
        <v>60</v>
      </c>
      <c r="I67" t="s">
        <v>55</v>
      </c>
      <c r="J67" t="s">
        <v>56</v>
      </c>
      <c r="K67" t="s">
        <v>220</v>
      </c>
      <c r="L67" t="s">
        <v>221</v>
      </c>
      <c r="M67" t="s">
        <v>3</v>
      </c>
      <c r="N67" t="s">
        <v>3</v>
      </c>
    </row>
    <row r="68" spans="1:14" x14ac:dyDescent="0.35">
      <c r="A68" t="s">
        <v>222</v>
      </c>
      <c r="B68">
        <v>-1000</v>
      </c>
      <c r="C68" t="s">
        <v>89</v>
      </c>
      <c r="D68" t="s">
        <v>90</v>
      </c>
      <c r="E68" t="s">
        <v>23</v>
      </c>
      <c r="F68" t="s">
        <v>24</v>
      </c>
      <c r="G68" t="s">
        <v>223</v>
      </c>
      <c r="H68" t="s">
        <v>224</v>
      </c>
      <c r="I68" t="s">
        <v>225</v>
      </c>
      <c r="J68" t="s">
        <v>226</v>
      </c>
      <c r="K68" t="s">
        <v>114</v>
      </c>
      <c r="L68" t="s">
        <v>115</v>
      </c>
      <c r="M68" t="s">
        <v>3</v>
      </c>
      <c r="N68" t="s">
        <v>3</v>
      </c>
    </row>
    <row r="69" spans="1:14" x14ac:dyDescent="0.35">
      <c r="A69" t="s">
        <v>227</v>
      </c>
      <c r="B69">
        <v>3500</v>
      </c>
      <c r="C69" t="s">
        <v>228</v>
      </c>
      <c r="D69" t="s">
        <v>227</v>
      </c>
      <c r="E69" t="s">
        <v>69</v>
      </c>
      <c r="F69" t="s">
        <v>70</v>
      </c>
      <c r="G69" t="s">
        <v>229</v>
      </c>
      <c r="H69" t="s">
        <v>230</v>
      </c>
      <c r="I69" t="s">
        <v>231</v>
      </c>
      <c r="J69" t="s">
        <v>232</v>
      </c>
      <c r="K69" t="s">
        <v>166</v>
      </c>
      <c r="L69" t="s">
        <v>167</v>
      </c>
      <c r="M69" t="s">
        <v>3</v>
      </c>
      <c r="N69" t="s">
        <v>3</v>
      </c>
    </row>
    <row r="70" spans="1:14" x14ac:dyDescent="0.35">
      <c r="A70" t="s">
        <v>233</v>
      </c>
      <c r="B70">
        <v>38</v>
      </c>
      <c r="C70" t="s">
        <v>234</v>
      </c>
      <c r="D70" t="s">
        <v>235</v>
      </c>
      <c r="E70" t="s">
        <v>23</v>
      </c>
      <c r="F70" t="s">
        <v>24</v>
      </c>
      <c r="G70" t="s">
        <v>236</v>
      </c>
      <c r="H70" t="s">
        <v>237</v>
      </c>
      <c r="I70" t="s">
        <v>231</v>
      </c>
      <c r="J70" t="s">
        <v>232</v>
      </c>
      <c r="K70" t="s">
        <v>166</v>
      </c>
      <c r="L70" t="s">
        <v>167</v>
      </c>
      <c r="M70" t="s">
        <v>3</v>
      </c>
      <c r="N70" t="s">
        <v>3</v>
      </c>
    </row>
    <row r="71" spans="1:14" x14ac:dyDescent="0.35">
      <c r="A71" t="s">
        <v>238</v>
      </c>
      <c r="B71">
        <v>1584</v>
      </c>
      <c r="C71" t="s">
        <v>239</v>
      </c>
      <c r="D71" t="s">
        <v>240</v>
      </c>
      <c r="E71" t="s">
        <v>23</v>
      </c>
      <c r="F71" t="s">
        <v>24</v>
      </c>
      <c r="G71" t="s">
        <v>236</v>
      </c>
      <c r="H71" t="s">
        <v>237</v>
      </c>
      <c r="I71" t="s">
        <v>231</v>
      </c>
      <c r="J71" t="s">
        <v>232</v>
      </c>
      <c r="K71" t="s">
        <v>166</v>
      </c>
      <c r="L71" t="s">
        <v>167</v>
      </c>
      <c r="M71" t="s">
        <v>3</v>
      </c>
      <c r="N71" t="s">
        <v>3</v>
      </c>
    </row>
    <row r="72" spans="1:14" x14ac:dyDescent="0.35">
      <c r="A72" t="s">
        <v>241</v>
      </c>
      <c r="B72">
        <v>4800</v>
      </c>
      <c r="C72" t="s">
        <v>242</v>
      </c>
      <c r="D72" t="s">
        <v>243</v>
      </c>
      <c r="E72" t="s">
        <v>23</v>
      </c>
      <c r="F72" t="s">
        <v>24</v>
      </c>
      <c r="G72" t="s">
        <v>236</v>
      </c>
      <c r="H72" t="s">
        <v>237</v>
      </c>
      <c r="I72" t="s">
        <v>231</v>
      </c>
      <c r="J72" t="s">
        <v>232</v>
      </c>
      <c r="K72" t="s">
        <v>166</v>
      </c>
      <c r="L72" t="s">
        <v>167</v>
      </c>
      <c r="M72" t="s">
        <v>3</v>
      </c>
      <c r="N72" t="s">
        <v>3</v>
      </c>
    </row>
    <row r="73" spans="1:14" x14ac:dyDescent="0.35">
      <c r="A73" t="s">
        <v>244</v>
      </c>
      <c r="B73">
        <v>-8</v>
      </c>
      <c r="C73" t="s">
        <v>234</v>
      </c>
      <c r="D73" t="s">
        <v>235</v>
      </c>
      <c r="E73" t="s">
        <v>23</v>
      </c>
      <c r="F73" t="s">
        <v>24</v>
      </c>
      <c r="G73" t="s">
        <v>236</v>
      </c>
      <c r="H73" t="s">
        <v>237</v>
      </c>
      <c r="I73" t="s">
        <v>231</v>
      </c>
      <c r="J73" t="s">
        <v>232</v>
      </c>
      <c r="K73" t="s">
        <v>166</v>
      </c>
      <c r="L73" t="s">
        <v>167</v>
      </c>
      <c r="M73" t="s">
        <v>3</v>
      </c>
      <c r="N73" t="s">
        <v>3</v>
      </c>
    </row>
    <row r="74" spans="1:14" x14ac:dyDescent="0.35">
      <c r="A74" t="s">
        <v>244</v>
      </c>
      <c r="B74">
        <v>-323</v>
      </c>
      <c r="C74" t="s">
        <v>239</v>
      </c>
      <c r="D74" t="s">
        <v>240</v>
      </c>
      <c r="E74" t="s">
        <v>23</v>
      </c>
      <c r="F74" t="s">
        <v>24</v>
      </c>
      <c r="G74" t="s">
        <v>236</v>
      </c>
      <c r="H74" t="s">
        <v>237</v>
      </c>
      <c r="I74" t="s">
        <v>231</v>
      </c>
      <c r="J74" t="s">
        <v>232</v>
      </c>
      <c r="K74" t="s">
        <v>166</v>
      </c>
      <c r="L74" t="s">
        <v>167</v>
      </c>
      <c r="M74" t="s">
        <v>3</v>
      </c>
      <c r="N74" t="s">
        <v>3</v>
      </c>
    </row>
    <row r="75" spans="1:14" x14ac:dyDescent="0.35">
      <c r="A75" t="s">
        <v>244</v>
      </c>
      <c r="B75">
        <v>-980</v>
      </c>
      <c r="C75" t="s">
        <v>242</v>
      </c>
      <c r="D75" t="s">
        <v>243</v>
      </c>
      <c r="E75" t="s">
        <v>23</v>
      </c>
      <c r="F75" t="s">
        <v>24</v>
      </c>
      <c r="G75" t="s">
        <v>236</v>
      </c>
      <c r="H75" t="s">
        <v>237</v>
      </c>
      <c r="I75" t="s">
        <v>231</v>
      </c>
      <c r="J75" t="s">
        <v>232</v>
      </c>
      <c r="K75" t="s">
        <v>166</v>
      </c>
      <c r="L75" t="s">
        <v>167</v>
      </c>
      <c r="M75" t="s">
        <v>3</v>
      </c>
      <c r="N75" t="s">
        <v>3</v>
      </c>
    </row>
    <row r="76" spans="1:14" x14ac:dyDescent="0.35">
      <c r="A76" t="s">
        <v>50</v>
      </c>
      <c r="B76">
        <v>-10000</v>
      </c>
      <c r="C76" t="s">
        <v>245</v>
      </c>
      <c r="D76" t="s">
        <v>246</v>
      </c>
      <c r="E76" t="s">
        <v>23</v>
      </c>
      <c r="F76" t="s">
        <v>24</v>
      </c>
      <c r="G76" t="s">
        <v>247</v>
      </c>
      <c r="H76" t="s">
        <v>248</v>
      </c>
      <c r="I76" t="s">
        <v>249</v>
      </c>
      <c r="J76" t="s">
        <v>250</v>
      </c>
      <c r="K76" t="s">
        <v>166</v>
      </c>
      <c r="L76" t="s">
        <v>167</v>
      </c>
      <c r="M76" t="s">
        <v>3</v>
      </c>
      <c r="N76" t="s">
        <v>3</v>
      </c>
    </row>
    <row r="77" spans="1:14" x14ac:dyDescent="0.35">
      <c r="A77" t="s">
        <v>251</v>
      </c>
      <c r="B77">
        <v>-10000</v>
      </c>
      <c r="C77" t="s">
        <v>44</v>
      </c>
      <c r="D77" t="s">
        <v>45</v>
      </c>
      <c r="E77" t="s">
        <v>23</v>
      </c>
      <c r="F77" t="s">
        <v>24</v>
      </c>
      <c r="G77" t="s">
        <v>252</v>
      </c>
      <c r="H77" t="s">
        <v>253</v>
      </c>
      <c r="I77" t="s">
        <v>39</v>
      </c>
      <c r="J77" t="s">
        <v>40</v>
      </c>
      <c r="K77" t="s">
        <v>254</v>
      </c>
      <c r="L77" t="s">
        <v>255</v>
      </c>
      <c r="M77" t="s">
        <v>3</v>
      </c>
      <c r="N77" t="s">
        <v>3</v>
      </c>
    </row>
    <row r="78" spans="1:14" x14ac:dyDescent="0.35">
      <c r="A78" t="s">
        <v>251</v>
      </c>
      <c r="B78">
        <v>-112000</v>
      </c>
      <c r="C78" t="s">
        <v>44</v>
      </c>
      <c r="D78" t="s">
        <v>45</v>
      </c>
      <c r="E78" t="s">
        <v>23</v>
      </c>
      <c r="F78" t="s">
        <v>24</v>
      </c>
      <c r="G78" t="s">
        <v>256</v>
      </c>
      <c r="H78" t="s">
        <v>257</v>
      </c>
      <c r="I78" t="s">
        <v>39</v>
      </c>
      <c r="J78" t="s">
        <v>40</v>
      </c>
      <c r="K78" t="s">
        <v>254</v>
      </c>
      <c r="L78" t="s">
        <v>255</v>
      </c>
      <c r="M78" t="s">
        <v>3</v>
      </c>
      <c r="N78" t="s">
        <v>3</v>
      </c>
    </row>
    <row r="79" spans="1:14" x14ac:dyDescent="0.35">
      <c r="A79" t="s">
        <v>251</v>
      </c>
      <c r="B79">
        <v>-15000</v>
      </c>
      <c r="C79" t="s">
        <v>44</v>
      </c>
      <c r="D79" t="s">
        <v>45</v>
      </c>
      <c r="E79" t="s">
        <v>23</v>
      </c>
      <c r="F79" t="s">
        <v>24</v>
      </c>
      <c r="G79" t="s">
        <v>258</v>
      </c>
      <c r="H79" t="s">
        <v>259</v>
      </c>
      <c r="I79" t="s">
        <v>39</v>
      </c>
      <c r="J79" t="s">
        <v>40</v>
      </c>
      <c r="K79" t="s">
        <v>260</v>
      </c>
      <c r="L79" t="s">
        <v>261</v>
      </c>
      <c r="M79" t="s">
        <v>3</v>
      </c>
      <c r="N79" t="s">
        <v>3</v>
      </c>
    </row>
    <row r="80" spans="1:14" x14ac:dyDescent="0.35">
      <c r="A80" t="s">
        <v>262</v>
      </c>
      <c r="B80">
        <v>473985</v>
      </c>
      <c r="C80" t="s">
        <v>263</v>
      </c>
      <c r="D80" t="s">
        <v>264</v>
      </c>
      <c r="E80" t="s">
        <v>12</v>
      </c>
      <c r="F80" t="s">
        <v>13</v>
      </c>
      <c r="G80" t="s">
        <v>265</v>
      </c>
      <c r="H80" t="s">
        <v>266</v>
      </c>
      <c r="I80" t="s">
        <v>39</v>
      </c>
      <c r="J80" t="s">
        <v>40</v>
      </c>
      <c r="K80" t="s">
        <v>267</v>
      </c>
      <c r="L80" t="s">
        <v>268</v>
      </c>
      <c r="M80" t="s">
        <v>3</v>
      </c>
      <c r="N80" t="s">
        <v>3</v>
      </c>
    </row>
    <row r="81" spans="1:14" x14ac:dyDescent="0.35">
      <c r="A81" t="s">
        <v>269</v>
      </c>
      <c r="B81">
        <v>-3000</v>
      </c>
      <c r="C81" t="s">
        <v>44</v>
      </c>
      <c r="D81" t="s">
        <v>45</v>
      </c>
      <c r="E81" t="s">
        <v>23</v>
      </c>
      <c r="F81" t="s">
        <v>24</v>
      </c>
      <c r="G81" t="s">
        <v>270</v>
      </c>
      <c r="H81" t="s">
        <v>271</v>
      </c>
      <c r="I81" t="s">
        <v>39</v>
      </c>
      <c r="J81" t="s">
        <v>40</v>
      </c>
      <c r="K81" t="s">
        <v>272</v>
      </c>
      <c r="L81" t="s">
        <v>273</v>
      </c>
      <c r="M81" t="s">
        <v>3</v>
      </c>
      <c r="N81" t="s">
        <v>3</v>
      </c>
    </row>
    <row r="82" spans="1:14" x14ac:dyDescent="0.35">
      <c r="A82" t="s">
        <v>274</v>
      </c>
      <c r="B82">
        <v>-18500</v>
      </c>
      <c r="C82" t="s">
        <v>44</v>
      </c>
      <c r="D82" t="s">
        <v>45</v>
      </c>
      <c r="E82" t="s">
        <v>23</v>
      </c>
      <c r="F82" t="s">
        <v>24</v>
      </c>
      <c r="G82" t="s">
        <v>275</v>
      </c>
      <c r="H82" t="s">
        <v>276</v>
      </c>
      <c r="I82" t="s">
        <v>39</v>
      </c>
      <c r="J82" t="s">
        <v>40</v>
      </c>
      <c r="K82" t="s">
        <v>272</v>
      </c>
      <c r="L82" t="s">
        <v>273</v>
      </c>
      <c r="M82" t="s">
        <v>3</v>
      </c>
      <c r="N82" t="s">
        <v>3</v>
      </c>
    </row>
    <row r="83" spans="1:14" x14ac:dyDescent="0.35">
      <c r="A83" t="s">
        <v>277</v>
      </c>
      <c r="B83">
        <v>-15000</v>
      </c>
      <c r="C83" t="s">
        <v>44</v>
      </c>
      <c r="D83" t="s">
        <v>45</v>
      </c>
      <c r="E83" t="s">
        <v>23</v>
      </c>
      <c r="F83" t="s">
        <v>24</v>
      </c>
      <c r="G83" t="s">
        <v>278</v>
      </c>
      <c r="H83" t="s">
        <v>279</v>
      </c>
      <c r="I83" t="s">
        <v>39</v>
      </c>
      <c r="J83" t="s">
        <v>40</v>
      </c>
      <c r="K83" t="s">
        <v>272</v>
      </c>
      <c r="L83" t="s">
        <v>273</v>
      </c>
      <c r="M83" t="s">
        <v>3</v>
      </c>
      <c r="N83" t="s">
        <v>3</v>
      </c>
    </row>
    <row r="84" spans="1:14" x14ac:dyDescent="0.35">
      <c r="A84" t="s">
        <v>280</v>
      </c>
      <c r="B84">
        <v>-20000</v>
      </c>
      <c r="C84" t="s">
        <v>44</v>
      </c>
      <c r="D84" t="s">
        <v>45</v>
      </c>
      <c r="E84" t="s">
        <v>23</v>
      </c>
      <c r="F84" t="s">
        <v>24</v>
      </c>
      <c r="G84" t="s">
        <v>281</v>
      </c>
      <c r="H84" t="s">
        <v>282</v>
      </c>
      <c r="I84" t="s">
        <v>39</v>
      </c>
      <c r="J84" t="s">
        <v>40</v>
      </c>
      <c r="K84" t="s">
        <v>272</v>
      </c>
      <c r="L84" t="s">
        <v>273</v>
      </c>
      <c r="M84" t="s">
        <v>3</v>
      </c>
      <c r="N84" t="s">
        <v>3</v>
      </c>
    </row>
    <row r="85" spans="1:14" x14ac:dyDescent="0.35">
      <c r="A85" t="s">
        <v>283</v>
      </c>
      <c r="B85">
        <v>-1000</v>
      </c>
      <c r="C85" t="s">
        <v>44</v>
      </c>
      <c r="D85" t="s">
        <v>45</v>
      </c>
      <c r="E85" t="s">
        <v>23</v>
      </c>
      <c r="F85" t="s">
        <v>24</v>
      </c>
      <c r="G85" t="s">
        <v>284</v>
      </c>
      <c r="H85" t="s">
        <v>285</v>
      </c>
      <c r="I85" t="s">
        <v>39</v>
      </c>
      <c r="J85" t="s">
        <v>40</v>
      </c>
      <c r="K85" t="s">
        <v>272</v>
      </c>
      <c r="L85" t="s">
        <v>273</v>
      </c>
      <c r="M85" t="s">
        <v>3</v>
      </c>
      <c r="N85" t="s">
        <v>3</v>
      </c>
    </row>
    <row r="86" spans="1:14" x14ac:dyDescent="0.35">
      <c r="A86" t="s">
        <v>286</v>
      </c>
      <c r="B86">
        <v>-20000</v>
      </c>
      <c r="C86" t="s">
        <v>287</v>
      </c>
      <c r="D86" t="s">
        <v>288</v>
      </c>
      <c r="E86" t="s">
        <v>12</v>
      </c>
      <c r="F86" t="s">
        <v>13</v>
      </c>
      <c r="G86" t="s">
        <v>289</v>
      </c>
      <c r="H86" t="s">
        <v>290</v>
      </c>
      <c r="I86" t="s">
        <v>39</v>
      </c>
      <c r="J86" t="s">
        <v>40</v>
      </c>
      <c r="K86" t="s">
        <v>291</v>
      </c>
      <c r="L86" t="s">
        <v>292</v>
      </c>
      <c r="M86" t="s">
        <v>3</v>
      </c>
      <c r="N86" t="s">
        <v>3</v>
      </c>
    </row>
    <row r="87" spans="1:14" x14ac:dyDescent="0.35">
      <c r="A87" t="s">
        <v>293</v>
      </c>
      <c r="B87">
        <v>-10000</v>
      </c>
      <c r="C87" t="s">
        <v>44</v>
      </c>
      <c r="D87" t="s">
        <v>45</v>
      </c>
      <c r="E87" t="s">
        <v>23</v>
      </c>
      <c r="F87" t="s">
        <v>24</v>
      </c>
      <c r="G87" t="s">
        <v>294</v>
      </c>
      <c r="H87" t="s">
        <v>295</v>
      </c>
      <c r="I87" t="s">
        <v>39</v>
      </c>
      <c r="J87" t="s">
        <v>40</v>
      </c>
      <c r="K87" t="s">
        <v>291</v>
      </c>
      <c r="L87" t="s">
        <v>292</v>
      </c>
      <c r="M87" t="s">
        <v>3</v>
      </c>
      <c r="N87" t="s">
        <v>3</v>
      </c>
    </row>
    <row r="88" spans="1:14" x14ac:dyDescent="0.35">
      <c r="A88" t="s">
        <v>296</v>
      </c>
      <c r="B88">
        <v>25000</v>
      </c>
      <c r="C88" t="s">
        <v>10</v>
      </c>
      <c r="D88" t="s">
        <v>11</v>
      </c>
      <c r="E88" t="s">
        <v>12</v>
      </c>
      <c r="F88" t="s">
        <v>13</v>
      </c>
      <c r="G88" t="s">
        <v>297</v>
      </c>
      <c r="H88" t="s">
        <v>298</v>
      </c>
      <c r="I88" t="s">
        <v>39</v>
      </c>
      <c r="J88" t="s">
        <v>40</v>
      </c>
      <c r="K88" t="s">
        <v>18</v>
      </c>
      <c r="L88" t="s">
        <v>19</v>
      </c>
      <c r="M88" t="s">
        <v>3</v>
      </c>
      <c r="N88" t="s">
        <v>3</v>
      </c>
    </row>
    <row r="89" spans="1:14" x14ac:dyDescent="0.35">
      <c r="A89" t="s">
        <v>251</v>
      </c>
      <c r="B89">
        <v>-33035</v>
      </c>
      <c r="C89" t="s">
        <v>299</v>
      </c>
      <c r="D89" t="s">
        <v>26</v>
      </c>
      <c r="E89" t="s">
        <v>23</v>
      </c>
      <c r="F89" t="s">
        <v>24</v>
      </c>
      <c r="G89" t="s">
        <v>300</v>
      </c>
      <c r="H89" t="s">
        <v>301</v>
      </c>
      <c r="I89" t="s">
        <v>302</v>
      </c>
      <c r="J89" t="s">
        <v>303</v>
      </c>
      <c r="K89" t="s">
        <v>41</v>
      </c>
      <c r="L89" t="s">
        <v>42</v>
      </c>
      <c r="M89" t="s">
        <v>3</v>
      </c>
      <c r="N89" t="s">
        <v>3</v>
      </c>
    </row>
    <row r="90" spans="1:14" x14ac:dyDescent="0.35">
      <c r="A90" t="s">
        <v>304</v>
      </c>
      <c r="B90">
        <v>-25000</v>
      </c>
      <c r="C90" t="s">
        <v>10</v>
      </c>
      <c r="D90" t="s">
        <v>11</v>
      </c>
      <c r="E90" t="s">
        <v>12</v>
      </c>
      <c r="F90" t="s">
        <v>13</v>
      </c>
      <c r="G90" t="s">
        <v>297</v>
      </c>
      <c r="H90" t="s">
        <v>298</v>
      </c>
      <c r="I90" t="s">
        <v>302</v>
      </c>
      <c r="J90" t="s">
        <v>303</v>
      </c>
      <c r="K90" t="s">
        <v>18</v>
      </c>
      <c r="L90" t="s">
        <v>19</v>
      </c>
      <c r="M90" t="s">
        <v>3</v>
      </c>
      <c r="N90" t="s">
        <v>3</v>
      </c>
    </row>
    <row r="91" spans="1:14" x14ac:dyDescent="0.35">
      <c r="A91" t="s">
        <v>305</v>
      </c>
      <c r="B91">
        <v>588500</v>
      </c>
      <c r="C91" t="s">
        <v>306</v>
      </c>
      <c r="D91" t="s">
        <v>305</v>
      </c>
      <c r="E91" t="s">
        <v>307</v>
      </c>
      <c r="F91" t="s">
        <v>305</v>
      </c>
      <c r="G91" t="s">
        <v>308</v>
      </c>
      <c r="H91" t="s">
        <v>309</v>
      </c>
      <c r="I91" t="s">
        <v>310</v>
      </c>
      <c r="J91" t="s">
        <v>311</v>
      </c>
      <c r="K91" t="s">
        <v>312</v>
      </c>
      <c r="L91" t="s">
        <v>313</v>
      </c>
      <c r="M91" t="s">
        <v>3</v>
      </c>
      <c r="N91" t="s">
        <v>3</v>
      </c>
    </row>
    <row r="92" spans="1:14" x14ac:dyDescent="0.35">
      <c r="A92" t="s">
        <v>314</v>
      </c>
      <c r="B92">
        <v>473985</v>
      </c>
      <c r="C92" t="s">
        <v>315</v>
      </c>
      <c r="D92" t="s">
        <v>316</v>
      </c>
      <c r="E92" t="s">
        <v>317</v>
      </c>
      <c r="F92" t="s">
        <v>318</v>
      </c>
      <c r="G92" t="s">
        <v>319</v>
      </c>
      <c r="H92" t="s">
        <v>320</v>
      </c>
      <c r="I92" t="s">
        <v>310</v>
      </c>
      <c r="J92" t="s">
        <v>311</v>
      </c>
      <c r="K92" t="s">
        <v>312</v>
      </c>
      <c r="L92" t="s">
        <v>313</v>
      </c>
      <c r="M92" t="s">
        <v>3</v>
      </c>
      <c r="N92" t="s">
        <v>3</v>
      </c>
    </row>
    <row r="93" spans="1:14" x14ac:dyDescent="0.35">
      <c r="A93" t="s">
        <v>321</v>
      </c>
      <c r="B93">
        <v>-247678</v>
      </c>
      <c r="C93" t="s">
        <v>86</v>
      </c>
      <c r="D93" t="s">
        <v>322</v>
      </c>
      <c r="E93" t="s">
        <v>69</v>
      </c>
      <c r="F93" t="s">
        <v>70</v>
      </c>
      <c r="G93" t="s">
        <v>323</v>
      </c>
      <c r="H93" t="s">
        <v>324</v>
      </c>
      <c r="I93" t="s">
        <v>310</v>
      </c>
      <c r="J93" t="s">
        <v>311</v>
      </c>
      <c r="K93" t="s">
        <v>312</v>
      </c>
      <c r="L93" t="s">
        <v>313</v>
      </c>
      <c r="M93" t="s">
        <v>3</v>
      </c>
      <c r="N93" t="s">
        <v>3</v>
      </c>
    </row>
    <row r="94" spans="1:14" x14ac:dyDescent="0.35">
      <c r="A94" t="s">
        <v>325</v>
      </c>
      <c r="B94">
        <v>2000</v>
      </c>
      <c r="C94" t="s">
        <v>326</v>
      </c>
      <c r="D94" t="s">
        <v>327</v>
      </c>
      <c r="E94" t="s">
        <v>69</v>
      </c>
      <c r="F94" t="s">
        <v>70</v>
      </c>
      <c r="G94" t="s">
        <v>328</v>
      </c>
      <c r="H94" t="s">
        <v>329</v>
      </c>
      <c r="I94" t="s">
        <v>310</v>
      </c>
      <c r="J94" t="s">
        <v>311</v>
      </c>
      <c r="K94" t="s">
        <v>312</v>
      </c>
      <c r="L94" t="s">
        <v>313</v>
      </c>
      <c r="M94" t="s">
        <v>3</v>
      </c>
      <c r="N94" t="s">
        <v>3</v>
      </c>
    </row>
    <row r="95" spans="1:14" x14ac:dyDescent="0.35">
      <c r="A95" t="s">
        <v>330</v>
      </c>
      <c r="B95">
        <v>700000</v>
      </c>
      <c r="C95" t="s">
        <v>331</v>
      </c>
      <c r="D95" t="s">
        <v>332</v>
      </c>
      <c r="E95" t="s">
        <v>333</v>
      </c>
      <c r="F95" t="s">
        <v>334</v>
      </c>
      <c r="G95" t="s">
        <v>335</v>
      </c>
      <c r="H95" t="s">
        <v>336</v>
      </c>
      <c r="I95" t="s">
        <v>310</v>
      </c>
      <c r="J95" t="s">
        <v>311</v>
      </c>
      <c r="K95" t="s">
        <v>337</v>
      </c>
      <c r="L95" t="s">
        <v>338</v>
      </c>
      <c r="M95" t="s">
        <v>3</v>
      </c>
      <c r="N95" t="s">
        <v>3</v>
      </c>
    </row>
    <row r="96" spans="1:14" x14ac:dyDescent="0.35">
      <c r="A96" t="s">
        <v>339</v>
      </c>
      <c r="B96">
        <v>11500</v>
      </c>
      <c r="C96" t="s">
        <v>340</v>
      </c>
      <c r="D96" t="s">
        <v>341</v>
      </c>
      <c r="E96" t="s">
        <v>12</v>
      </c>
      <c r="F96" t="s">
        <v>13</v>
      </c>
      <c r="G96" t="s">
        <v>342</v>
      </c>
      <c r="H96" t="s">
        <v>343</v>
      </c>
      <c r="I96" t="s">
        <v>310</v>
      </c>
      <c r="J96" t="s">
        <v>311</v>
      </c>
      <c r="K96" t="s">
        <v>337</v>
      </c>
      <c r="L96" t="s">
        <v>338</v>
      </c>
      <c r="M96" t="s">
        <v>3</v>
      </c>
      <c r="N96" t="s">
        <v>3</v>
      </c>
    </row>
    <row r="97" spans="1:14" x14ac:dyDescent="0.35">
      <c r="A97" t="s">
        <v>344</v>
      </c>
      <c r="B97">
        <v>24068</v>
      </c>
      <c r="C97" t="s">
        <v>345</v>
      </c>
      <c r="D97" t="s">
        <v>346</v>
      </c>
      <c r="E97" t="s">
        <v>69</v>
      </c>
      <c r="F97" t="s">
        <v>70</v>
      </c>
      <c r="G97" t="s">
        <v>347</v>
      </c>
      <c r="H97" t="s">
        <v>348</v>
      </c>
      <c r="I97" t="s">
        <v>310</v>
      </c>
      <c r="J97" t="s">
        <v>311</v>
      </c>
      <c r="K97" t="s">
        <v>349</v>
      </c>
      <c r="L97" t="s">
        <v>350</v>
      </c>
      <c r="M97" t="s">
        <v>3</v>
      </c>
      <c r="N97" t="s">
        <v>3</v>
      </c>
    </row>
    <row r="98" spans="1:14" x14ac:dyDescent="0.35">
      <c r="A98" t="s">
        <v>50</v>
      </c>
      <c r="B98">
        <v>-500</v>
      </c>
      <c r="C98" t="s">
        <v>351</v>
      </c>
      <c r="D98" t="s">
        <v>352</v>
      </c>
      <c r="E98" t="s">
        <v>23</v>
      </c>
      <c r="F98" t="s">
        <v>24</v>
      </c>
      <c r="G98" t="s">
        <v>353</v>
      </c>
      <c r="H98" t="s">
        <v>354</v>
      </c>
      <c r="I98" t="s">
        <v>355</v>
      </c>
      <c r="J98" t="s">
        <v>356</v>
      </c>
      <c r="K98" t="s">
        <v>357</v>
      </c>
      <c r="L98" t="s">
        <v>358</v>
      </c>
      <c r="M98" t="s">
        <v>3</v>
      </c>
      <c r="N98" t="s">
        <v>3</v>
      </c>
    </row>
    <row r="99" spans="1:14" x14ac:dyDescent="0.35">
      <c r="A99" t="s">
        <v>50</v>
      </c>
      <c r="B99">
        <v>-5000</v>
      </c>
      <c r="C99" t="s">
        <v>359</v>
      </c>
      <c r="D99" t="s">
        <v>360</v>
      </c>
      <c r="E99" t="s">
        <v>23</v>
      </c>
      <c r="F99" t="s">
        <v>24</v>
      </c>
      <c r="G99" t="s">
        <v>361</v>
      </c>
      <c r="H99" t="s">
        <v>362</v>
      </c>
      <c r="I99" t="s">
        <v>355</v>
      </c>
      <c r="J99" t="s">
        <v>356</v>
      </c>
      <c r="K99" t="s">
        <v>148</v>
      </c>
      <c r="L99" t="s">
        <v>149</v>
      </c>
      <c r="M99" t="s">
        <v>3</v>
      </c>
      <c r="N99" t="s">
        <v>3</v>
      </c>
    </row>
    <row r="100" spans="1:14" x14ac:dyDescent="0.35">
      <c r="A100" t="s">
        <v>50</v>
      </c>
      <c r="B100">
        <v>-675</v>
      </c>
      <c r="C100" t="s">
        <v>363</v>
      </c>
      <c r="D100" t="s">
        <v>364</v>
      </c>
      <c r="E100" t="s">
        <v>23</v>
      </c>
      <c r="F100" t="s">
        <v>24</v>
      </c>
      <c r="G100" t="s">
        <v>365</v>
      </c>
      <c r="H100" t="s">
        <v>366</v>
      </c>
      <c r="I100" t="s">
        <v>355</v>
      </c>
      <c r="J100" t="s">
        <v>356</v>
      </c>
      <c r="K100" t="s">
        <v>367</v>
      </c>
      <c r="L100" t="s">
        <v>368</v>
      </c>
      <c r="M100" t="s">
        <v>3</v>
      </c>
      <c r="N100" t="s">
        <v>3</v>
      </c>
    </row>
    <row r="101" spans="1:14" x14ac:dyDescent="0.35">
      <c r="A101" t="s">
        <v>50</v>
      </c>
      <c r="B101">
        <v>-1300</v>
      </c>
      <c r="C101" t="s">
        <v>363</v>
      </c>
      <c r="D101" t="s">
        <v>364</v>
      </c>
      <c r="E101" t="s">
        <v>23</v>
      </c>
      <c r="F101" t="s">
        <v>24</v>
      </c>
      <c r="G101" t="s">
        <v>369</v>
      </c>
      <c r="H101" t="s">
        <v>370</v>
      </c>
      <c r="I101" t="s">
        <v>355</v>
      </c>
      <c r="J101" t="s">
        <v>356</v>
      </c>
      <c r="K101" t="s">
        <v>371</v>
      </c>
      <c r="L101" t="s">
        <v>372</v>
      </c>
      <c r="M101" t="s">
        <v>3</v>
      </c>
      <c r="N101" t="s">
        <v>3</v>
      </c>
    </row>
    <row r="102" spans="1:14" x14ac:dyDescent="0.35">
      <c r="A102" t="s">
        <v>373</v>
      </c>
      <c r="B102">
        <v>14770</v>
      </c>
      <c r="C102" t="s">
        <v>374</v>
      </c>
      <c r="D102" t="s">
        <v>375</v>
      </c>
      <c r="E102" t="s">
        <v>23</v>
      </c>
      <c r="F102" t="s">
        <v>24</v>
      </c>
      <c r="G102" t="s">
        <v>376</v>
      </c>
      <c r="H102" t="s">
        <v>377</v>
      </c>
      <c r="I102" t="s">
        <v>355</v>
      </c>
      <c r="J102" t="s">
        <v>356</v>
      </c>
      <c r="K102" t="s">
        <v>135</v>
      </c>
      <c r="L102" t="s">
        <v>136</v>
      </c>
      <c r="M102" t="s">
        <v>3</v>
      </c>
      <c r="N102" t="s">
        <v>3</v>
      </c>
    </row>
    <row r="103" spans="1:14" x14ac:dyDescent="0.35">
      <c r="A103" t="s">
        <v>50</v>
      </c>
      <c r="B103">
        <v>-1000</v>
      </c>
      <c r="C103" t="s">
        <v>363</v>
      </c>
      <c r="D103" t="s">
        <v>364</v>
      </c>
      <c r="E103" t="s">
        <v>23</v>
      </c>
      <c r="F103" t="s">
        <v>24</v>
      </c>
      <c r="G103" t="s">
        <v>378</v>
      </c>
      <c r="H103" t="s">
        <v>379</v>
      </c>
      <c r="I103" t="s">
        <v>355</v>
      </c>
      <c r="J103" t="s">
        <v>356</v>
      </c>
      <c r="K103" t="s">
        <v>135</v>
      </c>
      <c r="L103" t="s">
        <v>136</v>
      </c>
      <c r="M103" t="s">
        <v>3</v>
      </c>
      <c r="N103" t="s">
        <v>3</v>
      </c>
    </row>
    <row r="104" spans="1:14" x14ac:dyDescent="0.35">
      <c r="A104" t="s">
        <v>380</v>
      </c>
      <c r="B104">
        <v>3770</v>
      </c>
      <c r="C104" t="s">
        <v>381</v>
      </c>
      <c r="D104" t="s">
        <v>382</v>
      </c>
      <c r="E104" t="s">
        <v>23</v>
      </c>
      <c r="F104" t="s">
        <v>24</v>
      </c>
      <c r="G104" t="s">
        <v>383</v>
      </c>
      <c r="H104" t="s">
        <v>382</v>
      </c>
      <c r="I104" t="s">
        <v>355</v>
      </c>
      <c r="J104" t="s">
        <v>356</v>
      </c>
      <c r="K104" t="s">
        <v>384</v>
      </c>
      <c r="L104" t="s">
        <v>385</v>
      </c>
      <c r="M104" t="s">
        <v>3</v>
      </c>
      <c r="N104" t="s">
        <v>3</v>
      </c>
    </row>
    <row r="105" spans="1:14" x14ac:dyDescent="0.35">
      <c r="A105" t="s">
        <v>50</v>
      </c>
      <c r="B105">
        <v>-5000</v>
      </c>
      <c r="C105" t="s">
        <v>363</v>
      </c>
      <c r="D105" t="s">
        <v>364</v>
      </c>
      <c r="E105" t="s">
        <v>23</v>
      </c>
      <c r="F105" t="s">
        <v>24</v>
      </c>
      <c r="G105" t="s">
        <v>386</v>
      </c>
      <c r="H105" t="s">
        <v>387</v>
      </c>
      <c r="I105" t="s">
        <v>355</v>
      </c>
      <c r="J105" t="s">
        <v>356</v>
      </c>
      <c r="K105" t="s">
        <v>388</v>
      </c>
      <c r="L105" t="s">
        <v>389</v>
      </c>
      <c r="M105" t="s">
        <v>3</v>
      </c>
      <c r="N105" t="s">
        <v>3</v>
      </c>
    </row>
    <row r="106" spans="1:14" x14ac:dyDescent="0.35">
      <c r="A106" t="s">
        <v>50</v>
      </c>
      <c r="B106">
        <v>-1500</v>
      </c>
      <c r="C106" t="s">
        <v>390</v>
      </c>
      <c r="D106" t="s">
        <v>85</v>
      </c>
      <c r="E106" t="s">
        <v>23</v>
      </c>
      <c r="F106" t="s">
        <v>24</v>
      </c>
      <c r="G106" t="s">
        <v>391</v>
      </c>
      <c r="H106" t="s">
        <v>392</v>
      </c>
      <c r="I106" t="s">
        <v>355</v>
      </c>
      <c r="J106" t="s">
        <v>356</v>
      </c>
      <c r="K106" t="s">
        <v>393</v>
      </c>
      <c r="L106" t="s">
        <v>394</v>
      </c>
      <c r="M106" t="s">
        <v>3</v>
      </c>
      <c r="N106" t="s">
        <v>3</v>
      </c>
    </row>
    <row r="107" spans="1:14" x14ac:dyDescent="0.35">
      <c r="A107" t="s">
        <v>50</v>
      </c>
      <c r="B107">
        <v>-2000</v>
      </c>
      <c r="C107" t="s">
        <v>363</v>
      </c>
      <c r="D107" t="s">
        <v>364</v>
      </c>
      <c r="E107" t="s">
        <v>23</v>
      </c>
      <c r="F107" t="s">
        <v>24</v>
      </c>
      <c r="G107" t="s">
        <v>395</v>
      </c>
      <c r="H107" t="s">
        <v>396</v>
      </c>
      <c r="I107" t="s">
        <v>355</v>
      </c>
      <c r="J107" t="s">
        <v>356</v>
      </c>
      <c r="K107" t="s">
        <v>397</v>
      </c>
      <c r="L107" t="s">
        <v>398</v>
      </c>
      <c r="M107" t="s">
        <v>3</v>
      </c>
      <c r="N107" t="s">
        <v>3</v>
      </c>
    </row>
    <row r="108" spans="1:14" x14ac:dyDescent="0.35">
      <c r="A108" t="s">
        <v>399</v>
      </c>
      <c r="B108">
        <v>46400</v>
      </c>
      <c r="C108" t="s">
        <v>363</v>
      </c>
      <c r="D108" t="s">
        <v>364</v>
      </c>
      <c r="E108" t="s">
        <v>23</v>
      </c>
      <c r="F108" t="s">
        <v>24</v>
      </c>
      <c r="G108" t="s">
        <v>400</v>
      </c>
      <c r="H108" t="s">
        <v>401</v>
      </c>
      <c r="I108" t="s">
        <v>355</v>
      </c>
      <c r="J108" t="s">
        <v>356</v>
      </c>
      <c r="K108" t="s">
        <v>397</v>
      </c>
      <c r="L108" t="s">
        <v>398</v>
      </c>
      <c r="M108" t="s">
        <v>3</v>
      </c>
      <c r="N108" t="s">
        <v>3</v>
      </c>
    </row>
    <row r="109" spans="1:14" x14ac:dyDescent="0.35">
      <c r="A109" t="s">
        <v>402</v>
      </c>
      <c r="B109">
        <v>-5000</v>
      </c>
      <c r="C109" t="s">
        <v>363</v>
      </c>
      <c r="D109" t="s">
        <v>364</v>
      </c>
      <c r="E109" t="s">
        <v>23</v>
      </c>
      <c r="F109" t="s">
        <v>24</v>
      </c>
      <c r="G109" t="s">
        <v>403</v>
      </c>
      <c r="H109" t="s">
        <v>404</v>
      </c>
      <c r="I109" t="s">
        <v>355</v>
      </c>
      <c r="J109" t="s">
        <v>356</v>
      </c>
      <c r="K109" t="s">
        <v>397</v>
      </c>
      <c r="L109" t="s">
        <v>398</v>
      </c>
      <c r="M109" t="s">
        <v>3</v>
      </c>
      <c r="N109" t="s">
        <v>3</v>
      </c>
    </row>
    <row r="110" spans="1:14" x14ac:dyDescent="0.35">
      <c r="A110" t="s">
        <v>405</v>
      </c>
      <c r="B110">
        <v>184</v>
      </c>
      <c r="C110" t="s">
        <v>78</v>
      </c>
      <c r="D110" t="s">
        <v>79</v>
      </c>
      <c r="E110" t="s">
        <v>69</v>
      </c>
      <c r="F110" t="s">
        <v>70</v>
      </c>
      <c r="G110" t="s">
        <v>3</v>
      </c>
      <c r="H110" t="s">
        <v>3</v>
      </c>
      <c r="I110" t="s">
        <v>112</v>
      </c>
      <c r="J110" t="s">
        <v>113</v>
      </c>
      <c r="K110" t="s">
        <v>114</v>
      </c>
      <c r="L110" t="s">
        <v>115</v>
      </c>
      <c r="M110" t="s">
        <v>3</v>
      </c>
      <c r="N110" t="s">
        <v>3</v>
      </c>
    </row>
    <row r="111" spans="1:14" x14ac:dyDescent="0.35">
      <c r="A111" t="s">
        <v>405</v>
      </c>
      <c r="B111">
        <v>184</v>
      </c>
      <c r="C111" t="s">
        <v>34</v>
      </c>
      <c r="D111" t="s">
        <v>35</v>
      </c>
      <c r="E111" t="s">
        <v>23</v>
      </c>
      <c r="F111" t="s">
        <v>24</v>
      </c>
      <c r="G111" t="s">
        <v>3</v>
      </c>
      <c r="H111" t="s">
        <v>3</v>
      </c>
      <c r="I111" t="s">
        <v>112</v>
      </c>
      <c r="J111" t="s">
        <v>113</v>
      </c>
      <c r="K111" t="s">
        <v>114</v>
      </c>
      <c r="L111" t="s">
        <v>115</v>
      </c>
      <c r="M111" t="s">
        <v>3</v>
      </c>
      <c r="N111" t="s">
        <v>3</v>
      </c>
    </row>
    <row r="112" spans="1:14" x14ac:dyDescent="0.35">
      <c r="A112" t="s">
        <v>406</v>
      </c>
      <c r="B112">
        <v>1646</v>
      </c>
      <c r="C112" t="s">
        <v>29</v>
      </c>
      <c r="D112" t="s">
        <v>30</v>
      </c>
      <c r="E112" t="s">
        <v>23</v>
      </c>
      <c r="F112" t="s">
        <v>24</v>
      </c>
      <c r="G112" t="s">
        <v>407</v>
      </c>
      <c r="H112" t="s">
        <v>408</v>
      </c>
      <c r="I112" t="s">
        <v>409</v>
      </c>
      <c r="J112" t="s">
        <v>410</v>
      </c>
      <c r="K112" t="s">
        <v>411</v>
      </c>
      <c r="L112" t="s">
        <v>412</v>
      </c>
      <c r="M112" t="s">
        <v>3</v>
      </c>
      <c r="N112" t="s">
        <v>3</v>
      </c>
    </row>
    <row r="113" spans="1:14" x14ac:dyDescent="0.35">
      <c r="A113" t="s">
        <v>413</v>
      </c>
      <c r="B113">
        <v>26422</v>
      </c>
      <c r="C113" t="s">
        <v>29</v>
      </c>
      <c r="D113" t="s">
        <v>30</v>
      </c>
      <c r="E113" t="s">
        <v>23</v>
      </c>
      <c r="F113" t="s">
        <v>24</v>
      </c>
      <c r="G113" t="s">
        <v>407</v>
      </c>
      <c r="H113" t="s">
        <v>408</v>
      </c>
      <c r="I113" t="s">
        <v>409</v>
      </c>
      <c r="J113" t="s">
        <v>410</v>
      </c>
      <c r="K113" t="s">
        <v>411</v>
      </c>
      <c r="L113" t="s">
        <v>412</v>
      </c>
      <c r="M113" t="s">
        <v>3</v>
      </c>
      <c r="N113" t="s">
        <v>3</v>
      </c>
    </row>
    <row r="114" spans="1:14" x14ac:dyDescent="0.35">
      <c r="A114" t="s">
        <v>414</v>
      </c>
      <c r="B114">
        <v>24538</v>
      </c>
      <c r="C114" t="s">
        <v>29</v>
      </c>
      <c r="D114" t="s">
        <v>30</v>
      </c>
      <c r="E114" t="s">
        <v>23</v>
      </c>
      <c r="F114" t="s">
        <v>24</v>
      </c>
      <c r="G114" t="s">
        <v>407</v>
      </c>
      <c r="H114" t="s">
        <v>408</v>
      </c>
      <c r="I114" t="s">
        <v>409</v>
      </c>
      <c r="J114" t="s">
        <v>410</v>
      </c>
      <c r="K114" t="s">
        <v>411</v>
      </c>
      <c r="L114" t="s">
        <v>412</v>
      </c>
      <c r="M114" t="s">
        <v>3</v>
      </c>
      <c r="N114" t="s">
        <v>3</v>
      </c>
    </row>
    <row r="115" spans="1:14" x14ac:dyDescent="0.35">
      <c r="A115" t="s">
        <v>415</v>
      </c>
      <c r="B115">
        <v>-1000</v>
      </c>
      <c r="C115" t="s">
        <v>89</v>
      </c>
      <c r="D115" t="s">
        <v>90</v>
      </c>
      <c r="E115" t="s">
        <v>23</v>
      </c>
      <c r="F115" t="s">
        <v>24</v>
      </c>
      <c r="G115" t="s">
        <v>3</v>
      </c>
      <c r="H115" t="s">
        <v>3</v>
      </c>
      <c r="I115" t="s">
        <v>416</v>
      </c>
      <c r="J115" t="s">
        <v>417</v>
      </c>
      <c r="K115" t="s">
        <v>418</v>
      </c>
      <c r="L115" t="s">
        <v>419</v>
      </c>
      <c r="M115" t="s">
        <v>86</v>
      </c>
      <c r="N115" t="s">
        <v>87</v>
      </c>
    </row>
    <row r="116" spans="1:14" x14ac:dyDescent="0.35">
      <c r="A116" t="s">
        <v>420</v>
      </c>
      <c r="B116">
        <v>-850</v>
      </c>
      <c r="C116" t="s">
        <v>89</v>
      </c>
      <c r="D116" t="s">
        <v>90</v>
      </c>
      <c r="E116" t="s">
        <v>23</v>
      </c>
      <c r="F116" t="s">
        <v>24</v>
      </c>
      <c r="G116" t="s">
        <v>3</v>
      </c>
      <c r="H116" t="s">
        <v>3</v>
      </c>
      <c r="I116" t="s">
        <v>416</v>
      </c>
      <c r="J116" t="s">
        <v>417</v>
      </c>
      <c r="K116" t="s">
        <v>418</v>
      </c>
      <c r="L116" t="s">
        <v>419</v>
      </c>
      <c r="M116" t="s">
        <v>86</v>
      </c>
      <c r="N116" t="s">
        <v>87</v>
      </c>
    </row>
    <row r="117" spans="1:14" x14ac:dyDescent="0.35">
      <c r="A117" t="s">
        <v>421</v>
      </c>
      <c r="B117">
        <v>720</v>
      </c>
      <c r="C117" t="s">
        <v>172</v>
      </c>
      <c r="D117" t="s">
        <v>173</v>
      </c>
      <c r="E117" t="s">
        <v>23</v>
      </c>
      <c r="F117" t="s">
        <v>24</v>
      </c>
      <c r="G117" t="s">
        <v>3</v>
      </c>
      <c r="H117" t="s">
        <v>3</v>
      </c>
      <c r="I117" t="s">
        <v>416</v>
      </c>
      <c r="J117" t="s">
        <v>417</v>
      </c>
      <c r="K117" t="s">
        <v>418</v>
      </c>
      <c r="L117" t="s">
        <v>419</v>
      </c>
      <c r="M117" t="s">
        <v>3</v>
      </c>
      <c r="N117" t="s">
        <v>3</v>
      </c>
    </row>
    <row r="118" spans="1:14" x14ac:dyDescent="0.35">
      <c r="A118" t="s">
        <v>421</v>
      </c>
      <c r="B118">
        <v>720</v>
      </c>
      <c r="C118" t="s">
        <v>422</v>
      </c>
      <c r="D118" t="s">
        <v>423</v>
      </c>
      <c r="E118" t="s">
        <v>69</v>
      </c>
      <c r="F118" t="s">
        <v>70</v>
      </c>
      <c r="G118" t="s">
        <v>3</v>
      </c>
      <c r="H118" t="s">
        <v>3</v>
      </c>
      <c r="I118" t="s">
        <v>416</v>
      </c>
      <c r="J118" t="s">
        <v>417</v>
      </c>
      <c r="K118" t="s">
        <v>418</v>
      </c>
      <c r="L118" t="s">
        <v>419</v>
      </c>
      <c r="M118" t="s">
        <v>3</v>
      </c>
      <c r="N118" t="s">
        <v>3</v>
      </c>
    </row>
    <row r="119" spans="1:14" x14ac:dyDescent="0.35">
      <c r="A119" t="s">
        <v>424</v>
      </c>
      <c r="B119">
        <v>1080</v>
      </c>
      <c r="C119" t="s">
        <v>122</v>
      </c>
      <c r="D119" t="s">
        <v>123</v>
      </c>
      <c r="E119" t="s">
        <v>23</v>
      </c>
      <c r="F119" t="s">
        <v>24</v>
      </c>
      <c r="G119" t="s">
        <v>3</v>
      </c>
      <c r="H119" t="s">
        <v>3</v>
      </c>
      <c r="I119" t="s">
        <v>416</v>
      </c>
      <c r="J119" t="s">
        <v>417</v>
      </c>
      <c r="K119" t="s">
        <v>418</v>
      </c>
      <c r="L119" t="s">
        <v>419</v>
      </c>
      <c r="M119" t="s">
        <v>3</v>
      </c>
      <c r="N119" t="s">
        <v>3</v>
      </c>
    </row>
    <row r="120" spans="1:14" x14ac:dyDescent="0.35">
      <c r="A120" t="s">
        <v>424</v>
      </c>
      <c r="B120">
        <v>1080</v>
      </c>
      <c r="C120" t="s">
        <v>422</v>
      </c>
      <c r="D120" t="s">
        <v>423</v>
      </c>
      <c r="E120" t="s">
        <v>69</v>
      </c>
      <c r="F120" t="s">
        <v>70</v>
      </c>
      <c r="G120" t="s">
        <v>3</v>
      </c>
      <c r="H120" t="s">
        <v>3</v>
      </c>
      <c r="I120" t="s">
        <v>416</v>
      </c>
      <c r="J120" t="s">
        <v>417</v>
      </c>
      <c r="K120" t="s">
        <v>418</v>
      </c>
      <c r="L120" t="s">
        <v>419</v>
      </c>
      <c r="M120" t="s">
        <v>3</v>
      </c>
      <c r="N120" t="s">
        <v>3</v>
      </c>
    </row>
    <row r="121" spans="1:14" x14ac:dyDescent="0.35">
      <c r="A121" t="s">
        <v>425</v>
      </c>
      <c r="B121">
        <v>1620</v>
      </c>
      <c r="C121" t="s">
        <v>122</v>
      </c>
      <c r="D121" t="s">
        <v>123</v>
      </c>
      <c r="E121" t="s">
        <v>23</v>
      </c>
      <c r="F121" t="s">
        <v>24</v>
      </c>
      <c r="G121" t="s">
        <v>3</v>
      </c>
      <c r="H121" t="s">
        <v>3</v>
      </c>
      <c r="I121" t="s">
        <v>416</v>
      </c>
      <c r="J121" t="s">
        <v>417</v>
      </c>
      <c r="K121" t="s">
        <v>418</v>
      </c>
      <c r="L121" t="s">
        <v>419</v>
      </c>
      <c r="M121" t="s">
        <v>3</v>
      </c>
      <c r="N121" t="s">
        <v>3</v>
      </c>
    </row>
    <row r="122" spans="1:14" x14ac:dyDescent="0.35">
      <c r="A122" t="s">
        <v>425</v>
      </c>
      <c r="B122">
        <v>1620</v>
      </c>
      <c r="C122" t="s">
        <v>422</v>
      </c>
      <c r="D122" t="s">
        <v>423</v>
      </c>
      <c r="E122" t="s">
        <v>69</v>
      </c>
      <c r="F122" t="s">
        <v>70</v>
      </c>
      <c r="G122" t="s">
        <v>3</v>
      </c>
      <c r="H122" t="s">
        <v>3</v>
      </c>
      <c r="I122" t="s">
        <v>416</v>
      </c>
      <c r="J122" t="s">
        <v>417</v>
      </c>
      <c r="K122" t="s">
        <v>418</v>
      </c>
      <c r="L122" t="s">
        <v>419</v>
      </c>
      <c r="M122" t="s">
        <v>3</v>
      </c>
      <c r="N122" t="s">
        <v>3</v>
      </c>
    </row>
    <row r="123" spans="1:14" x14ac:dyDescent="0.35">
      <c r="A123" t="s">
        <v>426</v>
      </c>
      <c r="B123">
        <v>800</v>
      </c>
      <c r="C123" t="s">
        <v>122</v>
      </c>
      <c r="D123" t="s">
        <v>123</v>
      </c>
      <c r="E123" t="s">
        <v>23</v>
      </c>
      <c r="F123" t="s">
        <v>24</v>
      </c>
      <c r="G123" t="s">
        <v>3</v>
      </c>
      <c r="H123" t="s">
        <v>3</v>
      </c>
      <c r="I123" t="s">
        <v>416</v>
      </c>
      <c r="J123" t="s">
        <v>417</v>
      </c>
      <c r="K123" t="s">
        <v>418</v>
      </c>
      <c r="L123" t="s">
        <v>419</v>
      </c>
      <c r="M123" t="s">
        <v>3</v>
      </c>
      <c r="N123" t="s">
        <v>3</v>
      </c>
    </row>
    <row r="124" spans="1:14" x14ac:dyDescent="0.35">
      <c r="A124" t="s">
        <v>426</v>
      </c>
      <c r="B124">
        <v>800</v>
      </c>
      <c r="C124" t="s">
        <v>422</v>
      </c>
      <c r="D124" t="s">
        <v>423</v>
      </c>
      <c r="E124" t="s">
        <v>69</v>
      </c>
      <c r="F124" t="s">
        <v>70</v>
      </c>
      <c r="G124" t="s">
        <v>3</v>
      </c>
      <c r="H124" t="s">
        <v>3</v>
      </c>
      <c r="I124" t="s">
        <v>416</v>
      </c>
      <c r="J124" t="s">
        <v>417</v>
      </c>
      <c r="K124" t="s">
        <v>418</v>
      </c>
      <c r="L124" t="s">
        <v>419</v>
      </c>
      <c r="M124" t="s">
        <v>3</v>
      </c>
      <c r="N124" t="s">
        <v>3</v>
      </c>
    </row>
    <row r="125" spans="1:14" x14ac:dyDescent="0.35">
      <c r="A125" t="s">
        <v>427</v>
      </c>
      <c r="B125">
        <v>400</v>
      </c>
      <c r="C125" t="s">
        <v>122</v>
      </c>
      <c r="D125" t="s">
        <v>123</v>
      </c>
      <c r="E125" t="s">
        <v>23</v>
      </c>
      <c r="F125" t="s">
        <v>24</v>
      </c>
      <c r="G125" t="s">
        <v>3</v>
      </c>
      <c r="H125" t="s">
        <v>3</v>
      </c>
      <c r="I125" t="s">
        <v>416</v>
      </c>
      <c r="J125" t="s">
        <v>417</v>
      </c>
      <c r="K125" t="s">
        <v>418</v>
      </c>
      <c r="L125" t="s">
        <v>419</v>
      </c>
      <c r="M125" t="s">
        <v>3</v>
      </c>
      <c r="N125" t="s">
        <v>3</v>
      </c>
    </row>
    <row r="126" spans="1:14" x14ac:dyDescent="0.35">
      <c r="A126" t="s">
        <v>427</v>
      </c>
      <c r="B126">
        <v>400</v>
      </c>
      <c r="C126" t="s">
        <v>422</v>
      </c>
      <c r="D126" t="s">
        <v>423</v>
      </c>
      <c r="E126" t="s">
        <v>69</v>
      </c>
      <c r="F126" t="s">
        <v>70</v>
      </c>
      <c r="G126" t="s">
        <v>3</v>
      </c>
      <c r="H126" t="s">
        <v>3</v>
      </c>
      <c r="I126" t="s">
        <v>416</v>
      </c>
      <c r="J126" t="s">
        <v>417</v>
      </c>
      <c r="K126" t="s">
        <v>418</v>
      </c>
      <c r="L126" t="s">
        <v>419</v>
      </c>
      <c r="M126" t="s">
        <v>3</v>
      </c>
      <c r="N126" t="s">
        <v>3</v>
      </c>
    </row>
    <row r="127" spans="1:14" x14ac:dyDescent="0.35">
      <c r="A127" t="s">
        <v>155</v>
      </c>
      <c r="B127">
        <v>-500</v>
      </c>
      <c r="C127" t="s">
        <v>89</v>
      </c>
      <c r="D127" t="s">
        <v>90</v>
      </c>
      <c r="E127" t="s">
        <v>23</v>
      </c>
      <c r="F127" t="s">
        <v>24</v>
      </c>
      <c r="G127" t="s">
        <v>3</v>
      </c>
      <c r="H127" t="s">
        <v>3</v>
      </c>
      <c r="I127" t="s">
        <v>428</v>
      </c>
      <c r="J127" t="s">
        <v>429</v>
      </c>
      <c r="K127" t="s">
        <v>114</v>
      </c>
      <c r="L127" t="s">
        <v>115</v>
      </c>
      <c r="M127" t="s">
        <v>86</v>
      </c>
      <c r="N127" t="s">
        <v>87</v>
      </c>
    </row>
    <row r="128" spans="1:14" x14ac:dyDescent="0.35">
      <c r="A128" t="s">
        <v>156</v>
      </c>
      <c r="B128">
        <v>-1000</v>
      </c>
      <c r="C128" t="s">
        <v>89</v>
      </c>
      <c r="D128" t="s">
        <v>90</v>
      </c>
      <c r="E128" t="s">
        <v>23</v>
      </c>
      <c r="F128" t="s">
        <v>24</v>
      </c>
      <c r="G128" t="s">
        <v>3</v>
      </c>
      <c r="H128" t="s">
        <v>3</v>
      </c>
      <c r="I128" t="s">
        <v>428</v>
      </c>
      <c r="J128" t="s">
        <v>429</v>
      </c>
      <c r="K128" t="s">
        <v>114</v>
      </c>
      <c r="L128" t="s">
        <v>115</v>
      </c>
      <c r="M128" t="s">
        <v>86</v>
      </c>
      <c r="N128" t="s">
        <v>87</v>
      </c>
    </row>
    <row r="129" spans="1:14" x14ac:dyDescent="0.35">
      <c r="A129" t="s">
        <v>430</v>
      </c>
      <c r="B129">
        <v>900</v>
      </c>
      <c r="C129" t="s">
        <v>89</v>
      </c>
      <c r="D129" t="s">
        <v>90</v>
      </c>
      <c r="E129" t="s">
        <v>23</v>
      </c>
      <c r="F129" t="s">
        <v>24</v>
      </c>
      <c r="G129" t="s">
        <v>3</v>
      </c>
      <c r="H129" t="s">
        <v>3</v>
      </c>
      <c r="I129" t="s">
        <v>130</v>
      </c>
      <c r="J129" t="s">
        <v>131</v>
      </c>
      <c r="K129" t="s">
        <v>135</v>
      </c>
      <c r="L129" t="s">
        <v>136</v>
      </c>
      <c r="M129" t="s">
        <v>86</v>
      </c>
      <c r="N129" t="s">
        <v>87</v>
      </c>
    </row>
    <row r="130" spans="1:14" x14ac:dyDescent="0.35">
      <c r="A130" t="s">
        <v>431</v>
      </c>
      <c r="B130">
        <v>930</v>
      </c>
      <c r="C130" t="s">
        <v>89</v>
      </c>
      <c r="D130" t="s">
        <v>90</v>
      </c>
      <c r="E130" t="s">
        <v>23</v>
      </c>
      <c r="F130" t="s">
        <v>24</v>
      </c>
      <c r="G130" t="s">
        <v>3</v>
      </c>
      <c r="H130" t="s">
        <v>3</v>
      </c>
      <c r="I130" t="s">
        <v>130</v>
      </c>
      <c r="J130" t="s">
        <v>131</v>
      </c>
      <c r="K130" t="s">
        <v>132</v>
      </c>
      <c r="L130" t="s">
        <v>133</v>
      </c>
      <c r="M130" t="s">
        <v>86</v>
      </c>
      <c r="N130" t="s">
        <v>87</v>
      </c>
    </row>
    <row r="131" spans="1:14" x14ac:dyDescent="0.35">
      <c r="A131" t="s">
        <v>155</v>
      </c>
      <c r="B131">
        <v>-840</v>
      </c>
      <c r="C131" t="s">
        <v>432</v>
      </c>
      <c r="D131" t="s">
        <v>433</v>
      </c>
      <c r="E131" t="s">
        <v>23</v>
      </c>
      <c r="F131" t="s">
        <v>24</v>
      </c>
      <c r="G131" t="s">
        <v>3</v>
      </c>
      <c r="H131" t="s">
        <v>3</v>
      </c>
      <c r="I131" t="s">
        <v>130</v>
      </c>
      <c r="J131" t="s">
        <v>131</v>
      </c>
      <c r="K131" t="s">
        <v>132</v>
      </c>
      <c r="L131" t="s">
        <v>133</v>
      </c>
      <c r="M131" t="s">
        <v>86</v>
      </c>
      <c r="N131" t="s">
        <v>87</v>
      </c>
    </row>
    <row r="132" spans="1:14" x14ac:dyDescent="0.35">
      <c r="A132" t="s">
        <v>434</v>
      </c>
      <c r="B132">
        <v>300</v>
      </c>
      <c r="C132" t="s">
        <v>94</v>
      </c>
      <c r="D132" t="s">
        <v>95</v>
      </c>
      <c r="E132" t="s">
        <v>23</v>
      </c>
      <c r="F132" t="s">
        <v>24</v>
      </c>
      <c r="G132" t="s">
        <v>3</v>
      </c>
      <c r="H132" t="s">
        <v>3</v>
      </c>
      <c r="I132" t="s">
        <v>435</v>
      </c>
      <c r="J132" t="s">
        <v>436</v>
      </c>
      <c r="K132" t="s">
        <v>57</v>
      </c>
      <c r="L132" t="s">
        <v>58</v>
      </c>
      <c r="M132" t="s">
        <v>3</v>
      </c>
      <c r="N132" t="s">
        <v>3</v>
      </c>
    </row>
    <row r="133" spans="1:14" x14ac:dyDescent="0.35">
      <c r="A133" t="s">
        <v>437</v>
      </c>
      <c r="B133">
        <v>560</v>
      </c>
      <c r="C133" t="s">
        <v>78</v>
      </c>
      <c r="D133" t="s">
        <v>79</v>
      </c>
      <c r="E133" t="s">
        <v>69</v>
      </c>
      <c r="F133" t="s">
        <v>70</v>
      </c>
      <c r="G133" t="s">
        <v>3</v>
      </c>
      <c r="H133" t="s">
        <v>3</v>
      </c>
      <c r="I133" t="s">
        <v>435</v>
      </c>
      <c r="J133" t="s">
        <v>436</v>
      </c>
      <c r="K133" t="s">
        <v>57</v>
      </c>
      <c r="L133" t="s">
        <v>58</v>
      </c>
      <c r="M133" t="s">
        <v>3</v>
      </c>
      <c r="N133" t="s">
        <v>3</v>
      </c>
    </row>
    <row r="134" spans="1:14" x14ac:dyDescent="0.35">
      <c r="A134" t="s">
        <v>438</v>
      </c>
      <c r="B134">
        <v>250</v>
      </c>
      <c r="C134" t="s">
        <v>439</v>
      </c>
      <c r="D134" t="s">
        <v>440</v>
      </c>
      <c r="E134" t="s">
        <v>23</v>
      </c>
      <c r="F134" t="s">
        <v>24</v>
      </c>
      <c r="G134" t="s">
        <v>3</v>
      </c>
      <c r="H134" t="s">
        <v>3</v>
      </c>
      <c r="I134" t="s">
        <v>435</v>
      </c>
      <c r="J134" t="s">
        <v>436</v>
      </c>
      <c r="K134" t="s">
        <v>57</v>
      </c>
      <c r="L134" t="s">
        <v>58</v>
      </c>
      <c r="M134" t="s">
        <v>3</v>
      </c>
      <c r="N134" t="s">
        <v>3</v>
      </c>
    </row>
    <row r="135" spans="1:14" x14ac:dyDescent="0.35">
      <c r="A135" t="s">
        <v>438</v>
      </c>
      <c r="B135">
        <v>150</v>
      </c>
      <c r="C135" t="s">
        <v>441</v>
      </c>
      <c r="D135" t="s">
        <v>442</v>
      </c>
      <c r="E135" t="s">
        <v>23</v>
      </c>
      <c r="F135" t="s">
        <v>24</v>
      </c>
      <c r="G135" t="s">
        <v>3</v>
      </c>
      <c r="H135" t="s">
        <v>3</v>
      </c>
      <c r="I135" t="s">
        <v>435</v>
      </c>
      <c r="J135" t="s">
        <v>436</v>
      </c>
      <c r="K135" t="s">
        <v>57</v>
      </c>
      <c r="L135" t="s">
        <v>58</v>
      </c>
      <c r="M135" t="s">
        <v>3</v>
      </c>
      <c r="N135" t="s">
        <v>3</v>
      </c>
    </row>
    <row r="136" spans="1:14" x14ac:dyDescent="0.35">
      <c r="A136" t="s">
        <v>438</v>
      </c>
      <c r="B136">
        <v>600</v>
      </c>
      <c r="C136" t="s">
        <v>443</v>
      </c>
      <c r="D136" t="s">
        <v>444</v>
      </c>
      <c r="E136" t="s">
        <v>23</v>
      </c>
      <c r="F136" t="s">
        <v>24</v>
      </c>
      <c r="G136" t="s">
        <v>3</v>
      </c>
      <c r="H136" t="s">
        <v>3</v>
      </c>
      <c r="I136" t="s">
        <v>435</v>
      </c>
      <c r="J136" t="s">
        <v>436</v>
      </c>
      <c r="K136" t="s">
        <v>57</v>
      </c>
      <c r="L136" t="s">
        <v>58</v>
      </c>
      <c r="M136" t="s">
        <v>3</v>
      </c>
      <c r="N136" t="s">
        <v>3</v>
      </c>
    </row>
    <row r="137" spans="1:14" x14ac:dyDescent="0.35">
      <c r="A137" t="s">
        <v>438</v>
      </c>
      <c r="B137">
        <v>-1000</v>
      </c>
      <c r="C137" t="s">
        <v>445</v>
      </c>
      <c r="D137" t="s">
        <v>446</v>
      </c>
      <c r="E137" t="s">
        <v>23</v>
      </c>
      <c r="F137" t="s">
        <v>24</v>
      </c>
      <c r="G137" t="s">
        <v>3</v>
      </c>
      <c r="H137" t="s">
        <v>3</v>
      </c>
      <c r="I137" t="s">
        <v>435</v>
      </c>
      <c r="J137" t="s">
        <v>436</v>
      </c>
      <c r="K137" t="s">
        <v>57</v>
      </c>
      <c r="L137" t="s">
        <v>58</v>
      </c>
      <c r="M137" t="s">
        <v>3</v>
      </c>
      <c r="N137" t="s">
        <v>3</v>
      </c>
    </row>
    <row r="138" spans="1:14" x14ac:dyDescent="0.35">
      <c r="A138" t="s">
        <v>437</v>
      </c>
      <c r="B138">
        <v>3</v>
      </c>
      <c r="C138" t="s">
        <v>140</v>
      </c>
      <c r="D138" t="s">
        <v>141</v>
      </c>
      <c r="E138" t="s">
        <v>23</v>
      </c>
      <c r="F138" t="s">
        <v>24</v>
      </c>
      <c r="G138" t="s">
        <v>3</v>
      </c>
      <c r="H138" t="s">
        <v>3</v>
      </c>
      <c r="I138" t="s">
        <v>435</v>
      </c>
      <c r="J138" t="s">
        <v>436</v>
      </c>
      <c r="K138" t="s">
        <v>57</v>
      </c>
      <c r="L138" t="s">
        <v>58</v>
      </c>
      <c r="M138" t="s">
        <v>3</v>
      </c>
      <c r="N138" t="s">
        <v>3</v>
      </c>
    </row>
    <row r="139" spans="1:14" x14ac:dyDescent="0.35">
      <c r="A139" t="s">
        <v>437</v>
      </c>
      <c r="B139">
        <v>138</v>
      </c>
      <c r="C139" t="s">
        <v>142</v>
      </c>
      <c r="D139" t="s">
        <v>143</v>
      </c>
      <c r="E139" t="s">
        <v>23</v>
      </c>
      <c r="F139" t="s">
        <v>24</v>
      </c>
      <c r="G139" t="s">
        <v>3</v>
      </c>
      <c r="H139" t="s">
        <v>3</v>
      </c>
      <c r="I139" t="s">
        <v>435</v>
      </c>
      <c r="J139" t="s">
        <v>436</v>
      </c>
      <c r="K139" t="s">
        <v>57</v>
      </c>
      <c r="L139" t="s">
        <v>58</v>
      </c>
      <c r="M139" t="s">
        <v>3</v>
      </c>
      <c r="N139" t="s">
        <v>3</v>
      </c>
    </row>
    <row r="140" spans="1:14" x14ac:dyDescent="0.35">
      <c r="A140" t="s">
        <v>437</v>
      </c>
      <c r="B140">
        <v>419</v>
      </c>
      <c r="C140" t="s">
        <v>73</v>
      </c>
      <c r="D140" t="s">
        <v>74</v>
      </c>
      <c r="E140" t="s">
        <v>23</v>
      </c>
      <c r="F140" t="s">
        <v>24</v>
      </c>
      <c r="G140" t="s">
        <v>3</v>
      </c>
      <c r="H140" t="s">
        <v>3</v>
      </c>
      <c r="I140" t="s">
        <v>435</v>
      </c>
      <c r="J140" t="s">
        <v>436</v>
      </c>
      <c r="K140" t="s">
        <v>57</v>
      </c>
      <c r="L140" t="s">
        <v>58</v>
      </c>
      <c r="M140" t="s">
        <v>3</v>
      </c>
      <c r="N140" t="s">
        <v>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OutlineSymbols="0" showWhiteSpace="0" topLeftCell="E1" workbookViewId="0">
      <pane ySplit="1" topLeftCell="A78" activePane="bottomLeft" state="frozenSplit"/>
      <selection pane="bottomLeft" sqref="A1:N126"/>
    </sheetView>
  </sheetViews>
  <sheetFormatPr defaultRowHeight="14.15" x14ac:dyDescent="0.35"/>
  <cols>
    <col min="1" max="1" width="131" bestFit="1" customWidth="1"/>
    <col min="2" max="2" width="10" bestFit="1" customWidth="1"/>
    <col min="3" max="3" width="16.5" bestFit="1" customWidth="1"/>
    <col min="4" max="4" width="68.2109375" bestFit="1" customWidth="1"/>
    <col min="5" max="5" width="14.35546875" bestFit="1" customWidth="1"/>
    <col min="6" max="6" width="23.140625" bestFit="1" customWidth="1"/>
    <col min="7" max="7" width="16.5" bestFit="1" customWidth="1"/>
    <col min="8" max="8" width="68.2109375" bestFit="1" customWidth="1"/>
    <col min="9" max="9" width="11" bestFit="1" customWidth="1"/>
    <col min="10" max="10" width="40.7109375" bestFit="1" customWidth="1"/>
    <col min="11" max="11" width="14.35546875" bestFit="1" customWidth="1"/>
    <col min="12" max="12" width="49.5" bestFit="1" customWidth="1"/>
    <col min="13" max="13" width="11" bestFit="1" customWidth="1"/>
    <col min="14" max="14" width="3.35546875" bestFit="1" customWidth="1"/>
  </cols>
  <sheetData>
    <row r="1" spans="1:14" x14ac:dyDescent="0.35">
      <c r="A1" t="s">
        <v>0</v>
      </c>
      <c r="B1" t="s">
        <v>1</v>
      </c>
      <c r="C1" t="s">
        <v>2</v>
      </c>
      <c r="D1" t="s">
        <v>3</v>
      </c>
      <c r="E1" t="s">
        <v>4</v>
      </c>
      <c r="F1" t="s">
        <v>3</v>
      </c>
      <c r="G1" t="s">
        <v>5</v>
      </c>
      <c r="H1" t="s">
        <v>3</v>
      </c>
      <c r="I1" t="s">
        <v>6</v>
      </c>
      <c r="J1" t="s">
        <v>3</v>
      </c>
      <c r="K1" t="s">
        <v>7</v>
      </c>
      <c r="L1" t="s">
        <v>3</v>
      </c>
      <c r="M1" t="s">
        <v>8</v>
      </c>
      <c r="N1" t="s">
        <v>3</v>
      </c>
    </row>
    <row r="2" spans="1:14" x14ac:dyDescent="0.35">
      <c r="A2" t="s">
        <v>447</v>
      </c>
      <c r="B2">
        <v>5000</v>
      </c>
      <c r="C2" t="s">
        <v>94</v>
      </c>
      <c r="D2" t="s">
        <v>95</v>
      </c>
      <c r="E2" t="s">
        <v>23</v>
      </c>
      <c r="F2" t="s">
        <v>24</v>
      </c>
      <c r="G2" t="s">
        <v>3</v>
      </c>
      <c r="H2" t="s">
        <v>3</v>
      </c>
      <c r="I2" t="s">
        <v>448</v>
      </c>
      <c r="J2" t="s">
        <v>449</v>
      </c>
      <c r="K2" t="s">
        <v>119</v>
      </c>
      <c r="L2" t="s">
        <v>120</v>
      </c>
      <c r="M2" t="s">
        <v>3</v>
      </c>
      <c r="N2" t="s">
        <v>3</v>
      </c>
    </row>
    <row r="3" spans="1:14" x14ac:dyDescent="0.35">
      <c r="A3" t="s">
        <v>450</v>
      </c>
      <c r="B3">
        <v>5000</v>
      </c>
      <c r="C3" t="s">
        <v>451</v>
      </c>
      <c r="D3" t="s">
        <v>452</v>
      </c>
      <c r="E3" t="s">
        <v>69</v>
      </c>
      <c r="F3" t="s">
        <v>70</v>
      </c>
      <c r="G3" t="s">
        <v>3</v>
      </c>
      <c r="H3" t="s">
        <v>3</v>
      </c>
      <c r="I3" t="s">
        <v>448</v>
      </c>
      <c r="J3" t="s">
        <v>449</v>
      </c>
      <c r="K3" t="s">
        <v>119</v>
      </c>
      <c r="L3" t="s">
        <v>120</v>
      </c>
      <c r="M3" t="s">
        <v>3</v>
      </c>
      <c r="N3" t="s">
        <v>3</v>
      </c>
    </row>
    <row r="4" spans="1:14" x14ac:dyDescent="0.35">
      <c r="A4" t="s">
        <v>453</v>
      </c>
      <c r="B4">
        <v>600</v>
      </c>
      <c r="C4" t="s">
        <v>34</v>
      </c>
      <c r="D4" t="s">
        <v>35</v>
      </c>
      <c r="E4" t="s">
        <v>23</v>
      </c>
      <c r="F4" t="s">
        <v>24</v>
      </c>
      <c r="G4" t="s">
        <v>3</v>
      </c>
      <c r="H4" t="s">
        <v>3</v>
      </c>
      <c r="I4" t="s">
        <v>448</v>
      </c>
      <c r="J4" t="s">
        <v>449</v>
      </c>
      <c r="K4" t="s">
        <v>119</v>
      </c>
      <c r="L4" t="s">
        <v>120</v>
      </c>
      <c r="M4" t="s">
        <v>3</v>
      </c>
      <c r="N4" t="s">
        <v>3</v>
      </c>
    </row>
    <row r="5" spans="1:14" x14ac:dyDescent="0.35">
      <c r="A5" t="s">
        <v>454</v>
      </c>
      <c r="B5">
        <v>1500</v>
      </c>
      <c r="C5" t="s">
        <v>34</v>
      </c>
      <c r="D5" t="s">
        <v>35</v>
      </c>
      <c r="E5" t="s">
        <v>23</v>
      </c>
      <c r="F5" t="s">
        <v>24</v>
      </c>
      <c r="G5" t="s">
        <v>3</v>
      </c>
      <c r="H5" t="s">
        <v>3</v>
      </c>
      <c r="I5" t="s">
        <v>448</v>
      </c>
      <c r="J5" t="s">
        <v>449</v>
      </c>
      <c r="K5" t="s">
        <v>119</v>
      </c>
      <c r="L5" t="s">
        <v>120</v>
      </c>
      <c r="M5" t="s">
        <v>3</v>
      </c>
      <c r="N5" t="s">
        <v>3</v>
      </c>
    </row>
    <row r="6" spans="1:14" x14ac:dyDescent="0.35">
      <c r="A6" t="s">
        <v>455</v>
      </c>
      <c r="B6">
        <v>-146</v>
      </c>
      <c r="C6" t="s">
        <v>34</v>
      </c>
      <c r="D6" t="s">
        <v>35</v>
      </c>
      <c r="E6" t="s">
        <v>23</v>
      </c>
      <c r="F6" t="s">
        <v>24</v>
      </c>
      <c r="G6" t="s">
        <v>3</v>
      </c>
      <c r="H6" t="s">
        <v>3</v>
      </c>
      <c r="I6" t="s">
        <v>448</v>
      </c>
      <c r="J6" t="s">
        <v>449</v>
      </c>
      <c r="K6" t="s">
        <v>119</v>
      </c>
      <c r="L6" t="s">
        <v>120</v>
      </c>
      <c r="M6" t="s">
        <v>3</v>
      </c>
      <c r="N6" t="s">
        <v>3</v>
      </c>
    </row>
    <row r="7" spans="1:14" x14ac:dyDescent="0.35">
      <c r="A7" t="s">
        <v>456</v>
      </c>
      <c r="B7">
        <v>600</v>
      </c>
      <c r="C7" t="s">
        <v>457</v>
      </c>
      <c r="D7" t="s">
        <v>458</v>
      </c>
      <c r="E7" t="s">
        <v>69</v>
      </c>
      <c r="F7" t="s">
        <v>70</v>
      </c>
      <c r="G7" t="s">
        <v>3</v>
      </c>
      <c r="H7" t="s">
        <v>3</v>
      </c>
      <c r="I7" t="s">
        <v>448</v>
      </c>
      <c r="J7" t="s">
        <v>449</v>
      </c>
      <c r="K7" t="s">
        <v>119</v>
      </c>
      <c r="L7" t="s">
        <v>120</v>
      </c>
      <c r="M7" t="s">
        <v>3</v>
      </c>
      <c r="N7" t="s">
        <v>3</v>
      </c>
    </row>
    <row r="8" spans="1:14" x14ac:dyDescent="0.35">
      <c r="A8" t="s">
        <v>459</v>
      </c>
      <c r="B8">
        <v>1500</v>
      </c>
      <c r="C8" t="s">
        <v>457</v>
      </c>
      <c r="D8" t="s">
        <v>458</v>
      </c>
      <c r="E8" t="s">
        <v>69</v>
      </c>
      <c r="F8" t="s">
        <v>70</v>
      </c>
      <c r="G8" t="s">
        <v>3</v>
      </c>
      <c r="H8" t="s">
        <v>3</v>
      </c>
      <c r="I8" t="s">
        <v>448</v>
      </c>
      <c r="J8" t="s">
        <v>449</v>
      </c>
      <c r="K8" t="s">
        <v>119</v>
      </c>
      <c r="L8" t="s">
        <v>120</v>
      </c>
      <c r="M8" t="s">
        <v>3</v>
      </c>
      <c r="N8" t="s">
        <v>3</v>
      </c>
    </row>
    <row r="9" spans="1:14" x14ac:dyDescent="0.35">
      <c r="A9" t="s">
        <v>460</v>
      </c>
      <c r="B9">
        <v>-146</v>
      </c>
      <c r="C9" t="s">
        <v>457</v>
      </c>
      <c r="D9" t="s">
        <v>458</v>
      </c>
      <c r="E9" t="s">
        <v>69</v>
      </c>
      <c r="F9" t="s">
        <v>70</v>
      </c>
      <c r="G9" t="s">
        <v>3</v>
      </c>
      <c r="H9" t="s">
        <v>3</v>
      </c>
      <c r="I9" t="s">
        <v>448</v>
      </c>
      <c r="J9" t="s">
        <v>449</v>
      </c>
      <c r="K9" t="s">
        <v>119</v>
      </c>
      <c r="L9" t="s">
        <v>120</v>
      </c>
      <c r="M9" t="s">
        <v>3</v>
      </c>
      <c r="N9" t="s">
        <v>3</v>
      </c>
    </row>
    <row r="10" spans="1:14" x14ac:dyDescent="0.35">
      <c r="A10" t="s">
        <v>461</v>
      </c>
      <c r="B10">
        <v>2749</v>
      </c>
      <c r="C10" t="s">
        <v>451</v>
      </c>
      <c r="D10" t="s">
        <v>452</v>
      </c>
      <c r="E10" t="s">
        <v>69</v>
      </c>
      <c r="F10" t="s">
        <v>70</v>
      </c>
      <c r="G10" t="s">
        <v>3</v>
      </c>
      <c r="H10" t="s">
        <v>3</v>
      </c>
      <c r="I10" t="s">
        <v>124</v>
      </c>
      <c r="J10" t="s">
        <v>125</v>
      </c>
      <c r="K10" t="s">
        <v>119</v>
      </c>
      <c r="L10" t="s">
        <v>120</v>
      </c>
      <c r="M10" t="s">
        <v>3</v>
      </c>
      <c r="N10" t="s">
        <v>3</v>
      </c>
    </row>
    <row r="11" spans="1:14" x14ac:dyDescent="0.35">
      <c r="A11" t="s">
        <v>35</v>
      </c>
      <c r="B11">
        <v>1390</v>
      </c>
      <c r="C11" t="s">
        <v>34</v>
      </c>
      <c r="D11" t="s">
        <v>35</v>
      </c>
      <c r="E11" t="s">
        <v>23</v>
      </c>
      <c r="F11" t="s">
        <v>24</v>
      </c>
      <c r="G11" t="s">
        <v>3</v>
      </c>
      <c r="H11" t="s">
        <v>3</v>
      </c>
      <c r="I11" t="s">
        <v>124</v>
      </c>
      <c r="J11" t="s">
        <v>125</v>
      </c>
      <c r="K11" t="s">
        <v>119</v>
      </c>
      <c r="L11" t="s">
        <v>120</v>
      </c>
      <c r="M11" t="s">
        <v>3</v>
      </c>
      <c r="N11" t="s">
        <v>3</v>
      </c>
    </row>
    <row r="12" spans="1:14" x14ac:dyDescent="0.35">
      <c r="A12" t="s">
        <v>458</v>
      </c>
      <c r="B12">
        <v>1390</v>
      </c>
      <c r="C12" t="s">
        <v>457</v>
      </c>
      <c r="D12" t="s">
        <v>458</v>
      </c>
      <c r="E12" t="s">
        <v>69</v>
      </c>
      <c r="F12" t="s">
        <v>70</v>
      </c>
      <c r="G12" t="s">
        <v>3</v>
      </c>
      <c r="H12" t="s">
        <v>3</v>
      </c>
      <c r="I12" t="s">
        <v>124</v>
      </c>
      <c r="J12" t="s">
        <v>125</v>
      </c>
      <c r="K12" t="s">
        <v>119</v>
      </c>
      <c r="L12" t="s">
        <v>120</v>
      </c>
      <c r="M12" t="s">
        <v>3</v>
      </c>
      <c r="N12" t="s">
        <v>3</v>
      </c>
    </row>
    <row r="13" spans="1:14" x14ac:dyDescent="0.35">
      <c r="A13" t="s">
        <v>235</v>
      </c>
      <c r="B13">
        <v>16</v>
      </c>
      <c r="C13" t="s">
        <v>234</v>
      </c>
      <c r="D13" t="s">
        <v>235</v>
      </c>
      <c r="E13" t="s">
        <v>23</v>
      </c>
      <c r="F13" t="s">
        <v>24</v>
      </c>
      <c r="G13" t="s">
        <v>3</v>
      </c>
      <c r="H13" t="s">
        <v>3</v>
      </c>
      <c r="I13" t="s">
        <v>124</v>
      </c>
      <c r="J13" t="s">
        <v>125</v>
      </c>
      <c r="K13" t="s">
        <v>119</v>
      </c>
      <c r="L13" t="s">
        <v>120</v>
      </c>
      <c r="M13" t="s">
        <v>3</v>
      </c>
      <c r="N13" t="s">
        <v>3</v>
      </c>
    </row>
    <row r="14" spans="1:14" x14ac:dyDescent="0.35">
      <c r="A14" t="s">
        <v>240</v>
      </c>
      <c r="B14">
        <v>678</v>
      </c>
      <c r="C14" t="s">
        <v>239</v>
      </c>
      <c r="D14" t="s">
        <v>240</v>
      </c>
      <c r="E14" t="s">
        <v>23</v>
      </c>
      <c r="F14" t="s">
        <v>24</v>
      </c>
      <c r="G14" t="s">
        <v>3</v>
      </c>
      <c r="H14" t="s">
        <v>3</v>
      </c>
      <c r="I14" t="s">
        <v>124</v>
      </c>
      <c r="J14" t="s">
        <v>125</v>
      </c>
      <c r="K14" t="s">
        <v>119</v>
      </c>
      <c r="L14" t="s">
        <v>120</v>
      </c>
      <c r="M14" t="s">
        <v>3</v>
      </c>
      <c r="N14" t="s">
        <v>3</v>
      </c>
    </row>
    <row r="15" spans="1:14" x14ac:dyDescent="0.35">
      <c r="A15" t="s">
        <v>462</v>
      </c>
      <c r="B15">
        <v>2055</v>
      </c>
      <c r="C15" t="s">
        <v>463</v>
      </c>
      <c r="D15" t="s">
        <v>462</v>
      </c>
      <c r="E15" t="s">
        <v>23</v>
      </c>
      <c r="F15" t="s">
        <v>24</v>
      </c>
      <c r="G15" t="s">
        <v>3</v>
      </c>
      <c r="H15" t="s">
        <v>3</v>
      </c>
      <c r="I15" t="s">
        <v>124</v>
      </c>
      <c r="J15" t="s">
        <v>125</v>
      </c>
      <c r="K15" t="s">
        <v>119</v>
      </c>
      <c r="L15" t="s">
        <v>120</v>
      </c>
      <c r="M15" t="s">
        <v>3</v>
      </c>
      <c r="N15" t="s">
        <v>3</v>
      </c>
    </row>
    <row r="16" spans="1:14" x14ac:dyDescent="0.35">
      <c r="A16" t="s">
        <v>464</v>
      </c>
      <c r="B16">
        <v>6700</v>
      </c>
      <c r="C16" t="s">
        <v>34</v>
      </c>
      <c r="D16" t="s">
        <v>35</v>
      </c>
      <c r="E16" t="s">
        <v>23</v>
      </c>
      <c r="F16" t="s">
        <v>24</v>
      </c>
      <c r="G16" t="s">
        <v>3</v>
      </c>
      <c r="H16" t="s">
        <v>3</v>
      </c>
      <c r="I16" t="s">
        <v>465</v>
      </c>
      <c r="J16" t="s">
        <v>466</v>
      </c>
      <c r="K16" t="s">
        <v>467</v>
      </c>
      <c r="L16" t="s">
        <v>468</v>
      </c>
      <c r="M16" t="s">
        <v>3</v>
      </c>
      <c r="N16" t="s">
        <v>3</v>
      </c>
    </row>
    <row r="17" spans="1:14" x14ac:dyDescent="0.35">
      <c r="A17" t="s">
        <v>469</v>
      </c>
      <c r="B17">
        <v>5500</v>
      </c>
      <c r="C17" t="s">
        <v>457</v>
      </c>
      <c r="D17" t="s">
        <v>458</v>
      </c>
      <c r="E17" t="s">
        <v>69</v>
      </c>
      <c r="F17" t="s">
        <v>70</v>
      </c>
      <c r="G17" t="s">
        <v>3</v>
      </c>
      <c r="H17" t="s">
        <v>3</v>
      </c>
      <c r="I17" t="s">
        <v>465</v>
      </c>
      <c r="J17" t="s">
        <v>466</v>
      </c>
      <c r="K17" t="s">
        <v>467</v>
      </c>
      <c r="L17" t="s">
        <v>468</v>
      </c>
      <c r="M17" t="s">
        <v>3</v>
      </c>
      <c r="N17" t="s">
        <v>3</v>
      </c>
    </row>
    <row r="18" spans="1:14" x14ac:dyDescent="0.35">
      <c r="A18" t="s">
        <v>470</v>
      </c>
      <c r="B18">
        <v>1200</v>
      </c>
      <c r="C18" t="s">
        <v>457</v>
      </c>
      <c r="D18" t="s">
        <v>458</v>
      </c>
      <c r="E18" t="s">
        <v>69</v>
      </c>
      <c r="F18" t="s">
        <v>70</v>
      </c>
      <c r="G18" t="s">
        <v>3</v>
      </c>
      <c r="H18" t="s">
        <v>3</v>
      </c>
      <c r="I18" t="s">
        <v>465</v>
      </c>
      <c r="J18" t="s">
        <v>466</v>
      </c>
      <c r="K18" t="s">
        <v>467</v>
      </c>
      <c r="L18" t="s">
        <v>468</v>
      </c>
      <c r="M18" t="s">
        <v>3</v>
      </c>
      <c r="N18" t="s">
        <v>3</v>
      </c>
    </row>
    <row r="19" spans="1:14" x14ac:dyDescent="0.35">
      <c r="A19" t="s">
        <v>471</v>
      </c>
      <c r="B19">
        <v>32</v>
      </c>
      <c r="C19" t="s">
        <v>472</v>
      </c>
      <c r="D19" t="s">
        <v>473</v>
      </c>
      <c r="E19" t="s">
        <v>23</v>
      </c>
      <c r="F19" t="s">
        <v>24</v>
      </c>
      <c r="G19" t="s">
        <v>3</v>
      </c>
      <c r="H19" t="s">
        <v>3</v>
      </c>
      <c r="I19" t="s">
        <v>112</v>
      </c>
      <c r="J19" t="s">
        <v>113</v>
      </c>
      <c r="K19" t="s">
        <v>114</v>
      </c>
      <c r="L19" t="s">
        <v>115</v>
      </c>
      <c r="M19" t="s">
        <v>3</v>
      </c>
      <c r="N19" t="s">
        <v>3</v>
      </c>
    </row>
    <row r="20" spans="1:14" x14ac:dyDescent="0.35">
      <c r="A20" t="s">
        <v>471</v>
      </c>
      <c r="B20">
        <v>1301</v>
      </c>
      <c r="C20" t="s">
        <v>474</v>
      </c>
      <c r="D20" t="s">
        <v>475</v>
      </c>
      <c r="E20" t="s">
        <v>23</v>
      </c>
      <c r="F20" t="s">
        <v>24</v>
      </c>
      <c r="G20" t="s">
        <v>3</v>
      </c>
      <c r="H20" t="s">
        <v>3</v>
      </c>
      <c r="I20" t="s">
        <v>112</v>
      </c>
      <c r="J20" t="s">
        <v>113</v>
      </c>
      <c r="K20" t="s">
        <v>114</v>
      </c>
      <c r="L20" t="s">
        <v>115</v>
      </c>
      <c r="M20" t="s">
        <v>3</v>
      </c>
      <c r="N20" t="s">
        <v>3</v>
      </c>
    </row>
    <row r="21" spans="1:14" x14ac:dyDescent="0.35">
      <c r="A21" t="s">
        <v>471</v>
      </c>
      <c r="B21">
        <v>3944</v>
      </c>
      <c r="C21" t="s">
        <v>463</v>
      </c>
      <c r="D21" t="s">
        <v>462</v>
      </c>
      <c r="E21" t="s">
        <v>23</v>
      </c>
      <c r="F21" t="s">
        <v>24</v>
      </c>
      <c r="G21" t="s">
        <v>3</v>
      </c>
      <c r="H21" t="s">
        <v>3</v>
      </c>
      <c r="I21" t="s">
        <v>112</v>
      </c>
      <c r="J21" t="s">
        <v>113</v>
      </c>
      <c r="K21" t="s">
        <v>114</v>
      </c>
      <c r="L21" t="s">
        <v>115</v>
      </c>
      <c r="M21" t="s">
        <v>3</v>
      </c>
      <c r="N21" t="s">
        <v>3</v>
      </c>
    </row>
    <row r="22" spans="1:14" x14ac:dyDescent="0.35">
      <c r="A22" t="s">
        <v>476</v>
      </c>
      <c r="B22">
        <v>31</v>
      </c>
      <c r="C22" t="s">
        <v>140</v>
      </c>
      <c r="D22" t="s">
        <v>141</v>
      </c>
      <c r="E22" t="s">
        <v>23</v>
      </c>
      <c r="F22" t="s">
        <v>24</v>
      </c>
      <c r="G22" t="s">
        <v>3</v>
      </c>
      <c r="H22" t="s">
        <v>3</v>
      </c>
      <c r="I22" t="s">
        <v>153</v>
      </c>
      <c r="J22" t="s">
        <v>154</v>
      </c>
      <c r="K22" t="s">
        <v>114</v>
      </c>
      <c r="L22" t="s">
        <v>115</v>
      </c>
      <c r="M22" t="s">
        <v>3</v>
      </c>
      <c r="N22" t="s">
        <v>3</v>
      </c>
    </row>
    <row r="23" spans="1:14" x14ac:dyDescent="0.35">
      <c r="A23" t="s">
        <v>476</v>
      </c>
      <c r="B23">
        <v>1275</v>
      </c>
      <c r="C23" t="s">
        <v>142</v>
      </c>
      <c r="D23" t="s">
        <v>143</v>
      </c>
      <c r="E23" t="s">
        <v>23</v>
      </c>
      <c r="F23" t="s">
        <v>24</v>
      </c>
      <c r="G23" t="s">
        <v>3</v>
      </c>
      <c r="H23" t="s">
        <v>3</v>
      </c>
      <c r="I23" t="s">
        <v>153</v>
      </c>
      <c r="J23" t="s">
        <v>154</v>
      </c>
      <c r="K23" t="s">
        <v>114</v>
      </c>
      <c r="L23" t="s">
        <v>115</v>
      </c>
      <c r="M23" t="s">
        <v>3</v>
      </c>
      <c r="N23" t="s">
        <v>3</v>
      </c>
    </row>
    <row r="24" spans="1:14" x14ac:dyDescent="0.35">
      <c r="A24" t="s">
        <v>476</v>
      </c>
      <c r="B24">
        <v>3865</v>
      </c>
      <c r="C24" t="s">
        <v>73</v>
      </c>
      <c r="D24" t="s">
        <v>74</v>
      </c>
      <c r="E24" t="s">
        <v>23</v>
      </c>
      <c r="F24" t="s">
        <v>24</v>
      </c>
      <c r="G24" t="s">
        <v>3</v>
      </c>
      <c r="H24" t="s">
        <v>3</v>
      </c>
      <c r="I24" t="s">
        <v>153</v>
      </c>
      <c r="J24" t="s">
        <v>154</v>
      </c>
      <c r="K24" t="s">
        <v>114</v>
      </c>
      <c r="L24" t="s">
        <v>115</v>
      </c>
      <c r="M24" t="s">
        <v>3</v>
      </c>
      <c r="N24" t="s">
        <v>3</v>
      </c>
    </row>
    <row r="25" spans="1:14" x14ac:dyDescent="0.35">
      <c r="A25" t="s">
        <v>476</v>
      </c>
      <c r="B25">
        <v>5171</v>
      </c>
      <c r="C25" t="s">
        <v>451</v>
      </c>
      <c r="D25" t="s">
        <v>452</v>
      </c>
      <c r="E25" t="s">
        <v>69</v>
      </c>
      <c r="F25" t="s">
        <v>70</v>
      </c>
      <c r="G25" t="s">
        <v>3</v>
      </c>
      <c r="H25" t="s">
        <v>3</v>
      </c>
      <c r="I25" t="s">
        <v>153</v>
      </c>
      <c r="J25" t="s">
        <v>154</v>
      </c>
      <c r="K25" t="s">
        <v>114</v>
      </c>
      <c r="L25" t="s">
        <v>115</v>
      </c>
      <c r="M25" t="s">
        <v>3</v>
      </c>
      <c r="N25" t="s">
        <v>3</v>
      </c>
    </row>
    <row r="26" spans="1:14" x14ac:dyDescent="0.35">
      <c r="A26" t="s">
        <v>477</v>
      </c>
      <c r="B26">
        <v>320</v>
      </c>
      <c r="C26" t="s">
        <v>478</v>
      </c>
      <c r="D26" t="s">
        <v>479</v>
      </c>
      <c r="E26" t="s">
        <v>23</v>
      </c>
      <c r="F26" t="s">
        <v>24</v>
      </c>
      <c r="G26" t="s">
        <v>3</v>
      </c>
      <c r="H26" t="s">
        <v>3</v>
      </c>
      <c r="I26" t="s">
        <v>153</v>
      </c>
      <c r="J26" t="s">
        <v>154</v>
      </c>
      <c r="K26" t="s">
        <v>114</v>
      </c>
      <c r="L26" t="s">
        <v>115</v>
      </c>
      <c r="M26" t="s">
        <v>3</v>
      </c>
      <c r="N26" t="s">
        <v>3</v>
      </c>
    </row>
    <row r="27" spans="1:14" x14ac:dyDescent="0.35">
      <c r="A27" t="s">
        <v>477</v>
      </c>
      <c r="B27">
        <v>320</v>
      </c>
      <c r="C27" t="s">
        <v>457</v>
      </c>
      <c r="D27" t="s">
        <v>458</v>
      </c>
      <c r="E27" t="s">
        <v>69</v>
      </c>
      <c r="F27" t="s">
        <v>70</v>
      </c>
      <c r="G27" t="s">
        <v>3</v>
      </c>
      <c r="H27" t="s">
        <v>3</v>
      </c>
      <c r="I27" t="s">
        <v>153</v>
      </c>
      <c r="J27" t="s">
        <v>154</v>
      </c>
      <c r="K27" t="s">
        <v>114</v>
      </c>
      <c r="L27" t="s">
        <v>115</v>
      </c>
      <c r="M27" t="s">
        <v>3</v>
      </c>
      <c r="N27" t="s">
        <v>3</v>
      </c>
    </row>
    <row r="28" spans="1:14" x14ac:dyDescent="0.35">
      <c r="A28" t="s">
        <v>480</v>
      </c>
      <c r="B28">
        <v>400</v>
      </c>
      <c r="C28" t="s">
        <v>478</v>
      </c>
      <c r="D28" t="s">
        <v>479</v>
      </c>
      <c r="E28" t="s">
        <v>23</v>
      </c>
      <c r="F28" t="s">
        <v>24</v>
      </c>
      <c r="G28" t="s">
        <v>3</v>
      </c>
      <c r="H28" t="s">
        <v>3</v>
      </c>
      <c r="I28" t="s">
        <v>153</v>
      </c>
      <c r="J28" t="s">
        <v>154</v>
      </c>
      <c r="K28" t="s">
        <v>114</v>
      </c>
      <c r="L28" t="s">
        <v>115</v>
      </c>
      <c r="M28" t="s">
        <v>3</v>
      </c>
      <c r="N28" t="s">
        <v>3</v>
      </c>
    </row>
    <row r="29" spans="1:14" x14ac:dyDescent="0.35">
      <c r="A29" t="s">
        <v>480</v>
      </c>
      <c r="B29">
        <v>400</v>
      </c>
      <c r="C29" t="s">
        <v>457</v>
      </c>
      <c r="D29" t="s">
        <v>458</v>
      </c>
      <c r="E29" t="s">
        <v>69</v>
      </c>
      <c r="F29" t="s">
        <v>70</v>
      </c>
      <c r="G29" t="s">
        <v>3</v>
      </c>
      <c r="H29" t="s">
        <v>3</v>
      </c>
      <c r="I29" t="s">
        <v>153</v>
      </c>
      <c r="J29" t="s">
        <v>154</v>
      </c>
      <c r="K29" t="s">
        <v>114</v>
      </c>
      <c r="L29" t="s">
        <v>115</v>
      </c>
      <c r="M29" t="s">
        <v>3</v>
      </c>
      <c r="N29" t="s">
        <v>3</v>
      </c>
    </row>
    <row r="30" spans="1:14" x14ac:dyDescent="0.35">
      <c r="A30" t="s">
        <v>481</v>
      </c>
      <c r="B30">
        <v>1000</v>
      </c>
      <c r="C30" t="s">
        <v>478</v>
      </c>
      <c r="D30" t="s">
        <v>479</v>
      </c>
      <c r="E30" t="s">
        <v>23</v>
      </c>
      <c r="F30" t="s">
        <v>24</v>
      </c>
      <c r="G30" t="s">
        <v>3</v>
      </c>
      <c r="H30" t="s">
        <v>3</v>
      </c>
      <c r="I30" t="s">
        <v>153</v>
      </c>
      <c r="J30" t="s">
        <v>154</v>
      </c>
      <c r="K30" t="s">
        <v>114</v>
      </c>
      <c r="L30" t="s">
        <v>115</v>
      </c>
      <c r="M30" t="s">
        <v>3</v>
      </c>
      <c r="N30" t="s">
        <v>3</v>
      </c>
    </row>
    <row r="31" spans="1:14" x14ac:dyDescent="0.35">
      <c r="A31" t="s">
        <v>481</v>
      </c>
      <c r="B31">
        <v>1000</v>
      </c>
      <c r="C31" t="s">
        <v>457</v>
      </c>
      <c r="D31" t="s">
        <v>458</v>
      </c>
      <c r="E31" t="s">
        <v>69</v>
      </c>
      <c r="F31" t="s">
        <v>70</v>
      </c>
      <c r="G31" t="s">
        <v>3</v>
      </c>
      <c r="H31" t="s">
        <v>3</v>
      </c>
      <c r="I31" t="s">
        <v>153</v>
      </c>
      <c r="J31" t="s">
        <v>154</v>
      </c>
      <c r="K31" t="s">
        <v>114</v>
      </c>
      <c r="L31" t="s">
        <v>115</v>
      </c>
      <c r="M31" t="s">
        <v>3</v>
      </c>
      <c r="N31" t="s">
        <v>3</v>
      </c>
    </row>
    <row r="32" spans="1:14" x14ac:dyDescent="0.35">
      <c r="A32" t="s">
        <v>482</v>
      </c>
      <c r="B32">
        <v>149</v>
      </c>
      <c r="C32" t="s">
        <v>478</v>
      </c>
      <c r="D32" t="s">
        <v>479</v>
      </c>
      <c r="E32" t="s">
        <v>23</v>
      </c>
      <c r="F32" t="s">
        <v>24</v>
      </c>
      <c r="G32" t="s">
        <v>3</v>
      </c>
      <c r="H32" t="s">
        <v>3</v>
      </c>
      <c r="I32" t="s">
        <v>153</v>
      </c>
      <c r="J32" t="s">
        <v>154</v>
      </c>
      <c r="K32" t="s">
        <v>114</v>
      </c>
      <c r="L32" t="s">
        <v>115</v>
      </c>
      <c r="M32" t="s">
        <v>3</v>
      </c>
      <c r="N32" t="s">
        <v>3</v>
      </c>
    </row>
    <row r="33" spans="1:14" x14ac:dyDescent="0.35">
      <c r="A33" t="s">
        <v>482</v>
      </c>
      <c r="B33">
        <v>149</v>
      </c>
      <c r="C33" t="s">
        <v>457</v>
      </c>
      <c r="D33" t="s">
        <v>458</v>
      </c>
      <c r="E33" t="s">
        <v>69</v>
      </c>
      <c r="F33" t="s">
        <v>70</v>
      </c>
      <c r="G33" t="s">
        <v>3</v>
      </c>
      <c r="H33" t="s">
        <v>3</v>
      </c>
      <c r="I33" t="s">
        <v>153</v>
      </c>
      <c r="J33" t="s">
        <v>154</v>
      </c>
      <c r="K33" t="s">
        <v>114</v>
      </c>
      <c r="L33" t="s">
        <v>115</v>
      </c>
      <c r="M33" t="s">
        <v>3</v>
      </c>
      <c r="N33" t="s">
        <v>3</v>
      </c>
    </row>
    <row r="34" spans="1:14" x14ac:dyDescent="0.35">
      <c r="A34" t="s">
        <v>471</v>
      </c>
      <c r="B34">
        <v>236</v>
      </c>
      <c r="C34" t="s">
        <v>472</v>
      </c>
      <c r="D34" t="s">
        <v>473</v>
      </c>
      <c r="E34" t="s">
        <v>23</v>
      </c>
      <c r="F34" t="s">
        <v>24</v>
      </c>
      <c r="G34" t="s">
        <v>3</v>
      </c>
      <c r="H34" t="s">
        <v>3</v>
      </c>
      <c r="I34" t="s">
        <v>153</v>
      </c>
      <c r="J34" t="s">
        <v>154</v>
      </c>
      <c r="K34" t="s">
        <v>114</v>
      </c>
      <c r="L34" t="s">
        <v>115</v>
      </c>
      <c r="M34" t="s">
        <v>3</v>
      </c>
      <c r="N34" t="s">
        <v>3</v>
      </c>
    </row>
    <row r="35" spans="1:14" x14ac:dyDescent="0.35">
      <c r="A35" t="s">
        <v>471</v>
      </c>
      <c r="B35">
        <v>9732</v>
      </c>
      <c r="C35" t="s">
        <v>474</v>
      </c>
      <c r="D35" t="s">
        <v>475</v>
      </c>
      <c r="E35" t="s">
        <v>23</v>
      </c>
      <c r="F35" t="s">
        <v>24</v>
      </c>
      <c r="G35" t="s">
        <v>3</v>
      </c>
      <c r="H35" t="s">
        <v>3</v>
      </c>
      <c r="I35" t="s">
        <v>153</v>
      </c>
      <c r="J35" t="s">
        <v>154</v>
      </c>
      <c r="K35" t="s">
        <v>114</v>
      </c>
      <c r="L35" t="s">
        <v>115</v>
      </c>
      <c r="M35" t="s">
        <v>3</v>
      </c>
      <c r="N35" t="s">
        <v>3</v>
      </c>
    </row>
    <row r="36" spans="1:14" x14ac:dyDescent="0.35">
      <c r="A36" t="s">
        <v>471</v>
      </c>
      <c r="B36">
        <v>29490</v>
      </c>
      <c r="C36" t="s">
        <v>463</v>
      </c>
      <c r="D36" t="s">
        <v>462</v>
      </c>
      <c r="E36" t="s">
        <v>23</v>
      </c>
      <c r="F36" t="s">
        <v>24</v>
      </c>
      <c r="G36" t="s">
        <v>3</v>
      </c>
      <c r="H36" t="s">
        <v>3</v>
      </c>
      <c r="I36" t="s">
        <v>153</v>
      </c>
      <c r="J36" t="s">
        <v>154</v>
      </c>
      <c r="K36" t="s">
        <v>114</v>
      </c>
      <c r="L36" t="s">
        <v>115</v>
      </c>
      <c r="M36" t="s">
        <v>3</v>
      </c>
      <c r="N36" t="s">
        <v>3</v>
      </c>
    </row>
    <row r="37" spans="1:14" x14ac:dyDescent="0.35">
      <c r="A37" t="s">
        <v>483</v>
      </c>
      <c r="B37">
        <v>-8050</v>
      </c>
      <c r="C37" t="s">
        <v>94</v>
      </c>
      <c r="D37" t="s">
        <v>95</v>
      </c>
      <c r="E37" t="s">
        <v>23</v>
      </c>
      <c r="F37" t="s">
        <v>24</v>
      </c>
      <c r="G37" t="s">
        <v>3</v>
      </c>
      <c r="H37" t="s">
        <v>3</v>
      </c>
      <c r="I37" t="s">
        <v>153</v>
      </c>
      <c r="J37" t="s">
        <v>154</v>
      </c>
      <c r="K37" t="s">
        <v>114</v>
      </c>
      <c r="L37" t="s">
        <v>115</v>
      </c>
      <c r="M37" t="s">
        <v>3</v>
      </c>
      <c r="N37" t="s">
        <v>3</v>
      </c>
    </row>
    <row r="38" spans="1:14" x14ac:dyDescent="0.35">
      <c r="A38" t="s">
        <v>483</v>
      </c>
      <c r="B38">
        <v>-8050</v>
      </c>
      <c r="C38" t="s">
        <v>451</v>
      </c>
      <c r="D38" t="s">
        <v>452</v>
      </c>
      <c r="E38" t="s">
        <v>69</v>
      </c>
      <c r="F38" t="s">
        <v>70</v>
      </c>
      <c r="G38" t="s">
        <v>3</v>
      </c>
      <c r="H38" t="s">
        <v>3</v>
      </c>
      <c r="I38" t="s">
        <v>153</v>
      </c>
      <c r="J38" t="s">
        <v>154</v>
      </c>
      <c r="K38" t="s">
        <v>114</v>
      </c>
      <c r="L38" t="s">
        <v>115</v>
      </c>
      <c r="M38" t="s">
        <v>3</v>
      </c>
      <c r="N38" t="s">
        <v>3</v>
      </c>
    </row>
    <row r="39" spans="1:14" x14ac:dyDescent="0.35">
      <c r="A39" t="s">
        <v>484</v>
      </c>
      <c r="B39">
        <v>2000</v>
      </c>
      <c r="C39" t="s">
        <v>34</v>
      </c>
      <c r="D39" t="s">
        <v>35</v>
      </c>
      <c r="E39" t="s">
        <v>23</v>
      </c>
      <c r="F39" t="s">
        <v>24</v>
      </c>
      <c r="G39" t="s">
        <v>3</v>
      </c>
      <c r="H39" t="s">
        <v>3</v>
      </c>
      <c r="I39" t="s">
        <v>485</v>
      </c>
      <c r="J39" t="s">
        <v>486</v>
      </c>
      <c r="K39" t="s">
        <v>487</v>
      </c>
      <c r="L39" t="s">
        <v>488</v>
      </c>
      <c r="M39" t="s">
        <v>3</v>
      </c>
      <c r="N39" t="s">
        <v>3</v>
      </c>
    </row>
    <row r="40" spans="1:14" x14ac:dyDescent="0.35">
      <c r="A40" t="s">
        <v>484</v>
      </c>
      <c r="B40">
        <v>2000</v>
      </c>
      <c r="C40" t="s">
        <v>489</v>
      </c>
      <c r="D40" t="s">
        <v>490</v>
      </c>
      <c r="E40" t="s">
        <v>69</v>
      </c>
      <c r="F40" t="s">
        <v>70</v>
      </c>
      <c r="G40" t="s">
        <v>3</v>
      </c>
      <c r="H40" t="s">
        <v>3</v>
      </c>
      <c r="I40" t="s">
        <v>485</v>
      </c>
      <c r="J40" t="s">
        <v>486</v>
      </c>
      <c r="K40" t="s">
        <v>487</v>
      </c>
      <c r="L40" t="s">
        <v>488</v>
      </c>
      <c r="M40" t="s">
        <v>3</v>
      </c>
      <c r="N40" t="s">
        <v>3</v>
      </c>
    </row>
    <row r="41" spans="1:14" x14ac:dyDescent="0.35">
      <c r="A41" t="s">
        <v>491</v>
      </c>
      <c r="B41">
        <v>9000</v>
      </c>
      <c r="C41" t="s">
        <v>34</v>
      </c>
      <c r="D41" t="s">
        <v>35</v>
      </c>
      <c r="E41" t="s">
        <v>23</v>
      </c>
      <c r="F41" t="s">
        <v>24</v>
      </c>
      <c r="G41" t="s">
        <v>3</v>
      </c>
      <c r="H41" t="s">
        <v>3</v>
      </c>
      <c r="I41" t="s">
        <v>485</v>
      </c>
      <c r="J41" t="s">
        <v>486</v>
      </c>
      <c r="K41" t="s">
        <v>487</v>
      </c>
      <c r="L41" t="s">
        <v>488</v>
      </c>
      <c r="M41" t="s">
        <v>3</v>
      </c>
      <c r="N41" t="s">
        <v>3</v>
      </c>
    </row>
    <row r="42" spans="1:14" x14ac:dyDescent="0.35">
      <c r="A42" t="s">
        <v>491</v>
      </c>
      <c r="B42">
        <v>9000</v>
      </c>
      <c r="C42" t="s">
        <v>457</v>
      </c>
      <c r="D42" t="s">
        <v>458</v>
      </c>
      <c r="E42" t="s">
        <v>69</v>
      </c>
      <c r="F42" t="s">
        <v>70</v>
      </c>
      <c r="G42" t="s">
        <v>3</v>
      </c>
      <c r="H42" t="s">
        <v>3</v>
      </c>
      <c r="I42" t="s">
        <v>485</v>
      </c>
      <c r="J42" t="s">
        <v>486</v>
      </c>
      <c r="K42" t="s">
        <v>487</v>
      </c>
      <c r="L42" t="s">
        <v>488</v>
      </c>
      <c r="M42" t="s">
        <v>3</v>
      </c>
      <c r="N42" t="s">
        <v>3</v>
      </c>
    </row>
    <row r="43" spans="1:14" x14ac:dyDescent="0.35">
      <c r="A43" t="s">
        <v>492</v>
      </c>
      <c r="B43">
        <v>-374</v>
      </c>
      <c r="C43" t="s">
        <v>94</v>
      </c>
      <c r="D43" t="s">
        <v>95</v>
      </c>
      <c r="E43" t="s">
        <v>23</v>
      </c>
      <c r="F43" t="s">
        <v>24</v>
      </c>
      <c r="G43" t="s">
        <v>3</v>
      </c>
      <c r="H43" t="s">
        <v>3</v>
      </c>
      <c r="I43" t="s">
        <v>91</v>
      </c>
      <c r="J43" t="s">
        <v>92</v>
      </c>
      <c r="K43" t="s">
        <v>57</v>
      </c>
      <c r="L43" t="s">
        <v>58</v>
      </c>
      <c r="M43" t="s">
        <v>3</v>
      </c>
      <c r="N43" t="s">
        <v>3</v>
      </c>
    </row>
    <row r="44" spans="1:14" x14ac:dyDescent="0.35">
      <c r="A44" t="s">
        <v>492</v>
      </c>
      <c r="B44">
        <v>-374</v>
      </c>
      <c r="C44" t="s">
        <v>451</v>
      </c>
      <c r="D44" t="s">
        <v>452</v>
      </c>
      <c r="E44" t="s">
        <v>69</v>
      </c>
      <c r="F44" t="s">
        <v>70</v>
      </c>
      <c r="G44" t="s">
        <v>3</v>
      </c>
      <c r="H44" t="s">
        <v>3</v>
      </c>
      <c r="I44" t="s">
        <v>91</v>
      </c>
      <c r="J44" t="s">
        <v>92</v>
      </c>
      <c r="K44" t="s">
        <v>57</v>
      </c>
      <c r="L44" t="s">
        <v>58</v>
      </c>
      <c r="M44" t="s">
        <v>3</v>
      </c>
      <c r="N44" t="s">
        <v>3</v>
      </c>
    </row>
    <row r="45" spans="1:14" x14ac:dyDescent="0.35">
      <c r="A45" t="s">
        <v>493</v>
      </c>
      <c r="B45">
        <v>900</v>
      </c>
      <c r="C45" t="s">
        <v>34</v>
      </c>
      <c r="D45" t="s">
        <v>35</v>
      </c>
      <c r="E45" t="s">
        <v>23</v>
      </c>
      <c r="F45" t="s">
        <v>24</v>
      </c>
      <c r="G45" t="s">
        <v>3</v>
      </c>
      <c r="H45" t="s">
        <v>3</v>
      </c>
      <c r="I45" t="s">
        <v>494</v>
      </c>
      <c r="J45" t="s">
        <v>495</v>
      </c>
      <c r="K45" t="s">
        <v>18</v>
      </c>
      <c r="L45" t="s">
        <v>19</v>
      </c>
      <c r="M45" t="s">
        <v>3</v>
      </c>
      <c r="N45" t="s">
        <v>3</v>
      </c>
    </row>
    <row r="46" spans="1:14" x14ac:dyDescent="0.35">
      <c r="A46" t="s">
        <v>496</v>
      </c>
      <c r="B46">
        <v>900</v>
      </c>
      <c r="C46" t="s">
        <v>457</v>
      </c>
      <c r="D46" t="s">
        <v>458</v>
      </c>
      <c r="E46" t="s">
        <v>69</v>
      </c>
      <c r="F46" t="s">
        <v>70</v>
      </c>
      <c r="G46" t="s">
        <v>3</v>
      </c>
      <c r="H46" t="s">
        <v>3</v>
      </c>
      <c r="I46" t="s">
        <v>494</v>
      </c>
      <c r="J46" t="s">
        <v>495</v>
      </c>
      <c r="K46" t="s">
        <v>18</v>
      </c>
      <c r="L46" t="s">
        <v>19</v>
      </c>
      <c r="M46" t="s">
        <v>3</v>
      </c>
      <c r="N46" t="s">
        <v>3</v>
      </c>
    </row>
    <row r="47" spans="1:14" x14ac:dyDescent="0.35">
      <c r="A47" t="s">
        <v>471</v>
      </c>
      <c r="B47">
        <v>108</v>
      </c>
      <c r="C47" t="s">
        <v>472</v>
      </c>
      <c r="D47" t="s">
        <v>473</v>
      </c>
      <c r="E47" t="s">
        <v>23</v>
      </c>
      <c r="F47" t="s">
        <v>24</v>
      </c>
      <c r="G47" t="s">
        <v>3</v>
      </c>
      <c r="H47" t="s">
        <v>3</v>
      </c>
      <c r="I47" t="s">
        <v>497</v>
      </c>
      <c r="J47" t="s">
        <v>498</v>
      </c>
      <c r="K47" t="s">
        <v>114</v>
      </c>
      <c r="L47" t="s">
        <v>115</v>
      </c>
      <c r="M47" t="s">
        <v>3</v>
      </c>
      <c r="N47" t="s">
        <v>3</v>
      </c>
    </row>
    <row r="48" spans="1:14" x14ac:dyDescent="0.35">
      <c r="A48" t="s">
        <v>471</v>
      </c>
      <c r="B48">
        <v>4468</v>
      </c>
      <c r="C48" t="s">
        <v>474</v>
      </c>
      <c r="D48" t="s">
        <v>475</v>
      </c>
      <c r="E48" t="s">
        <v>23</v>
      </c>
      <c r="F48" t="s">
        <v>24</v>
      </c>
      <c r="G48" t="s">
        <v>3</v>
      </c>
      <c r="H48" t="s">
        <v>3</v>
      </c>
      <c r="I48" t="s">
        <v>497</v>
      </c>
      <c r="J48" t="s">
        <v>498</v>
      </c>
      <c r="K48" t="s">
        <v>114</v>
      </c>
      <c r="L48" t="s">
        <v>115</v>
      </c>
      <c r="M48" t="s">
        <v>3</v>
      </c>
      <c r="N48" t="s">
        <v>3</v>
      </c>
    </row>
    <row r="49" spans="1:14" x14ac:dyDescent="0.35">
      <c r="A49" t="s">
        <v>471</v>
      </c>
      <c r="B49">
        <v>13540</v>
      </c>
      <c r="C49" t="s">
        <v>463</v>
      </c>
      <c r="D49" t="s">
        <v>462</v>
      </c>
      <c r="E49" t="s">
        <v>23</v>
      </c>
      <c r="F49" t="s">
        <v>24</v>
      </c>
      <c r="G49" t="s">
        <v>3</v>
      </c>
      <c r="H49" t="s">
        <v>3</v>
      </c>
      <c r="I49" t="s">
        <v>497</v>
      </c>
      <c r="J49" t="s">
        <v>498</v>
      </c>
      <c r="K49" t="s">
        <v>114</v>
      </c>
      <c r="L49" t="s">
        <v>115</v>
      </c>
      <c r="M49" t="s">
        <v>3</v>
      </c>
      <c r="N49" t="s">
        <v>3</v>
      </c>
    </row>
    <row r="50" spans="1:14" x14ac:dyDescent="0.35">
      <c r="A50" t="s">
        <v>499</v>
      </c>
      <c r="B50">
        <v>-25722</v>
      </c>
      <c r="C50" t="s">
        <v>363</v>
      </c>
      <c r="D50" t="s">
        <v>364</v>
      </c>
      <c r="E50" t="s">
        <v>23</v>
      </c>
      <c r="F50" t="s">
        <v>24</v>
      </c>
      <c r="G50" t="s">
        <v>400</v>
      </c>
      <c r="H50" t="s">
        <v>401</v>
      </c>
      <c r="I50" t="s">
        <v>355</v>
      </c>
      <c r="J50" t="s">
        <v>356</v>
      </c>
      <c r="K50" t="s">
        <v>397</v>
      </c>
      <c r="L50" t="s">
        <v>398</v>
      </c>
      <c r="M50" t="s">
        <v>3</v>
      </c>
      <c r="N50" t="s">
        <v>3</v>
      </c>
    </row>
    <row r="51" spans="1:14" x14ac:dyDescent="0.35">
      <c r="A51" t="s">
        <v>499</v>
      </c>
      <c r="B51">
        <v>-25722</v>
      </c>
      <c r="C51" t="s">
        <v>500</v>
      </c>
      <c r="D51" t="s">
        <v>501</v>
      </c>
      <c r="E51" t="s">
        <v>69</v>
      </c>
      <c r="F51" t="s">
        <v>70</v>
      </c>
      <c r="G51" t="s">
        <v>502</v>
      </c>
      <c r="H51" t="s">
        <v>503</v>
      </c>
      <c r="I51" t="s">
        <v>355</v>
      </c>
      <c r="J51" t="s">
        <v>356</v>
      </c>
      <c r="K51" t="s">
        <v>397</v>
      </c>
      <c r="L51" t="s">
        <v>398</v>
      </c>
      <c r="M51" t="s">
        <v>3</v>
      </c>
      <c r="N51" t="s">
        <v>3</v>
      </c>
    </row>
    <row r="52" spans="1:14" x14ac:dyDescent="0.35">
      <c r="A52" t="s">
        <v>504</v>
      </c>
      <c r="B52">
        <v>-9417</v>
      </c>
      <c r="C52" t="s">
        <v>363</v>
      </c>
      <c r="D52" t="s">
        <v>364</v>
      </c>
      <c r="E52" t="s">
        <v>23</v>
      </c>
      <c r="F52" t="s">
        <v>24</v>
      </c>
      <c r="G52" t="s">
        <v>505</v>
      </c>
      <c r="H52" t="s">
        <v>506</v>
      </c>
      <c r="I52" t="s">
        <v>355</v>
      </c>
      <c r="J52" t="s">
        <v>356</v>
      </c>
      <c r="K52" t="s">
        <v>371</v>
      </c>
      <c r="L52" t="s">
        <v>372</v>
      </c>
      <c r="M52" t="s">
        <v>3</v>
      </c>
      <c r="N52" t="s">
        <v>3</v>
      </c>
    </row>
    <row r="53" spans="1:14" x14ac:dyDescent="0.35">
      <c r="A53" t="s">
        <v>499</v>
      </c>
      <c r="B53">
        <v>-9417</v>
      </c>
      <c r="C53" t="s">
        <v>500</v>
      </c>
      <c r="D53" t="s">
        <v>501</v>
      </c>
      <c r="E53" t="s">
        <v>69</v>
      </c>
      <c r="F53" t="s">
        <v>70</v>
      </c>
      <c r="G53" t="s">
        <v>507</v>
      </c>
      <c r="H53" t="s">
        <v>508</v>
      </c>
      <c r="I53" t="s">
        <v>355</v>
      </c>
      <c r="J53" t="s">
        <v>356</v>
      </c>
      <c r="K53" t="s">
        <v>371</v>
      </c>
      <c r="L53" t="s">
        <v>372</v>
      </c>
      <c r="M53" t="s">
        <v>3</v>
      </c>
      <c r="N53" t="s">
        <v>3</v>
      </c>
    </row>
    <row r="54" spans="1:14" x14ac:dyDescent="0.35">
      <c r="A54" t="s">
        <v>509</v>
      </c>
      <c r="B54">
        <v>-398</v>
      </c>
      <c r="C54" t="s">
        <v>510</v>
      </c>
      <c r="D54" t="s">
        <v>509</v>
      </c>
      <c r="E54" t="s">
        <v>23</v>
      </c>
      <c r="F54" t="s">
        <v>24</v>
      </c>
      <c r="G54" t="s">
        <v>383</v>
      </c>
      <c r="H54" t="s">
        <v>382</v>
      </c>
      <c r="I54" t="s">
        <v>355</v>
      </c>
      <c r="J54" t="s">
        <v>356</v>
      </c>
      <c r="K54" t="s">
        <v>384</v>
      </c>
      <c r="L54" t="s">
        <v>385</v>
      </c>
      <c r="M54" t="s">
        <v>3</v>
      </c>
      <c r="N54" t="s">
        <v>3</v>
      </c>
    </row>
    <row r="55" spans="1:14" x14ac:dyDescent="0.35">
      <c r="A55" t="s">
        <v>511</v>
      </c>
      <c r="B55">
        <v>25649</v>
      </c>
      <c r="C55" t="s">
        <v>381</v>
      </c>
      <c r="D55" t="s">
        <v>382</v>
      </c>
      <c r="E55" t="s">
        <v>23</v>
      </c>
      <c r="F55" t="s">
        <v>24</v>
      </c>
      <c r="G55" t="s">
        <v>383</v>
      </c>
      <c r="H55" t="s">
        <v>382</v>
      </c>
      <c r="I55" t="s">
        <v>355</v>
      </c>
      <c r="J55" t="s">
        <v>356</v>
      </c>
      <c r="K55" t="s">
        <v>384</v>
      </c>
      <c r="L55" t="s">
        <v>385</v>
      </c>
      <c r="M55" t="s">
        <v>3</v>
      </c>
      <c r="N55" t="s">
        <v>3</v>
      </c>
    </row>
    <row r="56" spans="1:14" x14ac:dyDescent="0.35">
      <c r="A56" t="s">
        <v>511</v>
      </c>
      <c r="B56">
        <v>25251</v>
      </c>
      <c r="C56" t="s">
        <v>500</v>
      </c>
      <c r="D56" t="s">
        <v>501</v>
      </c>
      <c r="E56" t="s">
        <v>69</v>
      </c>
      <c r="F56" t="s">
        <v>70</v>
      </c>
      <c r="G56" t="s">
        <v>512</v>
      </c>
      <c r="H56" t="s">
        <v>513</v>
      </c>
      <c r="I56" t="s">
        <v>355</v>
      </c>
      <c r="J56" t="s">
        <v>356</v>
      </c>
      <c r="K56" t="s">
        <v>384</v>
      </c>
      <c r="L56" t="s">
        <v>385</v>
      </c>
      <c r="M56" t="s">
        <v>3</v>
      </c>
      <c r="N56" t="s">
        <v>3</v>
      </c>
    </row>
    <row r="57" spans="1:14" x14ac:dyDescent="0.35">
      <c r="A57" t="s">
        <v>471</v>
      </c>
      <c r="B57">
        <v>260</v>
      </c>
      <c r="C57" t="s">
        <v>472</v>
      </c>
      <c r="D57" t="s">
        <v>473</v>
      </c>
      <c r="E57" t="s">
        <v>23</v>
      </c>
      <c r="F57" t="s">
        <v>24</v>
      </c>
      <c r="G57" t="s">
        <v>3</v>
      </c>
      <c r="H57" t="s">
        <v>3</v>
      </c>
      <c r="I57" t="s">
        <v>158</v>
      </c>
      <c r="J57" t="s">
        <v>159</v>
      </c>
      <c r="K57" t="s">
        <v>114</v>
      </c>
      <c r="L57" t="s">
        <v>115</v>
      </c>
      <c r="M57" t="s">
        <v>3</v>
      </c>
      <c r="N57" t="s">
        <v>3</v>
      </c>
    </row>
    <row r="58" spans="1:14" x14ac:dyDescent="0.35">
      <c r="A58" t="s">
        <v>471</v>
      </c>
      <c r="B58">
        <v>10729</v>
      </c>
      <c r="C58" t="s">
        <v>474</v>
      </c>
      <c r="D58" t="s">
        <v>475</v>
      </c>
      <c r="E58" t="s">
        <v>23</v>
      </c>
      <c r="F58" t="s">
        <v>24</v>
      </c>
      <c r="G58" t="s">
        <v>3</v>
      </c>
      <c r="H58" t="s">
        <v>3</v>
      </c>
      <c r="I58" t="s">
        <v>158</v>
      </c>
      <c r="J58" t="s">
        <v>159</v>
      </c>
      <c r="K58" t="s">
        <v>114</v>
      </c>
      <c r="L58" t="s">
        <v>115</v>
      </c>
      <c r="M58" t="s">
        <v>3</v>
      </c>
      <c r="N58" t="s">
        <v>3</v>
      </c>
    </row>
    <row r="59" spans="1:14" x14ac:dyDescent="0.35">
      <c r="A59" t="s">
        <v>471</v>
      </c>
      <c r="B59">
        <v>32514</v>
      </c>
      <c r="C59" t="s">
        <v>463</v>
      </c>
      <c r="D59" t="s">
        <v>462</v>
      </c>
      <c r="E59" t="s">
        <v>23</v>
      </c>
      <c r="F59" t="s">
        <v>24</v>
      </c>
      <c r="G59" t="s">
        <v>3</v>
      </c>
      <c r="H59" t="s">
        <v>3</v>
      </c>
      <c r="I59" t="s">
        <v>158</v>
      </c>
      <c r="J59" t="s">
        <v>159</v>
      </c>
      <c r="K59" t="s">
        <v>114</v>
      </c>
      <c r="L59" t="s">
        <v>115</v>
      </c>
      <c r="M59" t="s">
        <v>3</v>
      </c>
      <c r="N59" t="s">
        <v>3</v>
      </c>
    </row>
    <row r="60" spans="1:14" x14ac:dyDescent="0.35">
      <c r="A60" t="s">
        <v>514</v>
      </c>
      <c r="B60">
        <v>3000</v>
      </c>
      <c r="C60" t="s">
        <v>515</v>
      </c>
      <c r="D60" t="s">
        <v>516</v>
      </c>
      <c r="E60" t="s">
        <v>69</v>
      </c>
      <c r="F60" t="s">
        <v>70</v>
      </c>
      <c r="G60" t="s">
        <v>3</v>
      </c>
      <c r="H60" t="s">
        <v>3</v>
      </c>
      <c r="I60" t="s">
        <v>158</v>
      </c>
      <c r="J60" t="s">
        <v>159</v>
      </c>
      <c r="K60" t="s">
        <v>114</v>
      </c>
      <c r="L60" t="s">
        <v>115</v>
      </c>
      <c r="M60" t="s">
        <v>3</v>
      </c>
      <c r="N60" t="s">
        <v>3</v>
      </c>
    </row>
    <row r="61" spans="1:14" x14ac:dyDescent="0.35">
      <c r="A61" t="s">
        <v>517</v>
      </c>
      <c r="B61">
        <v>-4450</v>
      </c>
      <c r="C61" t="s">
        <v>34</v>
      </c>
      <c r="D61" t="s">
        <v>35</v>
      </c>
      <c r="E61" t="s">
        <v>23</v>
      </c>
      <c r="F61" t="s">
        <v>24</v>
      </c>
      <c r="G61" t="s">
        <v>3</v>
      </c>
      <c r="H61" t="s">
        <v>3</v>
      </c>
      <c r="I61" t="s">
        <v>158</v>
      </c>
      <c r="J61" t="s">
        <v>159</v>
      </c>
      <c r="K61" t="s">
        <v>114</v>
      </c>
      <c r="L61" t="s">
        <v>115</v>
      </c>
      <c r="M61" t="s">
        <v>3</v>
      </c>
      <c r="N61" t="s">
        <v>3</v>
      </c>
    </row>
    <row r="62" spans="1:14" x14ac:dyDescent="0.35">
      <c r="A62" t="s">
        <v>518</v>
      </c>
      <c r="B62">
        <v>-4450</v>
      </c>
      <c r="C62" t="s">
        <v>451</v>
      </c>
      <c r="D62" t="s">
        <v>452</v>
      </c>
      <c r="E62" t="s">
        <v>69</v>
      </c>
      <c r="F62" t="s">
        <v>70</v>
      </c>
      <c r="G62" t="s">
        <v>3</v>
      </c>
      <c r="H62" t="s">
        <v>3</v>
      </c>
      <c r="I62" t="s">
        <v>158</v>
      </c>
      <c r="J62" t="s">
        <v>159</v>
      </c>
      <c r="K62" t="s">
        <v>114</v>
      </c>
      <c r="L62" t="s">
        <v>115</v>
      </c>
      <c r="M62" t="s">
        <v>3</v>
      </c>
      <c r="N62" t="s">
        <v>3</v>
      </c>
    </row>
    <row r="63" spans="1:14" x14ac:dyDescent="0.35">
      <c r="A63" t="s">
        <v>514</v>
      </c>
      <c r="B63">
        <v>3000</v>
      </c>
      <c r="C63" t="s">
        <v>34</v>
      </c>
      <c r="D63" t="s">
        <v>35</v>
      </c>
      <c r="E63" t="s">
        <v>23</v>
      </c>
      <c r="F63" t="s">
        <v>24</v>
      </c>
      <c r="G63" t="s">
        <v>3</v>
      </c>
      <c r="H63" t="s">
        <v>3</v>
      </c>
      <c r="I63" t="s">
        <v>158</v>
      </c>
      <c r="J63" t="s">
        <v>159</v>
      </c>
      <c r="K63" t="s">
        <v>114</v>
      </c>
      <c r="L63" t="s">
        <v>115</v>
      </c>
      <c r="M63" t="s">
        <v>3</v>
      </c>
      <c r="N63" t="s">
        <v>3</v>
      </c>
    </row>
    <row r="64" spans="1:14" x14ac:dyDescent="0.35">
      <c r="A64" t="s">
        <v>519</v>
      </c>
      <c r="B64">
        <v>10</v>
      </c>
      <c r="C64" t="s">
        <v>140</v>
      </c>
      <c r="D64" t="s">
        <v>141</v>
      </c>
      <c r="E64" t="s">
        <v>23</v>
      </c>
      <c r="F64" t="s">
        <v>24</v>
      </c>
      <c r="G64" t="s">
        <v>3</v>
      </c>
      <c r="H64" t="s">
        <v>3</v>
      </c>
      <c r="I64" t="s">
        <v>428</v>
      </c>
      <c r="J64" t="s">
        <v>429</v>
      </c>
      <c r="K64" t="s">
        <v>114</v>
      </c>
      <c r="L64" t="s">
        <v>115</v>
      </c>
      <c r="M64" t="s">
        <v>3</v>
      </c>
      <c r="N64" t="s">
        <v>3</v>
      </c>
    </row>
    <row r="65" spans="1:14" x14ac:dyDescent="0.35">
      <c r="A65" t="s">
        <v>519</v>
      </c>
      <c r="B65">
        <v>386</v>
      </c>
      <c r="C65" t="s">
        <v>142</v>
      </c>
      <c r="D65" t="s">
        <v>143</v>
      </c>
      <c r="E65" t="s">
        <v>23</v>
      </c>
      <c r="F65" t="s">
        <v>24</v>
      </c>
      <c r="G65" t="s">
        <v>3</v>
      </c>
      <c r="H65" t="s">
        <v>3</v>
      </c>
      <c r="I65" t="s">
        <v>428</v>
      </c>
      <c r="J65" t="s">
        <v>429</v>
      </c>
      <c r="K65" t="s">
        <v>114</v>
      </c>
      <c r="L65" t="s">
        <v>115</v>
      </c>
      <c r="M65" t="s">
        <v>3</v>
      </c>
      <c r="N65" t="s">
        <v>3</v>
      </c>
    </row>
    <row r="66" spans="1:14" x14ac:dyDescent="0.35">
      <c r="A66" t="s">
        <v>519</v>
      </c>
      <c r="B66">
        <v>1171</v>
      </c>
      <c r="C66" t="s">
        <v>73</v>
      </c>
      <c r="D66" t="s">
        <v>74</v>
      </c>
      <c r="E66" t="s">
        <v>23</v>
      </c>
      <c r="F66" t="s">
        <v>24</v>
      </c>
      <c r="G66" t="s">
        <v>3</v>
      </c>
      <c r="H66" t="s">
        <v>3</v>
      </c>
      <c r="I66" t="s">
        <v>428</v>
      </c>
      <c r="J66" t="s">
        <v>429</v>
      </c>
      <c r="K66" t="s">
        <v>114</v>
      </c>
      <c r="L66" t="s">
        <v>115</v>
      </c>
      <c r="M66" t="s">
        <v>3</v>
      </c>
      <c r="N66" t="s">
        <v>3</v>
      </c>
    </row>
    <row r="67" spans="1:14" x14ac:dyDescent="0.35">
      <c r="A67" t="s">
        <v>520</v>
      </c>
      <c r="B67">
        <v>1567</v>
      </c>
      <c r="C67" t="s">
        <v>451</v>
      </c>
      <c r="D67" t="s">
        <v>452</v>
      </c>
      <c r="E67" t="s">
        <v>69</v>
      </c>
      <c r="F67" t="s">
        <v>70</v>
      </c>
      <c r="G67" t="s">
        <v>3</v>
      </c>
      <c r="H67" t="s">
        <v>3</v>
      </c>
      <c r="I67" t="s">
        <v>428</v>
      </c>
      <c r="J67" t="s">
        <v>429</v>
      </c>
      <c r="K67" t="s">
        <v>114</v>
      </c>
      <c r="L67" t="s">
        <v>115</v>
      </c>
      <c r="M67" t="s">
        <v>3</v>
      </c>
      <c r="N67" t="s">
        <v>3</v>
      </c>
    </row>
    <row r="68" spans="1:14" x14ac:dyDescent="0.35">
      <c r="A68" t="s">
        <v>471</v>
      </c>
      <c r="B68">
        <v>158</v>
      </c>
      <c r="C68" t="s">
        <v>472</v>
      </c>
      <c r="D68" t="s">
        <v>473</v>
      </c>
      <c r="E68" t="s">
        <v>23</v>
      </c>
      <c r="F68" t="s">
        <v>24</v>
      </c>
      <c r="G68" t="s">
        <v>3</v>
      </c>
      <c r="H68" t="s">
        <v>3</v>
      </c>
      <c r="I68" t="s">
        <v>428</v>
      </c>
      <c r="J68" t="s">
        <v>429</v>
      </c>
      <c r="K68" t="s">
        <v>114</v>
      </c>
      <c r="L68" t="s">
        <v>115</v>
      </c>
      <c r="M68" t="s">
        <v>3</v>
      </c>
      <c r="N68" t="s">
        <v>3</v>
      </c>
    </row>
    <row r="69" spans="1:14" x14ac:dyDescent="0.35">
      <c r="A69" t="s">
        <v>471</v>
      </c>
      <c r="B69">
        <v>6507</v>
      </c>
      <c r="C69" t="s">
        <v>474</v>
      </c>
      <c r="D69" t="s">
        <v>475</v>
      </c>
      <c r="E69" t="s">
        <v>23</v>
      </c>
      <c r="F69" t="s">
        <v>24</v>
      </c>
      <c r="G69" t="s">
        <v>3</v>
      </c>
      <c r="H69" t="s">
        <v>3</v>
      </c>
      <c r="I69" t="s">
        <v>428</v>
      </c>
      <c r="J69" t="s">
        <v>429</v>
      </c>
      <c r="K69" t="s">
        <v>114</v>
      </c>
      <c r="L69" t="s">
        <v>115</v>
      </c>
      <c r="M69" t="s">
        <v>3</v>
      </c>
      <c r="N69" t="s">
        <v>3</v>
      </c>
    </row>
    <row r="70" spans="1:14" x14ac:dyDescent="0.35">
      <c r="A70" t="s">
        <v>471</v>
      </c>
      <c r="B70">
        <v>19718</v>
      </c>
      <c r="C70" t="s">
        <v>463</v>
      </c>
      <c r="D70" t="s">
        <v>462</v>
      </c>
      <c r="E70" t="s">
        <v>23</v>
      </c>
      <c r="F70" t="s">
        <v>24</v>
      </c>
      <c r="G70" t="s">
        <v>3</v>
      </c>
      <c r="H70" t="s">
        <v>3</v>
      </c>
      <c r="I70" t="s">
        <v>428</v>
      </c>
      <c r="J70" t="s">
        <v>429</v>
      </c>
      <c r="K70" t="s">
        <v>114</v>
      </c>
      <c r="L70" t="s">
        <v>115</v>
      </c>
      <c r="M70" t="s">
        <v>3</v>
      </c>
      <c r="N70" t="s">
        <v>3</v>
      </c>
    </row>
    <row r="71" spans="1:14" x14ac:dyDescent="0.35">
      <c r="A71" t="s">
        <v>521</v>
      </c>
      <c r="B71">
        <v>3440</v>
      </c>
      <c r="C71" t="s">
        <v>122</v>
      </c>
      <c r="D71" t="s">
        <v>123</v>
      </c>
      <c r="E71" t="s">
        <v>23</v>
      </c>
      <c r="F71" t="s">
        <v>24</v>
      </c>
      <c r="G71" t="s">
        <v>3</v>
      </c>
      <c r="H71" t="s">
        <v>3</v>
      </c>
      <c r="I71" t="s">
        <v>416</v>
      </c>
      <c r="J71" t="s">
        <v>417</v>
      </c>
      <c r="K71" t="s">
        <v>418</v>
      </c>
      <c r="L71" t="s">
        <v>419</v>
      </c>
      <c r="M71" t="s">
        <v>3</v>
      </c>
      <c r="N71" t="s">
        <v>3</v>
      </c>
    </row>
    <row r="72" spans="1:14" x14ac:dyDescent="0.35">
      <c r="A72" t="s">
        <v>521</v>
      </c>
      <c r="B72">
        <v>3440</v>
      </c>
      <c r="C72" t="s">
        <v>451</v>
      </c>
      <c r="D72" t="s">
        <v>452</v>
      </c>
      <c r="E72" t="s">
        <v>69</v>
      </c>
      <c r="F72" t="s">
        <v>70</v>
      </c>
      <c r="G72" t="s">
        <v>3</v>
      </c>
      <c r="H72" t="s">
        <v>3</v>
      </c>
      <c r="I72" t="s">
        <v>416</v>
      </c>
      <c r="J72" t="s">
        <v>417</v>
      </c>
      <c r="K72" t="s">
        <v>418</v>
      </c>
      <c r="L72" t="s">
        <v>419</v>
      </c>
      <c r="M72" t="s">
        <v>3</v>
      </c>
      <c r="N72" t="s">
        <v>3</v>
      </c>
    </row>
    <row r="73" spans="1:14" x14ac:dyDescent="0.35">
      <c r="A73" t="s">
        <v>522</v>
      </c>
      <c r="B73">
        <v>250</v>
      </c>
      <c r="C73" t="s">
        <v>34</v>
      </c>
      <c r="D73" t="s">
        <v>35</v>
      </c>
      <c r="E73" t="s">
        <v>23</v>
      </c>
      <c r="F73" t="s">
        <v>24</v>
      </c>
      <c r="G73" t="s">
        <v>3</v>
      </c>
      <c r="H73" t="s">
        <v>3</v>
      </c>
      <c r="I73" t="s">
        <v>416</v>
      </c>
      <c r="J73" t="s">
        <v>417</v>
      </c>
      <c r="K73" t="s">
        <v>418</v>
      </c>
      <c r="L73" t="s">
        <v>419</v>
      </c>
      <c r="M73" t="s">
        <v>3</v>
      </c>
      <c r="N73" t="s">
        <v>3</v>
      </c>
    </row>
    <row r="74" spans="1:14" x14ac:dyDescent="0.35">
      <c r="A74" t="s">
        <v>522</v>
      </c>
      <c r="B74">
        <v>250</v>
      </c>
      <c r="C74" t="s">
        <v>457</v>
      </c>
      <c r="D74" t="s">
        <v>458</v>
      </c>
      <c r="E74" t="s">
        <v>69</v>
      </c>
      <c r="F74" t="s">
        <v>70</v>
      </c>
      <c r="G74" t="s">
        <v>3</v>
      </c>
      <c r="H74" t="s">
        <v>3</v>
      </c>
      <c r="I74" t="s">
        <v>416</v>
      </c>
      <c r="J74" t="s">
        <v>417</v>
      </c>
      <c r="K74" t="s">
        <v>418</v>
      </c>
      <c r="L74" t="s">
        <v>419</v>
      </c>
      <c r="M74" t="s">
        <v>3</v>
      </c>
      <c r="N74" t="s">
        <v>3</v>
      </c>
    </row>
    <row r="75" spans="1:14" x14ac:dyDescent="0.35">
      <c r="A75" t="s">
        <v>523</v>
      </c>
      <c r="B75">
        <v>150</v>
      </c>
      <c r="C75" t="s">
        <v>34</v>
      </c>
      <c r="D75" t="s">
        <v>35</v>
      </c>
      <c r="E75" t="s">
        <v>23</v>
      </c>
      <c r="F75" t="s">
        <v>24</v>
      </c>
      <c r="G75" t="s">
        <v>3</v>
      </c>
      <c r="H75" t="s">
        <v>3</v>
      </c>
      <c r="I75" t="s">
        <v>416</v>
      </c>
      <c r="J75" t="s">
        <v>417</v>
      </c>
      <c r="K75" t="s">
        <v>418</v>
      </c>
      <c r="L75" t="s">
        <v>419</v>
      </c>
      <c r="M75" t="s">
        <v>3</v>
      </c>
      <c r="N75" t="s">
        <v>3</v>
      </c>
    </row>
    <row r="76" spans="1:14" x14ac:dyDescent="0.35">
      <c r="A76" t="s">
        <v>523</v>
      </c>
      <c r="B76">
        <v>150</v>
      </c>
      <c r="C76" t="s">
        <v>457</v>
      </c>
      <c r="D76" t="s">
        <v>458</v>
      </c>
      <c r="E76" t="s">
        <v>69</v>
      </c>
      <c r="F76" t="s">
        <v>70</v>
      </c>
      <c r="G76" t="s">
        <v>3</v>
      </c>
      <c r="H76" t="s">
        <v>3</v>
      </c>
      <c r="I76" t="s">
        <v>416</v>
      </c>
      <c r="J76" t="s">
        <v>417</v>
      </c>
      <c r="K76" t="s">
        <v>418</v>
      </c>
      <c r="L76" t="s">
        <v>419</v>
      </c>
      <c r="M76" t="s">
        <v>3</v>
      </c>
      <c r="N76" t="s">
        <v>3</v>
      </c>
    </row>
    <row r="77" spans="1:14" x14ac:dyDescent="0.35">
      <c r="A77" t="s">
        <v>524</v>
      </c>
      <c r="B77">
        <v>150</v>
      </c>
      <c r="C77" t="s">
        <v>34</v>
      </c>
      <c r="D77" t="s">
        <v>35</v>
      </c>
      <c r="E77" t="s">
        <v>23</v>
      </c>
      <c r="F77" t="s">
        <v>24</v>
      </c>
      <c r="G77" t="s">
        <v>3</v>
      </c>
      <c r="H77" t="s">
        <v>3</v>
      </c>
      <c r="I77" t="s">
        <v>416</v>
      </c>
      <c r="J77" t="s">
        <v>417</v>
      </c>
      <c r="K77" t="s">
        <v>418</v>
      </c>
      <c r="L77" t="s">
        <v>419</v>
      </c>
      <c r="M77" t="s">
        <v>3</v>
      </c>
      <c r="N77" t="s">
        <v>3</v>
      </c>
    </row>
    <row r="78" spans="1:14" x14ac:dyDescent="0.35">
      <c r="A78" t="s">
        <v>524</v>
      </c>
      <c r="B78">
        <v>150</v>
      </c>
      <c r="C78" t="s">
        <v>457</v>
      </c>
      <c r="D78" t="s">
        <v>458</v>
      </c>
      <c r="E78" t="s">
        <v>69</v>
      </c>
      <c r="F78" t="s">
        <v>70</v>
      </c>
      <c r="G78" t="s">
        <v>3</v>
      </c>
      <c r="H78" t="s">
        <v>3</v>
      </c>
      <c r="I78" t="s">
        <v>416</v>
      </c>
      <c r="J78" t="s">
        <v>417</v>
      </c>
      <c r="K78" t="s">
        <v>418</v>
      </c>
      <c r="L78" t="s">
        <v>419</v>
      </c>
      <c r="M78" t="s">
        <v>3</v>
      </c>
      <c r="N78" t="s">
        <v>3</v>
      </c>
    </row>
    <row r="79" spans="1:14" x14ac:dyDescent="0.35">
      <c r="A79" t="s">
        <v>525</v>
      </c>
      <c r="B79">
        <v>500</v>
      </c>
      <c r="C79" t="s">
        <v>457</v>
      </c>
      <c r="D79" t="s">
        <v>458</v>
      </c>
      <c r="E79" t="s">
        <v>69</v>
      </c>
      <c r="F79" t="s">
        <v>70</v>
      </c>
      <c r="G79" t="s">
        <v>3</v>
      </c>
      <c r="H79" t="s">
        <v>3</v>
      </c>
      <c r="I79" t="s">
        <v>416</v>
      </c>
      <c r="J79" t="s">
        <v>417</v>
      </c>
      <c r="K79" t="s">
        <v>418</v>
      </c>
      <c r="L79" t="s">
        <v>419</v>
      </c>
      <c r="M79" t="s">
        <v>3</v>
      </c>
      <c r="N79" t="s">
        <v>3</v>
      </c>
    </row>
    <row r="80" spans="1:14" x14ac:dyDescent="0.35">
      <c r="A80" t="s">
        <v>525</v>
      </c>
      <c r="B80">
        <v>500</v>
      </c>
      <c r="C80" t="s">
        <v>32</v>
      </c>
      <c r="D80" t="s">
        <v>33</v>
      </c>
      <c r="E80" t="s">
        <v>23</v>
      </c>
      <c r="F80" t="s">
        <v>24</v>
      </c>
      <c r="G80" t="s">
        <v>3</v>
      </c>
      <c r="H80" t="s">
        <v>3</v>
      </c>
      <c r="I80" t="s">
        <v>416</v>
      </c>
      <c r="J80" t="s">
        <v>417</v>
      </c>
      <c r="K80" t="s">
        <v>418</v>
      </c>
      <c r="L80" t="s">
        <v>419</v>
      </c>
      <c r="M80" t="s">
        <v>3</v>
      </c>
      <c r="N80" t="s">
        <v>3</v>
      </c>
    </row>
    <row r="81" spans="1:14" x14ac:dyDescent="0.35">
      <c r="A81" t="s">
        <v>526</v>
      </c>
      <c r="B81">
        <v>-796</v>
      </c>
      <c r="C81" t="s">
        <v>527</v>
      </c>
      <c r="D81" t="s">
        <v>528</v>
      </c>
      <c r="E81" t="s">
        <v>23</v>
      </c>
      <c r="F81" t="s">
        <v>24</v>
      </c>
      <c r="G81" t="s">
        <v>3</v>
      </c>
      <c r="H81" t="s">
        <v>3</v>
      </c>
      <c r="I81" t="s">
        <v>416</v>
      </c>
      <c r="J81" t="s">
        <v>417</v>
      </c>
      <c r="K81" t="s">
        <v>418</v>
      </c>
      <c r="L81" t="s">
        <v>419</v>
      </c>
      <c r="M81" t="s">
        <v>3</v>
      </c>
      <c r="N81" t="s">
        <v>3</v>
      </c>
    </row>
    <row r="82" spans="1:14" x14ac:dyDescent="0.35">
      <c r="A82" t="s">
        <v>529</v>
      </c>
      <c r="B82">
        <v>-415</v>
      </c>
      <c r="C82" t="s">
        <v>530</v>
      </c>
      <c r="D82" t="s">
        <v>531</v>
      </c>
      <c r="E82" t="s">
        <v>23</v>
      </c>
      <c r="F82" t="s">
        <v>24</v>
      </c>
      <c r="G82" t="s">
        <v>3</v>
      </c>
      <c r="H82" t="s">
        <v>3</v>
      </c>
      <c r="I82" t="s">
        <v>416</v>
      </c>
      <c r="J82" t="s">
        <v>417</v>
      </c>
      <c r="K82" t="s">
        <v>418</v>
      </c>
      <c r="L82" t="s">
        <v>419</v>
      </c>
      <c r="M82" t="s">
        <v>3</v>
      </c>
      <c r="N82" t="s">
        <v>3</v>
      </c>
    </row>
    <row r="83" spans="1:14" x14ac:dyDescent="0.35">
      <c r="A83" t="s">
        <v>532</v>
      </c>
      <c r="B83">
        <v>26</v>
      </c>
      <c r="C83" t="s">
        <v>140</v>
      </c>
      <c r="D83" t="s">
        <v>141</v>
      </c>
      <c r="E83" t="s">
        <v>23</v>
      </c>
      <c r="F83" t="s">
        <v>24</v>
      </c>
      <c r="G83" t="s">
        <v>3</v>
      </c>
      <c r="H83" t="s">
        <v>3</v>
      </c>
      <c r="I83" t="s">
        <v>416</v>
      </c>
      <c r="J83" t="s">
        <v>417</v>
      </c>
      <c r="K83" t="s">
        <v>418</v>
      </c>
      <c r="L83" t="s">
        <v>419</v>
      </c>
      <c r="M83" t="s">
        <v>3</v>
      </c>
      <c r="N83" t="s">
        <v>3</v>
      </c>
    </row>
    <row r="84" spans="1:14" x14ac:dyDescent="0.35">
      <c r="A84" t="s">
        <v>533</v>
      </c>
      <c r="B84">
        <v>1061</v>
      </c>
      <c r="C84" t="s">
        <v>142</v>
      </c>
      <c r="D84" t="s">
        <v>143</v>
      </c>
      <c r="E84" t="s">
        <v>23</v>
      </c>
      <c r="F84" t="s">
        <v>24</v>
      </c>
      <c r="G84" t="s">
        <v>3</v>
      </c>
      <c r="H84" t="s">
        <v>3</v>
      </c>
      <c r="I84" t="s">
        <v>416</v>
      </c>
      <c r="J84" t="s">
        <v>417</v>
      </c>
      <c r="K84" t="s">
        <v>418</v>
      </c>
      <c r="L84" t="s">
        <v>419</v>
      </c>
      <c r="M84" t="s">
        <v>3</v>
      </c>
      <c r="N84" t="s">
        <v>3</v>
      </c>
    </row>
    <row r="85" spans="1:14" x14ac:dyDescent="0.35">
      <c r="A85" t="s">
        <v>533</v>
      </c>
      <c r="B85">
        <v>3216</v>
      </c>
      <c r="C85" t="s">
        <v>73</v>
      </c>
      <c r="D85" t="s">
        <v>74</v>
      </c>
      <c r="E85" t="s">
        <v>23</v>
      </c>
      <c r="F85" t="s">
        <v>24</v>
      </c>
      <c r="G85" t="s">
        <v>3</v>
      </c>
      <c r="H85" t="s">
        <v>3</v>
      </c>
      <c r="I85" t="s">
        <v>416</v>
      </c>
      <c r="J85" t="s">
        <v>417</v>
      </c>
      <c r="K85" t="s">
        <v>418</v>
      </c>
      <c r="L85" t="s">
        <v>419</v>
      </c>
      <c r="M85" t="s">
        <v>3</v>
      </c>
      <c r="N85" t="s">
        <v>3</v>
      </c>
    </row>
    <row r="86" spans="1:14" x14ac:dyDescent="0.35">
      <c r="A86" t="s">
        <v>534</v>
      </c>
      <c r="B86">
        <v>3092</v>
      </c>
      <c r="C86" t="s">
        <v>451</v>
      </c>
      <c r="D86" t="s">
        <v>452</v>
      </c>
      <c r="E86" t="s">
        <v>69</v>
      </c>
      <c r="F86" t="s">
        <v>70</v>
      </c>
      <c r="G86" t="s">
        <v>3</v>
      </c>
      <c r="H86" t="s">
        <v>3</v>
      </c>
      <c r="I86" t="s">
        <v>416</v>
      </c>
      <c r="J86" t="s">
        <v>417</v>
      </c>
      <c r="K86" t="s">
        <v>418</v>
      </c>
      <c r="L86" t="s">
        <v>419</v>
      </c>
      <c r="M86" t="s">
        <v>3</v>
      </c>
      <c r="N86" t="s">
        <v>3</v>
      </c>
    </row>
    <row r="87" spans="1:14" x14ac:dyDescent="0.35">
      <c r="A87" t="s">
        <v>535</v>
      </c>
      <c r="B87">
        <v>2000</v>
      </c>
      <c r="C87" t="s">
        <v>34</v>
      </c>
      <c r="D87" t="s">
        <v>35</v>
      </c>
      <c r="E87" t="s">
        <v>23</v>
      </c>
      <c r="F87" t="s">
        <v>24</v>
      </c>
      <c r="G87" t="s">
        <v>3</v>
      </c>
      <c r="H87" t="s">
        <v>3</v>
      </c>
      <c r="I87" t="s">
        <v>63</v>
      </c>
      <c r="J87" t="s">
        <v>64</v>
      </c>
      <c r="K87" t="s">
        <v>65</v>
      </c>
      <c r="L87" t="s">
        <v>66</v>
      </c>
      <c r="M87" t="s">
        <v>3</v>
      </c>
      <c r="N87" t="s">
        <v>3</v>
      </c>
    </row>
    <row r="88" spans="1:14" x14ac:dyDescent="0.35">
      <c r="A88" t="s">
        <v>536</v>
      </c>
      <c r="B88">
        <v>2000</v>
      </c>
      <c r="C88" t="s">
        <v>34</v>
      </c>
      <c r="D88" t="s">
        <v>35</v>
      </c>
      <c r="E88" t="s">
        <v>23</v>
      </c>
      <c r="F88" t="s">
        <v>24</v>
      </c>
      <c r="G88" t="s">
        <v>3</v>
      </c>
      <c r="H88" t="s">
        <v>3</v>
      </c>
      <c r="I88" t="s">
        <v>63</v>
      </c>
      <c r="J88" t="s">
        <v>64</v>
      </c>
      <c r="K88" t="s">
        <v>65</v>
      </c>
      <c r="L88" t="s">
        <v>66</v>
      </c>
      <c r="M88" t="s">
        <v>3</v>
      </c>
      <c r="N88" t="s">
        <v>3</v>
      </c>
    </row>
    <row r="89" spans="1:14" x14ac:dyDescent="0.35">
      <c r="A89" t="s">
        <v>535</v>
      </c>
      <c r="B89">
        <v>2000</v>
      </c>
      <c r="C89" t="s">
        <v>537</v>
      </c>
      <c r="D89" t="s">
        <v>538</v>
      </c>
      <c r="E89" t="s">
        <v>69</v>
      </c>
      <c r="F89" t="s">
        <v>70</v>
      </c>
      <c r="G89" t="s">
        <v>3</v>
      </c>
      <c r="H89" t="s">
        <v>3</v>
      </c>
      <c r="I89" t="s">
        <v>63</v>
      </c>
      <c r="J89" t="s">
        <v>64</v>
      </c>
      <c r="K89" t="s">
        <v>65</v>
      </c>
      <c r="L89" t="s">
        <v>66</v>
      </c>
      <c r="M89" t="s">
        <v>3</v>
      </c>
      <c r="N89" t="s">
        <v>3</v>
      </c>
    </row>
    <row r="90" spans="1:14" x14ac:dyDescent="0.35">
      <c r="A90" t="s">
        <v>536</v>
      </c>
      <c r="B90">
        <v>2000</v>
      </c>
      <c r="C90" t="s">
        <v>537</v>
      </c>
      <c r="D90" t="s">
        <v>538</v>
      </c>
      <c r="E90" t="s">
        <v>69</v>
      </c>
      <c r="F90" t="s">
        <v>70</v>
      </c>
      <c r="G90" t="s">
        <v>3</v>
      </c>
      <c r="H90" t="s">
        <v>3</v>
      </c>
      <c r="I90" t="s">
        <v>63</v>
      </c>
      <c r="J90" t="s">
        <v>64</v>
      </c>
      <c r="K90" t="s">
        <v>65</v>
      </c>
      <c r="L90" t="s">
        <v>66</v>
      </c>
      <c r="M90" t="s">
        <v>3</v>
      </c>
      <c r="N90" t="s">
        <v>3</v>
      </c>
    </row>
    <row r="91" spans="1:14" x14ac:dyDescent="0.35">
      <c r="A91" t="s">
        <v>539</v>
      </c>
      <c r="B91">
        <v>24</v>
      </c>
      <c r="C91" t="s">
        <v>234</v>
      </c>
      <c r="D91" t="s">
        <v>235</v>
      </c>
      <c r="E91" t="s">
        <v>23</v>
      </c>
      <c r="F91" t="s">
        <v>24</v>
      </c>
      <c r="G91" t="s">
        <v>3</v>
      </c>
      <c r="H91" t="s">
        <v>3</v>
      </c>
      <c r="I91" t="s">
        <v>63</v>
      </c>
      <c r="J91" t="s">
        <v>64</v>
      </c>
      <c r="K91" t="s">
        <v>65</v>
      </c>
      <c r="L91" t="s">
        <v>66</v>
      </c>
      <c r="M91" t="s">
        <v>3</v>
      </c>
      <c r="N91" t="s">
        <v>3</v>
      </c>
    </row>
    <row r="92" spans="1:14" x14ac:dyDescent="0.35">
      <c r="A92" t="s">
        <v>539</v>
      </c>
      <c r="B92">
        <v>998</v>
      </c>
      <c r="C92" t="s">
        <v>239</v>
      </c>
      <c r="D92" t="s">
        <v>240</v>
      </c>
      <c r="E92" t="s">
        <v>23</v>
      </c>
      <c r="F92" t="s">
        <v>24</v>
      </c>
      <c r="G92" t="s">
        <v>3</v>
      </c>
      <c r="H92" t="s">
        <v>3</v>
      </c>
      <c r="I92" t="s">
        <v>63</v>
      </c>
      <c r="J92" t="s">
        <v>64</v>
      </c>
      <c r="K92" t="s">
        <v>65</v>
      </c>
      <c r="L92" t="s">
        <v>66</v>
      </c>
      <c r="M92" t="s">
        <v>3</v>
      </c>
      <c r="N92" t="s">
        <v>3</v>
      </c>
    </row>
    <row r="93" spans="1:14" x14ac:dyDescent="0.35">
      <c r="A93" t="s">
        <v>539</v>
      </c>
      <c r="B93">
        <v>3023</v>
      </c>
      <c r="C93" t="s">
        <v>73</v>
      </c>
      <c r="D93" t="s">
        <v>74</v>
      </c>
      <c r="E93" t="s">
        <v>23</v>
      </c>
      <c r="F93" t="s">
        <v>24</v>
      </c>
      <c r="G93" t="s">
        <v>3</v>
      </c>
      <c r="H93" t="s">
        <v>3</v>
      </c>
      <c r="I93" t="s">
        <v>63</v>
      </c>
      <c r="J93" t="s">
        <v>64</v>
      </c>
      <c r="K93" t="s">
        <v>65</v>
      </c>
      <c r="L93" t="s">
        <v>66</v>
      </c>
      <c r="M93" t="s">
        <v>3</v>
      </c>
      <c r="N93" t="s">
        <v>3</v>
      </c>
    </row>
    <row r="94" spans="1:14" x14ac:dyDescent="0.35">
      <c r="A94" t="s">
        <v>539</v>
      </c>
      <c r="B94">
        <v>4045</v>
      </c>
      <c r="C94" t="s">
        <v>457</v>
      </c>
      <c r="D94" t="s">
        <v>458</v>
      </c>
      <c r="E94" t="s">
        <v>69</v>
      </c>
      <c r="F94" t="s">
        <v>70</v>
      </c>
      <c r="G94" t="s">
        <v>3</v>
      </c>
      <c r="H94" t="s">
        <v>3</v>
      </c>
      <c r="I94" t="s">
        <v>63</v>
      </c>
      <c r="J94" t="s">
        <v>64</v>
      </c>
      <c r="K94" t="s">
        <v>65</v>
      </c>
      <c r="L94" t="s">
        <v>66</v>
      </c>
      <c r="M94" t="s">
        <v>3</v>
      </c>
      <c r="N94" t="s">
        <v>3</v>
      </c>
    </row>
    <row r="95" spans="1:14" x14ac:dyDescent="0.35">
      <c r="A95" t="s">
        <v>540</v>
      </c>
      <c r="B95">
        <v>4000</v>
      </c>
      <c r="C95" t="s">
        <v>34</v>
      </c>
      <c r="D95" t="s">
        <v>35</v>
      </c>
      <c r="E95" t="s">
        <v>23</v>
      </c>
      <c r="F95" t="s">
        <v>24</v>
      </c>
      <c r="G95" t="s">
        <v>3</v>
      </c>
      <c r="H95" t="s">
        <v>3</v>
      </c>
      <c r="I95" t="s">
        <v>16</v>
      </c>
      <c r="J95" t="s">
        <v>17</v>
      </c>
      <c r="K95" t="s">
        <v>18</v>
      </c>
      <c r="L95" t="s">
        <v>19</v>
      </c>
      <c r="M95" t="s">
        <v>3</v>
      </c>
      <c r="N95" t="s">
        <v>3</v>
      </c>
    </row>
    <row r="96" spans="1:14" x14ac:dyDescent="0.35">
      <c r="A96" t="s">
        <v>540</v>
      </c>
      <c r="B96">
        <v>4000</v>
      </c>
      <c r="C96" t="s">
        <v>457</v>
      </c>
      <c r="D96" t="s">
        <v>458</v>
      </c>
      <c r="E96" t="s">
        <v>69</v>
      </c>
      <c r="F96" t="s">
        <v>70</v>
      </c>
      <c r="G96" t="s">
        <v>3</v>
      </c>
      <c r="H96" t="s">
        <v>3</v>
      </c>
      <c r="I96" t="s">
        <v>16</v>
      </c>
      <c r="J96" t="s">
        <v>17</v>
      </c>
      <c r="K96" t="s">
        <v>18</v>
      </c>
      <c r="L96" t="s">
        <v>19</v>
      </c>
      <c r="M96" t="s">
        <v>3</v>
      </c>
      <c r="N96" t="s">
        <v>3</v>
      </c>
    </row>
    <row r="97" spans="1:14" x14ac:dyDescent="0.35">
      <c r="A97" t="s">
        <v>541</v>
      </c>
      <c r="B97">
        <v>132737</v>
      </c>
      <c r="C97" t="s">
        <v>451</v>
      </c>
      <c r="D97" t="s">
        <v>452</v>
      </c>
      <c r="E97" t="s">
        <v>69</v>
      </c>
      <c r="F97" t="s">
        <v>70</v>
      </c>
      <c r="G97" t="s">
        <v>542</v>
      </c>
      <c r="H97" t="s">
        <v>543</v>
      </c>
      <c r="I97" t="s">
        <v>55</v>
      </c>
      <c r="J97" t="s">
        <v>56</v>
      </c>
      <c r="K97" t="s">
        <v>114</v>
      </c>
      <c r="L97" t="s">
        <v>115</v>
      </c>
      <c r="M97" t="s">
        <v>3</v>
      </c>
      <c r="N97" t="s">
        <v>3</v>
      </c>
    </row>
    <row r="98" spans="1:14" x14ac:dyDescent="0.35">
      <c r="A98" t="s">
        <v>511</v>
      </c>
      <c r="B98">
        <v>25805</v>
      </c>
      <c r="C98" t="s">
        <v>197</v>
      </c>
      <c r="D98" t="s">
        <v>198</v>
      </c>
      <c r="E98" t="s">
        <v>23</v>
      </c>
      <c r="F98" t="s">
        <v>24</v>
      </c>
      <c r="G98" t="s">
        <v>544</v>
      </c>
      <c r="H98" t="s">
        <v>545</v>
      </c>
      <c r="I98" t="s">
        <v>55</v>
      </c>
      <c r="J98" t="s">
        <v>56</v>
      </c>
      <c r="K98" t="s">
        <v>119</v>
      </c>
      <c r="L98" t="s">
        <v>120</v>
      </c>
      <c r="M98" t="s">
        <v>3</v>
      </c>
      <c r="N98" t="s">
        <v>3</v>
      </c>
    </row>
    <row r="99" spans="1:14" x14ac:dyDescent="0.35">
      <c r="A99" t="s">
        <v>511</v>
      </c>
      <c r="B99">
        <v>25805</v>
      </c>
      <c r="C99" t="s">
        <v>500</v>
      </c>
      <c r="D99" t="s">
        <v>501</v>
      </c>
      <c r="E99" t="s">
        <v>69</v>
      </c>
      <c r="F99" t="s">
        <v>70</v>
      </c>
      <c r="G99" t="s">
        <v>546</v>
      </c>
      <c r="H99" t="s">
        <v>547</v>
      </c>
      <c r="I99" t="s">
        <v>55</v>
      </c>
      <c r="J99" t="s">
        <v>56</v>
      </c>
      <c r="K99" t="s">
        <v>119</v>
      </c>
      <c r="L99" t="s">
        <v>120</v>
      </c>
      <c r="M99" t="s">
        <v>3</v>
      </c>
      <c r="N99" t="s">
        <v>3</v>
      </c>
    </row>
    <row r="100" spans="1:14" x14ac:dyDescent="0.35">
      <c r="A100" t="s">
        <v>548</v>
      </c>
      <c r="B100">
        <v>49148</v>
      </c>
      <c r="C100" t="s">
        <v>51</v>
      </c>
      <c r="D100" t="s">
        <v>52</v>
      </c>
      <c r="E100" t="s">
        <v>23</v>
      </c>
      <c r="F100" t="s">
        <v>24</v>
      </c>
      <c r="G100" t="s">
        <v>549</v>
      </c>
      <c r="H100" t="s">
        <v>550</v>
      </c>
      <c r="I100" t="s">
        <v>55</v>
      </c>
      <c r="J100" t="s">
        <v>56</v>
      </c>
      <c r="K100" t="s">
        <v>220</v>
      </c>
      <c r="L100" t="s">
        <v>221</v>
      </c>
      <c r="M100" t="s">
        <v>3</v>
      </c>
      <c r="N100" t="s">
        <v>3</v>
      </c>
    </row>
    <row r="101" spans="1:14" x14ac:dyDescent="0.35">
      <c r="A101" t="s">
        <v>551</v>
      </c>
      <c r="B101">
        <v>4620</v>
      </c>
      <c r="C101" t="s">
        <v>239</v>
      </c>
      <c r="D101" t="s">
        <v>240</v>
      </c>
      <c r="E101" t="s">
        <v>23</v>
      </c>
      <c r="F101" t="s">
        <v>24</v>
      </c>
      <c r="G101" t="s">
        <v>549</v>
      </c>
      <c r="H101" t="s">
        <v>550</v>
      </c>
      <c r="I101" t="s">
        <v>55</v>
      </c>
      <c r="J101" t="s">
        <v>56</v>
      </c>
      <c r="K101" t="s">
        <v>220</v>
      </c>
      <c r="L101" t="s">
        <v>221</v>
      </c>
      <c r="M101" t="s">
        <v>3</v>
      </c>
      <c r="N101" t="s">
        <v>3</v>
      </c>
    </row>
    <row r="102" spans="1:14" x14ac:dyDescent="0.35">
      <c r="A102" t="s">
        <v>552</v>
      </c>
      <c r="B102">
        <v>112</v>
      </c>
      <c r="C102" t="s">
        <v>234</v>
      </c>
      <c r="D102" t="s">
        <v>235</v>
      </c>
      <c r="E102" t="s">
        <v>23</v>
      </c>
      <c r="F102" t="s">
        <v>24</v>
      </c>
      <c r="G102" t="s">
        <v>549</v>
      </c>
      <c r="H102" t="s">
        <v>550</v>
      </c>
      <c r="I102" t="s">
        <v>55</v>
      </c>
      <c r="J102" t="s">
        <v>56</v>
      </c>
      <c r="K102" t="s">
        <v>220</v>
      </c>
      <c r="L102" t="s">
        <v>221</v>
      </c>
      <c r="M102" t="s">
        <v>3</v>
      </c>
      <c r="N102" t="s">
        <v>3</v>
      </c>
    </row>
    <row r="103" spans="1:14" x14ac:dyDescent="0.35">
      <c r="A103" t="s">
        <v>553</v>
      </c>
      <c r="B103">
        <v>14000</v>
      </c>
      <c r="C103" t="s">
        <v>554</v>
      </c>
      <c r="D103" t="s">
        <v>555</v>
      </c>
      <c r="E103" t="s">
        <v>23</v>
      </c>
      <c r="F103" t="s">
        <v>24</v>
      </c>
      <c r="G103" t="s">
        <v>549</v>
      </c>
      <c r="H103" t="s">
        <v>550</v>
      </c>
      <c r="I103" t="s">
        <v>55</v>
      </c>
      <c r="J103" t="s">
        <v>56</v>
      </c>
      <c r="K103" t="s">
        <v>220</v>
      </c>
      <c r="L103" t="s">
        <v>221</v>
      </c>
      <c r="M103" t="s">
        <v>3</v>
      </c>
      <c r="N103" t="s">
        <v>3</v>
      </c>
    </row>
    <row r="104" spans="1:14" x14ac:dyDescent="0.35">
      <c r="A104" t="s">
        <v>556</v>
      </c>
      <c r="B104">
        <v>67880</v>
      </c>
      <c r="C104" t="s">
        <v>451</v>
      </c>
      <c r="D104" t="s">
        <v>452</v>
      </c>
      <c r="E104" t="s">
        <v>69</v>
      </c>
      <c r="F104" t="s">
        <v>70</v>
      </c>
      <c r="G104" t="s">
        <v>557</v>
      </c>
      <c r="H104" t="s">
        <v>558</v>
      </c>
      <c r="I104" t="s">
        <v>55</v>
      </c>
      <c r="J104" t="s">
        <v>56</v>
      </c>
      <c r="K104" t="s">
        <v>220</v>
      </c>
      <c r="L104" t="s">
        <v>221</v>
      </c>
      <c r="M104" t="s">
        <v>3</v>
      </c>
      <c r="N104" t="s">
        <v>3</v>
      </c>
    </row>
    <row r="105" spans="1:14" x14ac:dyDescent="0.35">
      <c r="A105" t="s">
        <v>244</v>
      </c>
      <c r="B105">
        <v>8</v>
      </c>
      <c r="C105" t="s">
        <v>234</v>
      </c>
      <c r="D105" t="s">
        <v>235</v>
      </c>
      <c r="E105" t="s">
        <v>23</v>
      </c>
      <c r="F105" t="s">
        <v>24</v>
      </c>
      <c r="G105" t="s">
        <v>236</v>
      </c>
      <c r="H105" t="s">
        <v>237</v>
      </c>
      <c r="I105" t="s">
        <v>231</v>
      </c>
      <c r="J105" t="s">
        <v>232</v>
      </c>
      <c r="K105" t="s">
        <v>166</v>
      </c>
      <c r="L105" t="s">
        <v>167</v>
      </c>
      <c r="M105" t="s">
        <v>3</v>
      </c>
      <c r="N105" t="s">
        <v>3</v>
      </c>
    </row>
    <row r="106" spans="1:14" x14ac:dyDescent="0.35">
      <c r="A106" t="s">
        <v>244</v>
      </c>
      <c r="B106">
        <v>323</v>
      </c>
      <c r="C106" t="s">
        <v>239</v>
      </c>
      <c r="D106" t="s">
        <v>240</v>
      </c>
      <c r="E106" t="s">
        <v>23</v>
      </c>
      <c r="F106" t="s">
        <v>24</v>
      </c>
      <c r="G106" t="s">
        <v>236</v>
      </c>
      <c r="H106" t="s">
        <v>237</v>
      </c>
      <c r="I106" t="s">
        <v>231</v>
      </c>
      <c r="J106" t="s">
        <v>232</v>
      </c>
      <c r="K106" t="s">
        <v>166</v>
      </c>
      <c r="L106" t="s">
        <v>167</v>
      </c>
      <c r="M106" t="s">
        <v>3</v>
      </c>
      <c r="N106" t="s">
        <v>3</v>
      </c>
    </row>
    <row r="107" spans="1:14" x14ac:dyDescent="0.35">
      <c r="A107" t="s">
        <v>244</v>
      </c>
      <c r="B107">
        <v>980</v>
      </c>
      <c r="C107" t="s">
        <v>242</v>
      </c>
      <c r="D107" t="s">
        <v>243</v>
      </c>
      <c r="E107" t="s">
        <v>23</v>
      </c>
      <c r="F107" t="s">
        <v>24</v>
      </c>
      <c r="G107" t="s">
        <v>236</v>
      </c>
      <c r="H107" t="s">
        <v>237</v>
      </c>
      <c r="I107" t="s">
        <v>231</v>
      </c>
      <c r="J107" t="s">
        <v>232</v>
      </c>
      <c r="K107" t="s">
        <v>166</v>
      </c>
      <c r="L107" t="s">
        <v>167</v>
      </c>
      <c r="M107" t="s">
        <v>3</v>
      </c>
      <c r="N107" t="s">
        <v>3</v>
      </c>
    </row>
    <row r="108" spans="1:14" x14ac:dyDescent="0.35">
      <c r="A108" t="s">
        <v>559</v>
      </c>
      <c r="B108">
        <v>1311</v>
      </c>
      <c r="C108" t="s">
        <v>500</v>
      </c>
      <c r="D108" t="s">
        <v>501</v>
      </c>
      <c r="E108" t="s">
        <v>69</v>
      </c>
      <c r="F108" t="s">
        <v>70</v>
      </c>
      <c r="G108" t="s">
        <v>560</v>
      </c>
      <c r="H108" t="s">
        <v>561</v>
      </c>
      <c r="I108" t="s">
        <v>231</v>
      </c>
      <c r="J108" t="s">
        <v>232</v>
      </c>
      <c r="K108" t="s">
        <v>349</v>
      </c>
      <c r="L108" t="s">
        <v>350</v>
      </c>
      <c r="M108" t="s">
        <v>3</v>
      </c>
      <c r="N108" t="s">
        <v>3</v>
      </c>
    </row>
    <row r="109" spans="1:14" x14ac:dyDescent="0.35">
      <c r="A109" t="s">
        <v>499</v>
      </c>
      <c r="B109">
        <v>-1646</v>
      </c>
      <c r="C109" t="s">
        <v>500</v>
      </c>
      <c r="D109" t="s">
        <v>501</v>
      </c>
      <c r="E109" t="s">
        <v>69</v>
      </c>
      <c r="F109" t="s">
        <v>70</v>
      </c>
      <c r="G109" t="s">
        <v>562</v>
      </c>
      <c r="H109" t="s">
        <v>563</v>
      </c>
      <c r="I109" t="s">
        <v>39</v>
      </c>
      <c r="J109" t="s">
        <v>40</v>
      </c>
      <c r="K109" t="s">
        <v>254</v>
      </c>
      <c r="L109" t="s">
        <v>255</v>
      </c>
      <c r="M109" t="s">
        <v>3</v>
      </c>
      <c r="N109" t="s">
        <v>3</v>
      </c>
    </row>
    <row r="110" spans="1:14" x14ac:dyDescent="0.35">
      <c r="A110" t="s">
        <v>564</v>
      </c>
      <c r="B110">
        <v>676</v>
      </c>
      <c r="C110" t="s">
        <v>554</v>
      </c>
      <c r="D110" t="s">
        <v>555</v>
      </c>
      <c r="E110" t="s">
        <v>23</v>
      </c>
      <c r="F110" t="s">
        <v>24</v>
      </c>
      <c r="G110" t="s">
        <v>565</v>
      </c>
      <c r="H110" t="s">
        <v>566</v>
      </c>
      <c r="I110" t="s">
        <v>355</v>
      </c>
      <c r="J110" t="s">
        <v>356</v>
      </c>
      <c r="K110" t="s">
        <v>135</v>
      </c>
      <c r="L110" t="s">
        <v>136</v>
      </c>
      <c r="M110" t="s">
        <v>3</v>
      </c>
      <c r="N110" t="s">
        <v>3</v>
      </c>
    </row>
    <row r="111" spans="1:14" x14ac:dyDescent="0.35">
      <c r="A111" t="s">
        <v>564</v>
      </c>
      <c r="B111">
        <v>62</v>
      </c>
      <c r="C111" t="s">
        <v>234</v>
      </c>
      <c r="D111" t="s">
        <v>235</v>
      </c>
      <c r="E111" t="s">
        <v>23</v>
      </c>
      <c r="F111" t="s">
        <v>24</v>
      </c>
      <c r="G111" t="s">
        <v>565</v>
      </c>
      <c r="H111" t="s">
        <v>566</v>
      </c>
      <c r="I111" t="s">
        <v>355</v>
      </c>
      <c r="J111" t="s">
        <v>356</v>
      </c>
      <c r="K111" t="s">
        <v>135</v>
      </c>
      <c r="L111" t="s">
        <v>136</v>
      </c>
      <c r="M111" t="s">
        <v>3</v>
      </c>
      <c r="N111" t="s">
        <v>3</v>
      </c>
    </row>
    <row r="112" spans="1:14" x14ac:dyDescent="0.35">
      <c r="A112" t="s">
        <v>564</v>
      </c>
      <c r="B112">
        <v>2565</v>
      </c>
      <c r="C112" t="s">
        <v>239</v>
      </c>
      <c r="D112" t="s">
        <v>240</v>
      </c>
      <c r="E112" t="s">
        <v>23</v>
      </c>
      <c r="F112" t="s">
        <v>24</v>
      </c>
      <c r="G112" t="s">
        <v>565</v>
      </c>
      <c r="H112" t="s">
        <v>566</v>
      </c>
      <c r="I112" t="s">
        <v>355</v>
      </c>
      <c r="J112" t="s">
        <v>356</v>
      </c>
      <c r="K112" t="s">
        <v>135</v>
      </c>
      <c r="L112" t="s">
        <v>136</v>
      </c>
      <c r="M112" t="s">
        <v>3</v>
      </c>
      <c r="N112" t="s">
        <v>3</v>
      </c>
    </row>
    <row r="113" spans="1:14" x14ac:dyDescent="0.35">
      <c r="A113" t="s">
        <v>567</v>
      </c>
      <c r="B113">
        <v>7097</v>
      </c>
      <c r="C113" t="s">
        <v>242</v>
      </c>
      <c r="D113" t="s">
        <v>243</v>
      </c>
      <c r="E113" t="s">
        <v>23</v>
      </c>
      <c r="F113" t="s">
        <v>24</v>
      </c>
      <c r="G113" t="s">
        <v>565</v>
      </c>
      <c r="H113" t="s">
        <v>566</v>
      </c>
      <c r="I113" t="s">
        <v>355</v>
      </c>
      <c r="J113" t="s">
        <v>356</v>
      </c>
      <c r="K113" t="s">
        <v>135</v>
      </c>
      <c r="L113" t="s">
        <v>136</v>
      </c>
      <c r="M113" t="s">
        <v>3</v>
      </c>
      <c r="N113" t="s">
        <v>3</v>
      </c>
    </row>
    <row r="114" spans="1:14" x14ac:dyDescent="0.35">
      <c r="A114" t="s">
        <v>564</v>
      </c>
      <c r="B114">
        <v>223800</v>
      </c>
      <c r="C114" t="s">
        <v>568</v>
      </c>
      <c r="D114" t="s">
        <v>569</v>
      </c>
      <c r="E114" t="s">
        <v>23</v>
      </c>
      <c r="F114" t="s">
        <v>24</v>
      </c>
      <c r="G114" t="s">
        <v>565</v>
      </c>
      <c r="H114" t="s">
        <v>566</v>
      </c>
      <c r="I114" t="s">
        <v>355</v>
      </c>
      <c r="J114" t="s">
        <v>356</v>
      </c>
      <c r="K114" t="s">
        <v>135</v>
      </c>
      <c r="L114" t="s">
        <v>136</v>
      </c>
      <c r="M114" t="s">
        <v>3</v>
      </c>
      <c r="N114" t="s">
        <v>3</v>
      </c>
    </row>
    <row r="115" spans="1:14" x14ac:dyDescent="0.35">
      <c r="A115" t="s">
        <v>570</v>
      </c>
      <c r="B115">
        <v>234200</v>
      </c>
      <c r="C115" t="s">
        <v>451</v>
      </c>
      <c r="D115" t="s">
        <v>452</v>
      </c>
      <c r="E115" t="s">
        <v>69</v>
      </c>
      <c r="F115" t="s">
        <v>70</v>
      </c>
      <c r="G115" t="s">
        <v>557</v>
      </c>
      <c r="H115" t="s">
        <v>558</v>
      </c>
      <c r="I115" t="s">
        <v>355</v>
      </c>
      <c r="J115" t="s">
        <v>356</v>
      </c>
      <c r="K115" t="s">
        <v>135</v>
      </c>
      <c r="L115" t="s">
        <v>136</v>
      </c>
      <c r="M115" t="s">
        <v>3</v>
      </c>
      <c r="N115" t="s">
        <v>3</v>
      </c>
    </row>
    <row r="116" spans="1:14" x14ac:dyDescent="0.35">
      <c r="A116" t="s">
        <v>571</v>
      </c>
      <c r="B116">
        <v>-4952</v>
      </c>
      <c r="C116" t="s">
        <v>374</v>
      </c>
      <c r="D116" t="s">
        <v>375</v>
      </c>
      <c r="E116" t="s">
        <v>23</v>
      </c>
      <c r="F116" t="s">
        <v>24</v>
      </c>
      <c r="G116" t="s">
        <v>376</v>
      </c>
      <c r="H116" t="s">
        <v>377</v>
      </c>
      <c r="I116" t="s">
        <v>355</v>
      </c>
      <c r="J116" t="s">
        <v>356</v>
      </c>
      <c r="K116" t="s">
        <v>135</v>
      </c>
      <c r="L116" t="s">
        <v>136</v>
      </c>
      <c r="M116" t="s">
        <v>3</v>
      </c>
      <c r="N116" t="s">
        <v>3</v>
      </c>
    </row>
    <row r="117" spans="1:14" x14ac:dyDescent="0.35">
      <c r="A117" t="s">
        <v>572</v>
      </c>
      <c r="B117">
        <v>-4952</v>
      </c>
      <c r="C117" t="s">
        <v>500</v>
      </c>
      <c r="D117" t="s">
        <v>501</v>
      </c>
      <c r="E117" t="s">
        <v>69</v>
      </c>
      <c r="F117" t="s">
        <v>70</v>
      </c>
      <c r="G117" t="s">
        <v>573</v>
      </c>
      <c r="H117" t="s">
        <v>574</v>
      </c>
      <c r="I117" t="s">
        <v>355</v>
      </c>
      <c r="J117" t="s">
        <v>356</v>
      </c>
      <c r="K117" t="s">
        <v>135</v>
      </c>
      <c r="L117" t="s">
        <v>136</v>
      </c>
      <c r="M117" t="s">
        <v>3</v>
      </c>
      <c r="N117" t="s">
        <v>3</v>
      </c>
    </row>
    <row r="118" spans="1:14" x14ac:dyDescent="0.35">
      <c r="A118" t="s">
        <v>575</v>
      </c>
      <c r="B118">
        <v>6222</v>
      </c>
      <c r="C118" t="s">
        <v>34</v>
      </c>
      <c r="D118" t="s">
        <v>35</v>
      </c>
      <c r="E118" t="s">
        <v>23</v>
      </c>
      <c r="F118" t="s">
        <v>24</v>
      </c>
      <c r="G118" t="s">
        <v>3</v>
      </c>
      <c r="H118" t="s">
        <v>3</v>
      </c>
      <c r="I118" t="s">
        <v>146</v>
      </c>
      <c r="J118" t="s">
        <v>147</v>
      </c>
      <c r="K118" t="s">
        <v>148</v>
      </c>
      <c r="L118" t="s">
        <v>149</v>
      </c>
      <c r="M118" t="s">
        <v>3</v>
      </c>
      <c r="N118" t="s">
        <v>3</v>
      </c>
    </row>
    <row r="119" spans="1:14" x14ac:dyDescent="0.35">
      <c r="A119" t="s">
        <v>576</v>
      </c>
      <c r="B119">
        <v>34</v>
      </c>
      <c r="C119" t="s">
        <v>234</v>
      </c>
      <c r="D119" t="s">
        <v>235</v>
      </c>
      <c r="E119" t="s">
        <v>23</v>
      </c>
      <c r="F119" t="s">
        <v>24</v>
      </c>
      <c r="G119" t="s">
        <v>3</v>
      </c>
      <c r="H119" t="s">
        <v>3</v>
      </c>
      <c r="I119" t="s">
        <v>146</v>
      </c>
      <c r="J119" t="s">
        <v>147</v>
      </c>
      <c r="K119" t="s">
        <v>148</v>
      </c>
      <c r="L119" t="s">
        <v>149</v>
      </c>
      <c r="M119" t="s">
        <v>3</v>
      </c>
      <c r="N119" t="s">
        <v>3</v>
      </c>
    </row>
    <row r="120" spans="1:14" x14ac:dyDescent="0.35">
      <c r="A120" t="s">
        <v>576</v>
      </c>
      <c r="B120">
        <v>5712</v>
      </c>
      <c r="C120" t="s">
        <v>451</v>
      </c>
      <c r="D120" t="s">
        <v>452</v>
      </c>
      <c r="E120" t="s">
        <v>69</v>
      </c>
      <c r="F120" t="s">
        <v>70</v>
      </c>
      <c r="G120" t="s">
        <v>3</v>
      </c>
      <c r="H120" t="s">
        <v>3</v>
      </c>
      <c r="I120" t="s">
        <v>146</v>
      </c>
      <c r="J120" t="s">
        <v>147</v>
      </c>
      <c r="K120" t="s">
        <v>148</v>
      </c>
      <c r="L120" t="s">
        <v>149</v>
      </c>
      <c r="M120" t="s">
        <v>3</v>
      </c>
      <c r="N120" t="s">
        <v>3</v>
      </c>
    </row>
    <row r="121" spans="1:14" x14ac:dyDescent="0.35">
      <c r="A121" t="s">
        <v>575</v>
      </c>
      <c r="B121">
        <v>6222</v>
      </c>
      <c r="C121" t="s">
        <v>451</v>
      </c>
      <c r="D121" t="s">
        <v>452</v>
      </c>
      <c r="E121" t="s">
        <v>69</v>
      </c>
      <c r="F121" t="s">
        <v>70</v>
      </c>
      <c r="G121" t="s">
        <v>3</v>
      </c>
      <c r="H121" t="s">
        <v>3</v>
      </c>
      <c r="I121" t="s">
        <v>146</v>
      </c>
      <c r="J121" t="s">
        <v>147</v>
      </c>
      <c r="K121" t="s">
        <v>148</v>
      </c>
      <c r="L121" t="s">
        <v>149</v>
      </c>
      <c r="M121" t="s">
        <v>3</v>
      </c>
      <c r="N121" t="s">
        <v>3</v>
      </c>
    </row>
    <row r="122" spans="1:14" x14ac:dyDescent="0.35">
      <c r="A122" t="s">
        <v>576</v>
      </c>
      <c r="B122">
        <v>1409</v>
      </c>
      <c r="C122" t="s">
        <v>239</v>
      </c>
      <c r="D122" t="s">
        <v>240</v>
      </c>
      <c r="E122" t="s">
        <v>23</v>
      </c>
      <c r="F122" t="s">
        <v>24</v>
      </c>
      <c r="G122" t="s">
        <v>3</v>
      </c>
      <c r="H122" t="s">
        <v>3</v>
      </c>
      <c r="I122" t="s">
        <v>146</v>
      </c>
      <c r="J122" t="s">
        <v>147</v>
      </c>
      <c r="K122" t="s">
        <v>148</v>
      </c>
      <c r="L122" t="s">
        <v>149</v>
      </c>
      <c r="M122" t="s">
        <v>3</v>
      </c>
      <c r="N122" t="s">
        <v>3</v>
      </c>
    </row>
    <row r="123" spans="1:14" x14ac:dyDescent="0.35">
      <c r="A123" t="s">
        <v>576</v>
      </c>
      <c r="B123">
        <v>4269</v>
      </c>
      <c r="C123" t="s">
        <v>73</v>
      </c>
      <c r="D123" t="s">
        <v>74</v>
      </c>
      <c r="E123" t="s">
        <v>23</v>
      </c>
      <c r="F123" t="s">
        <v>24</v>
      </c>
      <c r="G123" t="s">
        <v>3</v>
      </c>
      <c r="H123" t="s">
        <v>3</v>
      </c>
      <c r="I123" t="s">
        <v>146</v>
      </c>
      <c r="J123" t="s">
        <v>147</v>
      </c>
      <c r="K123" t="s">
        <v>148</v>
      </c>
      <c r="L123" t="s">
        <v>149</v>
      </c>
      <c r="M123" t="s">
        <v>3</v>
      </c>
      <c r="N123" t="s">
        <v>3</v>
      </c>
    </row>
    <row r="124" spans="1:14" x14ac:dyDescent="0.35">
      <c r="A124" t="s">
        <v>577</v>
      </c>
      <c r="B124">
        <v>1942</v>
      </c>
      <c r="C124" t="s">
        <v>94</v>
      </c>
      <c r="D124" t="s">
        <v>95</v>
      </c>
      <c r="E124" t="s">
        <v>23</v>
      </c>
      <c r="F124" t="s">
        <v>24</v>
      </c>
      <c r="G124" t="s">
        <v>3</v>
      </c>
      <c r="H124" t="s">
        <v>3</v>
      </c>
      <c r="I124" t="s">
        <v>75</v>
      </c>
      <c r="J124" t="s">
        <v>76</v>
      </c>
      <c r="K124" t="s">
        <v>57</v>
      </c>
      <c r="L124" t="s">
        <v>58</v>
      </c>
      <c r="M124" t="s">
        <v>3</v>
      </c>
      <c r="N124" t="s">
        <v>3</v>
      </c>
    </row>
    <row r="125" spans="1:14" x14ac:dyDescent="0.35">
      <c r="A125" t="s">
        <v>577</v>
      </c>
      <c r="B125">
        <v>1942</v>
      </c>
      <c r="C125" t="s">
        <v>451</v>
      </c>
      <c r="D125" t="s">
        <v>452</v>
      </c>
      <c r="E125" t="s">
        <v>69</v>
      </c>
      <c r="F125" t="s">
        <v>70</v>
      </c>
      <c r="G125" t="s">
        <v>3</v>
      </c>
      <c r="H125" t="s">
        <v>3</v>
      </c>
      <c r="I125" t="s">
        <v>75</v>
      </c>
      <c r="J125" t="s">
        <v>76</v>
      </c>
      <c r="K125" t="s">
        <v>57</v>
      </c>
      <c r="L125" t="s">
        <v>58</v>
      </c>
      <c r="M125" t="s">
        <v>3</v>
      </c>
      <c r="N125" t="s">
        <v>3</v>
      </c>
    </row>
    <row r="126" spans="1:14" x14ac:dyDescent="0.35">
      <c r="A126" t="s">
        <v>578</v>
      </c>
      <c r="B126">
        <v>-1646</v>
      </c>
      <c r="C126" t="s">
        <v>29</v>
      </c>
      <c r="D126" t="s">
        <v>30</v>
      </c>
      <c r="E126" t="s">
        <v>23</v>
      </c>
      <c r="F126" t="s">
        <v>24</v>
      </c>
      <c r="G126" t="s">
        <v>407</v>
      </c>
      <c r="H126" t="s">
        <v>408</v>
      </c>
      <c r="I126" t="s">
        <v>409</v>
      </c>
      <c r="J126" t="s">
        <v>410</v>
      </c>
      <c r="K126" t="s">
        <v>411</v>
      </c>
      <c r="L126" t="s">
        <v>412</v>
      </c>
      <c r="M126" t="s">
        <v>3</v>
      </c>
      <c r="N126" t="s">
        <v>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OutlineSymbols="0" showWhiteSpace="0" topLeftCell="D1" workbookViewId="0">
      <pane ySplit="1" topLeftCell="A2" activePane="bottomLeft" state="frozenSplit"/>
      <selection pane="bottomLeft" sqref="A1:N7"/>
    </sheetView>
  </sheetViews>
  <sheetFormatPr defaultRowHeight="14.15" x14ac:dyDescent="0.35"/>
  <cols>
    <col min="1" max="1" width="87" bestFit="1" customWidth="1"/>
    <col min="2" max="2" width="11" bestFit="1" customWidth="1"/>
    <col min="3" max="3" width="16.5" bestFit="1" customWidth="1"/>
    <col min="4" max="4" width="23.140625" bestFit="1" customWidth="1"/>
    <col min="5" max="5" width="14.35546875" bestFit="1" customWidth="1"/>
    <col min="6" max="6" width="23.140625" bestFit="1" customWidth="1"/>
    <col min="7" max="7" width="16.5" bestFit="1" customWidth="1"/>
    <col min="8" max="8" width="47.35546875" bestFit="1" customWidth="1"/>
    <col min="9" max="9" width="11" bestFit="1" customWidth="1"/>
    <col min="10" max="10" width="39.640625" bestFit="1" customWidth="1"/>
    <col min="11" max="11" width="14.35546875" bestFit="1" customWidth="1"/>
    <col min="12" max="12" width="56.140625" bestFit="1" customWidth="1"/>
    <col min="13" max="13" width="11" bestFit="1" customWidth="1"/>
    <col min="14" max="14" width="3.35546875" bestFit="1" customWidth="1"/>
  </cols>
  <sheetData>
    <row r="1" spans="1:14" x14ac:dyDescent="0.35">
      <c r="A1" t="s">
        <v>0</v>
      </c>
      <c r="B1" t="s">
        <v>1</v>
      </c>
      <c r="C1" t="s">
        <v>2</v>
      </c>
      <c r="D1" t="s">
        <v>3</v>
      </c>
      <c r="E1" t="s">
        <v>4</v>
      </c>
      <c r="F1" t="s">
        <v>3</v>
      </c>
      <c r="G1" t="s">
        <v>5</v>
      </c>
      <c r="H1" t="s">
        <v>3</v>
      </c>
      <c r="I1" t="s">
        <v>6</v>
      </c>
      <c r="J1" t="s">
        <v>3</v>
      </c>
      <c r="K1" t="s">
        <v>7</v>
      </c>
      <c r="L1" t="s">
        <v>3</v>
      </c>
      <c r="M1" t="s">
        <v>8</v>
      </c>
      <c r="N1" t="s">
        <v>3</v>
      </c>
    </row>
    <row r="2" spans="1:14" x14ac:dyDescent="0.35">
      <c r="A2" t="s">
        <v>579</v>
      </c>
      <c r="B2">
        <v>16640</v>
      </c>
      <c r="C2" t="s">
        <v>580</v>
      </c>
      <c r="D2" t="s">
        <v>581</v>
      </c>
      <c r="E2" t="s">
        <v>23</v>
      </c>
      <c r="F2" t="s">
        <v>24</v>
      </c>
      <c r="G2" t="s">
        <v>582</v>
      </c>
      <c r="H2" t="s">
        <v>583</v>
      </c>
      <c r="I2" t="s">
        <v>584</v>
      </c>
      <c r="J2" t="s">
        <v>585</v>
      </c>
      <c r="K2" t="s">
        <v>586</v>
      </c>
      <c r="L2" t="s">
        <v>587</v>
      </c>
      <c r="M2" t="s">
        <v>3</v>
      </c>
      <c r="N2" t="s">
        <v>3</v>
      </c>
    </row>
    <row r="3" spans="1:14" x14ac:dyDescent="0.35">
      <c r="A3" t="s">
        <v>588</v>
      </c>
      <c r="B3">
        <v>16640</v>
      </c>
      <c r="C3" t="s">
        <v>580</v>
      </c>
      <c r="D3" t="s">
        <v>581</v>
      </c>
      <c r="E3" t="s">
        <v>23</v>
      </c>
      <c r="F3" t="s">
        <v>24</v>
      </c>
      <c r="G3" t="s">
        <v>582</v>
      </c>
      <c r="H3" t="s">
        <v>583</v>
      </c>
      <c r="I3" t="s">
        <v>584</v>
      </c>
      <c r="J3" t="s">
        <v>585</v>
      </c>
      <c r="K3" t="s">
        <v>586</v>
      </c>
      <c r="L3" t="s">
        <v>587</v>
      </c>
      <c r="M3" t="s">
        <v>3</v>
      </c>
      <c r="N3" t="s">
        <v>3</v>
      </c>
    </row>
    <row r="4" spans="1:14" x14ac:dyDescent="0.35">
      <c r="A4" t="s">
        <v>588</v>
      </c>
      <c r="B4">
        <v>-16640</v>
      </c>
      <c r="C4" t="s">
        <v>589</v>
      </c>
      <c r="D4" t="s">
        <v>590</v>
      </c>
      <c r="E4" t="s">
        <v>23</v>
      </c>
      <c r="F4" t="s">
        <v>24</v>
      </c>
      <c r="G4" t="s">
        <v>582</v>
      </c>
      <c r="H4" t="s">
        <v>583</v>
      </c>
      <c r="I4" t="s">
        <v>591</v>
      </c>
      <c r="J4" t="s">
        <v>592</v>
      </c>
      <c r="K4" t="s">
        <v>593</v>
      </c>
      <c r="L4" t="s">
        <v>594</v>
      </c>
      <c r="M4" t="s">
        <v>3</v>
      </c>
      <c r="N4" t="s">
        <v>3</v>
      </c>
    </row>
    <row r="5" spans="1:14" x14ac:dyDescent="0.35">
      <c r="A5" t="s">
        <v>579</v>
      </c>
      <c r="B5">
        <v>-16640</v>
      </c>
      <c r="C5" t="s">
        <v>589</v>
      </c>
      <c r="D5" t="s">
        <v>590</v>
      </c>
      <c r="E5" t="s">
        <v>23</v>
      </c>
      <c r="F5" t="s">
        <v>24</v>
      </c>
      <c r="G5" t="s">
        <v>582</v>
      </c>
      <c r="H5" t="s">
        <v>583</v>
      </c>
      <c r="I5" t="s">
        <v>591</v>
      </c>
      <c r="J5" t="s">
        <v>592</v>
      </c>
      <c r="K5" t="s">
        <v>593</v>
      </c>
      <c r="L5" t="s">
        <v>594</v>
      </c>
      <c r="M5" t="s">
        <v>3</v>
      </c>
      <c r="N5" t="s">
        <v>3</v>
      </c>
    </row>
    <row r="6" spans="1:14" x14ac:dyDescent="0.35">
      <c r="A6" t="s">
        <v>595</v>
      </c>
      <c r="B6">
        <v>-220000</v>
      </c>
      <c r="C6" t="s">
        <v>589</v>
      </c>
      <c r="D6" t="s">
        <v>590</v>
      </c>
      <c r="E6" t="s">
        <v>23</v>
      </c>
      <c r="F6" t="s">
        <v>24</v>
      </c>
      <c r="G6" t="s">
        <v>3</v>
      </c>
      <c r="H6" t="s">
        <v>3</v>
      </c>
      <c r="I6" t="s">
        <v>591</v>
      </c>
      <c r="J6" t="s">
        <v>592</v>
      </c>
      <c r="K6" t="s">
        <v>593</v>
      </c>
      <c r="L6" t="s">
        <v>594</v>
      </c>
      <c r="M6" t="s">
        <v>3</v>
      </c>
      <c r="N6" t="s">
        <v>3</v>
      </c>
    </row>
    <row r="7" spans="1:14" x14ac:dyDescent="0.35">
      <c r="A7" t="s">
        <v>595</v>
      </c>
      <c r="B7">
        <v>220000</v>
      </c>
      <c r="C7" t="s">
        <v>589</v>
      </c>
      <c r="D7" t="s">
        <v>590</v>
      </c>
      <c r="E7" t="s">
        <v>23</v>
      </c>
      <c r="F7" t="s">
        <v>24</v>
      </c>
      <c r="G7" t="s">
        <v>3</v>
      </c>
      <c r="H7" t="s">
        <v>3</v>
      </c>
      <c r="I7" t="s">
        <v>591</v>
      </c>
      <c r="J7" t="s">
        <v>592</v>
      </c>
      <c r="K7" t="s">
        <v>593</v>
      </c>
      <c r="L7" t="s">
        <v>594</v>
      </c>
      <c r="M7" t="s">
        <v>3</v>
      </c>
      <c r="N7" t="s">
        <v>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8</vt:i4>
      </vt:variant>
      <vt:variant>
        <vt:lpstr>Nimega vahemikud</vt:lpstr>
      </vt:variant>
      <vt:variant>
        <vt:i4>1</vt:i4>
      </vt:variant>
    </vt:vector>
  </HeadingPairs>
  <TitlesOfParts>
    <vt:vector size="9" baseType="lpstr">
      <vt:lpstr>1. Eelarve koondtabel</vt:lpstr>
      <vt:lpstr>2. Investeeringute tabel</vt:lpstr>
      <vt:lpstr>3. Seletuskiri ridade kaupa</vt:lpstr>
      <vt:lpstr>4. Algandmed</vt:lpstr>
      <vt:lpstr>Koondtabel</vt:lpstr>
      <vt:lpstr>1 #2022 lisaEA muudatused MS...</vt:lpstr>
      <vt:lpstr>2 #2022 lisaEA muudatused SF...</vt:lpstr>
      <vt:lpstr>3 2022 reservfondi eraldised</vt:lpstr>
      <vt:lpstr>'3. Seletuskiri ridade kaupa'!Prinditiitlid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Marika Aaso</cp:lastModifiedBy>
  <cp:revision>0</cp:revision>
  <cp:lastPrinted>2022-05-24T19:24:47Z</cp:lastPrinted>
  <dcterms:created xsi:type="dcterms:W3CDTF">2022-05-19T13:09:56Z</dcterms:created>
  <dcterms:modified xsi:type="dcterms:W3CDTF">2022-05-25T05:54:32Z</dcterms:modified>
</cp:coreProperties>
</file>