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risti.kroon\Desktop\HK\"/>
    </mc:Choice>
  </mc:AlternateContent>
  <bookViews>
    <workbookView xWindow="0" yWindow="0" windowWidth="38400" windowHeight="17715"/>
  </bookViews>
  <sheets>
    <sheet name="Haridusvaldkond II voor" sheetId="3" r:id="rId1"/>
    <sheet name="Noorsootöövaldkond II voor" sheetId="4" r:id="rId2"/>
  </sheets>
  <definedNames>
    <definedName name="_xlnm._FilterDatabase" localSheetId="0" hidden="1">'Haridusvaldkond II voor'!$C$2:$AT$9</definedName>
    <definedName name="_xlnm._FilterDatabase" localSheetId="1" hidden="1">'Noorsootöövaldkond II voor'!$C$2:$AT$3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" i="4" l="1"/>
  <c r="T4" i="4"/>
  <c r="AQ5" i="3"/>
  <c r="AQ4" i="3"/>
  <c r="AQ3" i="3"/>
  <c r="AQ7" i="3"/>
  <c r="AQ6" i="3"/>
  <c r="AP5" i="3"/>
  <c r="AP4" i="3"/>
  <c r="AP3" i="3"/>
  <c r="AP7" i="3"/>
  <c r="AP6" i="3"/>
  <c r="AI8" i="3"/>
  <c r="AF8" i="3"/>
  <c r="AC8" i="3"/>
  <c r="T8" i="3"/>
  <c r="Z8" i="3"/>
  <c r="W8" i="3"/>
  <c r="Q8" i="3"/>
  <c r="N8" i="3"/>
  <c r="K8" i="3"/>
  <c r="H8" i="3"/>
  <c r="AQ8" i="3" l="1"/>
  <c r="AP3" i="4" l="1"/>
  <c r="AQ3" i="4"/>
  <c r="AI4" i="4"/>
  <c r="AF4" i="4"/>
  <c r="W4" i="4" l="1"/>
  <c r="N4" i="4"/>
  <c r="E8" i="3"/>
  <c r="AS4" i="4" l="1"/>
  <c r="AS5" i="4" s="1"/>
  <c r="E4" i="4" l="1"/>
  <c r="E33" i="4" l="1"/>
  <c r="D33" i="4"/>
  <c r="D17" i="4" s="1"/>
  <c r="D18" i="4" s="1"/>
  <c r="E13" i="4"/>
  <c r="Q4" i="4"/>
  <c r="K4" i="4"/>
  <c r="H4" i="4"/>
  <c r="E37" i="3"/>
  <c r="D37" i="3"/>
  <c r="D22" i="3"/>
  <c r="E17" i="3"/>
  <c r="AS8" i="3"/>
  <c r="AS9" i="3" s="1"/>
  <c r="D17" i="3" l="1"/>
  <c r="D13" i="4"/>
  <c r="AQ4" i="4"/>
</calcChain>
</file>

<file path=xl/sharedStrings.xml><?xml version="1.0" encoding="utf-8"?>
<sst xmlns="http://schemas.openxmlformats.org/spreadsheetml/2006/main" count="234" uniqueCount="64">
  <si>
    <t>Haridus II voor 2023</t>
  </si>
  <si>
    <t>Projekti pealkiri</t>
  </si>
  <si>
    <t>Taotletav summa</t>
  </si>
  <si>
    <t>Seotud taotlusega</t>
  </si>
  <si>
    <t>Eraldatav summa</t>
  </si>
  <si>
    <t>Seotud osapoolega</t>
  </si>
  <si>
    <t>Keskmine hinne</t>
  </si>
  <si>
    <t>Keskmine summa</t>
  </si>
  <si>
    <t>Protsent taotletud summast</t>
  </si>
  <si>
    <t>Komisjoni otsustatud summa</t>
  </si>
  <si>
    <t>Komisjoni põhjendus</t>
  </si>
  <si>
    <t>1.</t>
  </si>
  <si>
    <t>Mittetulundusühing Taibukate Teaduskool</t>
  </si>
  <si>
    <t>Taibukate ja Jakobsoni kooli ühine teaduspäev</t>
  </si>
  <si>
    <t>-</t>
  </si>
  <si>
    <t>2.</t>
  </si>
  <si>
    <t>Taibukate tutvumine teaduse ja töövõimalustega Eesti Taimekasvatuse Instituudis Jõgeval</t>
  </si>
  <si>
    <t>3.</t>
  </si>
  <si>
    <t>OÜ Joogasüda</t>
  </si>
  <si>
    <t>Koolivaheaja töötoad</t>
  </si>
  <si>
    <t>4.</t>
  </si>
  <si>
    <t>Mittetulundusühing Evestuudio</t>
  </si>
  <si>
    <t>loovliikumise tunnid eve stuudio huvikoolis</t>
  </si>
  <si>
    <t>5.</t>
  </si>
  <si>
    <t>MTÜ Tantsutsoon</t>
  </si>
  <si>
    <t>Tantsutsooni Minilaager</t>
  </si>
  <si>
    <t>Kokku</t>
  </si>
  <si>
    <t>Tabel on reastatud keskmiste hindepunktide alusel</t>
  </si>
  <si>
    <t>Jagada on jäänud</t>
  </si>
  <si>
    <t>2023. a haridusvaldkonna projektitoetuste eelarve on 5400 eurot</t>
  </si>
  <si>
    <t>Voorud</t>
  </si>
  <si>
    <t>Jagada</t>
  </si>
  <si>
    <t>Jagatud</t>
  </si>
  <si>
    <t>Jääk</t>
  </si>
  <si>
    <t>I voorus 40%</t>
  </si>
  <si>
    <t>II voorus 25%</t>
  </si>
  <si>
    <t>III voorus 20%</t>
  </si>
  <si>
    <t>IV voorus 15%</t>
  </si>
  <si>
    <t>https://www.riigiteataja.ee/akt/430062020010</t>
  </si>
  <si>
    <t>Kokku hindajaid</t>
  </si>
  <si>
    <t>Hindas</t>
  </si>
  <si>
    <t>Osalus</t>
  </si>
  <si>
    <t>OK, peab olema 50%</t>
  </si>
  <si>
    <t>Komisjoni liikmed ehk hindajad</t>
  </si>
  <si>
    <t>Saab hääletada komisjonis</t>
  </si>
  <si>
    <t>Ei saa</t>
  </si>
  <si>
    <t>Margit Suurmets</t>
  </si>
  <si>
    <t>hindas</t>
  </si>
  <si>
    <t>Marje Aavik</t>
  </si>
  <si>
    <t>Harri Künnapuu</t>
  </si>
  <si>
    <t>Juhan-Mart Salumäe</t>
  </si>
  <si>
    <t>Jaak Pihlak</t>
  </si>
  <si>
    <t>ei hinnanud</t>
  </si>
  <si>
    <t>Allan Praats</t>
  </si>
  <si>
    <t>Margit Kirss</t>
  </si>
  <si>
    <t>Külli Salumäe</t>
  </si>
  <si>
    <t>Priit Pramann</t>
  </si>
  <si>
    <t>Lii Susi</t>
  </si>
  <si>
    <t>Griseldis Künnapuu</t>
  </si>
  <si>
    <t>Kati Kivja</t>
  </si>
  <si>
    <t>Noorsootöö II voor 2023</t>
  </si>
  <si>
    <t>Protsent taotletavast summast</t>
  </si>
  <si>
    <t>Rahvusvaheline noortekohtumine</t>
  </si>
  <si>
    <t>2023. a noorsootöövaldkonna projektitoetuste eelarve on 4 500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</si>
</sst>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u/>
      <sz val="11"/>
      <color theme="1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6" borderId="11" xfId="0" applyFont="1" applyFill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/>
    <xf numFmtId="0" fontId="3" fillId="0" borderId="8" xfId="0" applyFont="1" applyBorder="1"/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6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3" fillId="0" borderId="1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9" fontId="4" fillId="0" borderId="8" xfId="2" applyFont="1" applyBorder="1"/>
    <xf numFmtId="164" fontId="3" fillId="0" borderId="8" xfId="1" applyNumberFormat="1" applyFont="1" applyBorder="1"/>
    <xf numFmtId="3" fontId="3" fillId="0" borderId="8" xfId="0" applyNumberFormat="1" applyFont="1" applyBorder="1"/>
    <xf numFmtId="164" fontId="3" fillId="0" borderId="1" xfId="1" applyNumberFormat="1" applyFont="1" applyBorder="1"/>
    <xf numFmtId="164" fontId="3" fillId="0" borderId="6" xfId="1" applyNumberFormat="1" applyFont="1" applyBorder="1"/>
    <xf numFmtId="164" fontId="3" fillId="0" borderId="8" xfId="0" applyNumberFormat="1" applyFont="1" applyBorder="1"/>
    <xf numFmtId="0" fontId="4" fillId="0" borderId="15" xfId="0" applyFont="1" applyBorder="1"/>
    <xf numFmtId="0" fontId="4" fillId="0" borderId="16" xfId="0" applyFont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4" fillId="4" borderId="11" xfId="0" applyFont="1" applyFill="1" applyBorder="1" applyAlignment="1">
      <alignment horizontal="center" vertical="center" textRotation="90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5" fillId="0" borderId="0" xfId="3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4" fillId="3" borderId="9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2" fontId="4" fillId="4" borderId="7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2" fontId="4" fillId="4" borderId="2" xfId="0" applyNumberFormat="1" applyFont="1" applyFill="1" applyBorder="1" applyAlignment="1">
      <alignment vertical="center"/>
    </xf>
    <xf numFmtId="3" fontId="4" fillId="5" borderId="5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7" borderId="0" xfId="0" applyFont="1" applyFill="1" applyAlignment="1">
      <alignment horizontal="right"/>
    </xf>
    <xf numFmtId="0" fontId="3" fillId="7" borderId="0" xfId="0" applyFont="1" applyFill="1"/>
    <xf numFmtId="0" fontId="3" fillId="7" borderId="7" xfId="0" applyFont="1" applyFill="1" applyBorder="1" applyAlignment="1">
      <alignment vertical="center"/>
    </xf>
    <xf numFmtId="0" fontId="7" fillId="0" borderId="0" xfId="0" applyFont="1"/>
    <xf numFmtId="3" fontId="4" fillId="0" borderId="0" xfId="0" applyNumberFormat="1" applyFont="1"/>
    <xf numFmtId="0" fontId="3" fillId="7" borderId="8" xfId="0" applyFont="1" applyFill="1" applyBorder="1" applyAlignment="1">
      <alignment vertical="center"/>
    </xf>
    <xf numFmtId="0" fontId="4" fillId="0" borderId="6" xfId="0" applyFont="1" applyBorder="1"/>
    <xf numFmtId="3" fontId="3" fillId="6" borderId="19" xfId="0" applyNumberFormat="1" applyFont="1" applyFill="1" applyBorder="1" applyAlignment="1">
      <alignment vertical="center"/>
    </xf>
    <xf numFmtId="9" fontId="3" fillId="7" borderId="1" xfId="0" applyNumberFormat="1" applyFont="1" applyFill="1" applyBorder="1" applyAlignment="1">
      <alignment vertical="center"/>
    </xf>
    <xf numFmtId="9" fontId="3" fillId="7" borderId="8" xfId="0" applyNumberFormat="1" applyFont="1" applyFill="1" applyBorder="1" applyAlignment="1">
      <alignment vertical="center"/>
    </xf>
    <xf numFmtId="0" fontId="4" fillId="7" borderId="20" xfId="0" applyFont="1" applyFill="1" applyBorder="1" applyAlignment="1">
      <alignment horizontal="center" vertical="center" textRotation="90" wrapText="1"/>
    </xf>
    <xf numFmtId="3" fontId="4" fillId="6" borderId="21" xfId="0" applyNumberFormat="1" applyFont="1" applyFill="1" applyBorder="1" applyAlignment="1">
      <alignment vertical="center"/>
    </xf>
    <xf numFmtId="3" fontId="4" fillId="7" borderId="22" xfId="0" applyNumberFormat="1" applyFont="1" applyFill="1" applyBorder="1" applyAlignment="1">
      <alignment vertical="center"/>
    </xf>
    <xf numFmtId="3" fontId="3" fillId="6" borderId="21" xfId="0" applyNumberFormat="1" applyFont="1" applyFill="1" applyBorder="1" applyAlignment="1">
      <alignment vertical="center"/>
    </xf>
    <xf numFmtId="9" fontId="7" fillId="7" borderId="8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/>
    </xf>
  </cellXfs>
  <cellStyles count="4">
    <cellStyle name="Hüperlink" xfId="3" builtinId="8"/>
    <cellStyle name="Normaallaad" xfId="0" builtinId="0"/>
    <cellStyle name="Protsent" xfId="2" builtinId="5"/>
    <cellStyle name="Valuuta" xfId="1" builtin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igiteataja.ee/akt/43006202001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iigiteataja.ee/akt/430062020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566"/>
  <sheetViews>
    <sheetView tabSelected="1" zoomScale="90" zoomScaleNormal="90" workbookViewId="0">
      <pane ySplit="2" topLeftCell="A3" activePane="bottomLeft" state="frozen"/>
      <selection activeCell="B1" sqref="B1"/>
      <selection pane="bottomLeft" activeCell="AR14" sqref="AR14"/>
    </sheetView>
  </sheetViews>
  <sheetFormatPr defaultColWidth="8.85546875" defaultRowHeight="12.75" outlineLevelCol="2" x14ac:dyDescent="0.2"/>
  <cols>
    <col min="1" max="1" width="2.42578125" style="8" customWidth="1"/>
    <col min="2" max="2" width="5.140625" style="8" customWidth="1"/>
    <col min="3" max="3" width="31" style="8" customWidth="1"/>
    <col min="4" max="4" width="31.140625" style="8" customWidth="1"/>
    <col min="5" max="5" width="7.42578125" style="8" customWidth="1"/>
    <col min="6" max="6" width="5" style="8" hidden="1" customWidth="1" outlineLevel="2"/>
    <col min="7" max="7" width="3.140625" style="8" hidden="1" customWidth="1" outlineLevel="2"/>
    <col min="8" max="8" width="5.5703125" style="8" hidden="1" customWidth="1" outlineLevel="1" collapsed="1"/>
    <col min="9" max="9" width="4.42578125" style="8" hidden="1" customWidth="1" outlineLevel="2"/>
    <col min="10" max="10" width="2.85546875" style="8" hidden="1" customWidth="1" outlineLevel="2"/>
    <col min="11" max="11" width="4.85546875" style="8" hidden="1" customWidth="1" outlineLevel="1" collapsed="1"/>
    <col min="12" max="12" width="5.140625" style="8" hidden="1" customWidth="1" outlineLevel="2"/>
    <col min="13" max="13" width="3.28515625" style="8" hidden="1" customWidth="1" outlineLevel="2"/>
    <col min="14" max="14" width="5.42578125" style="8" hidden="1" customWidth="1" outlineLevel="1" collapsed="1"/>
    <col min="15" max="15" width="4.42578125" style="8" hidden="1" customWidth="1" outlineLevel="2"/>
    <col min="16" max="16" width="2.85546875" style="8" hidden="1" customWidth="1" outlineLevel="2"/>
    <col min="17" max="17" width="5.140625" style="8" hidden="1" customWidth="1" outlineLevel="1" collapsed="1"/>
    <col min="18" max="19" width="4.140625" style="8" hidden="1" customWidth="1" outlineLevel="2"/>
    <col min="20" max="20" width="5.28515625" style="8" hidden="1" customWidth="1" outlineLevel="1" collapsed="1"/>
    <col min="21" max="21" width="4.140625" style="8" hidden="1" customWidth="1" outlineLevel="2"/>
    <col min="22" max="22" width="3.5703125" style="8" hidden="1" customWidth="1" outlineLevel="2"/>
    <col min="23" max="23" width="5.42578125" style="8" hidden="1" customWidth="1" outlineLevel="1" collapsed="1"/>
    <col min="24" max="24" width="4.5703125" style="8" hidden="1" customWidth="1" outlineLevel="2"/>
    <col min="25" max="25" width="2.5703125" style="8" hidden="1" customWidth="1" outlineLevel="2"/>
    <col min="26" max="26" width="5.140625" style="8" hidden="1" customWidth="1" outlineLevel="1" collapsed="1"/>
    <col min="27" max="28" width="3.42578125" style="8" hidden="1" customWidth="1" outlineLevel="2"/>
    <col min="29" max="29" width="4.5703125" style="8" hidden="1" customWidth="1" outlineLevel="1" collapsed="1"/>
    <col min="30" max="30" width="4" style="8" hidden="1" customWidth="1" outlineLevel="2"/>
    <col min="31" max="31" width="3.42578125" style="8" hidden="1" customWidth="1" outlineLevel="2"/>
    <col min="32" max="32" width="4.85546875" style="8" hidden="1" customWidth="1" outlineLevel="1" collapsed="1"/>
    <col min="33" max="34" width="3.42578125" style="8" hidden="1" customWidth="1" outlineLevel="2"/>
    <col min="35" max="35" width="5.140625" style="8" hidden="1" customWidth="1" outlineLevel="1" collapsed="1"/>
    <col min="36" max="37" width="3.42578125" style="8" hidden="1" customWidth="1" outlineLevel="2"/>
    <col min="38" max="38" width="4.7109375" style="8" hidden="1" customWidth="1" outlineLevel="1" collapsed="1"/>
    <col min="39" max="40" width="3.42578125" style="8" hidden="1" customWidth="1" outlineLevel="2"/>
    <col min="41" max="41" width="5.28515625" style="8" hidden="1" customWidth="1" outlineLevel="1" collapsed="1"/>
    <col min="42" max="42" width="5.42578125" style="8" customWidth="1" collapsed="1"/>
    <col min="43" max="43" width="6.42578125" style="8" customWidth="1"/>
    <col min="44" max="44" width="6.42578125" style="59" customWidth="1"/>
    <col min="45" max="45" width="7.7109375" style="8" customWidth="1"/>
    <col min="46" max="46" width="24.5703125" style="8" customWidth="1"/>
    <col min="47" max="16384" width="8.85546875" style="8"/>
  </cols>
  <sheetData>
    <row r="1" spans="2:49" ht="13.5" thickBot="1" x14ac:dyDescent="0.25"/>
    <row r="2" spans="2:49" s="1" customFormat="1" ht="95.45" customHeight="1" thickBot="1" x14ac:dyDescent="0.3">
      <c r="B2" s="2"/>
      <c r="C2" s="48" t="s">
        <v>0</v>
      </c>
      <c r="D2" s="2" t="s">
        <v>1</v>
      </c>
      <c r="E2" s="3" t="s">
        <v>2</v>
      </c>
      <c r="F2" s="52"/>
      <c r="G2" s="4" t="s">
        <v>3</v>
      </c>
      <c r="H2" s="5" t="s">
        <v>4</v>
      </c>
      <c r="I2" s="52"/>
      <c r="J2" s="4" t="s">
        <v>3</v>
      </c>
      <c r="K2" s="5" t="s">
        <v>4</v>
      </c>
      <c r="L2" s="52"/>
      <c r="M2" s="4" t="s">
        <v>3</v>
      </c>
      <c r="N2" s="5" t="s">
        <v>4</v>
      </c>
      <c r="O2" s="52"/>
      <c r="P2" s="4" t="s">
        <v>3</v>
      </c>
      <c r="Q2" s="5" t="s">
        <v>4</v>
      </c>
      <c r="R2" s="52"/>
      <c r="S2" s="4" t="s">
        <v>3</v>
      </c>
      <c r="T2" s="5" t="s">
        <v>4</v>
      </c>
      <c r="U2" s="52"/>
      <c r="V2" s="4" t="s">
        <v>3</v>
      </c>
      <c r="W2" s="5" t="s">
        <v>4</v>
      </c>
      <c r="X2" s="52"/>
      <c r="Y2" s="4" t="s">
        <v>3</v>
      </c>
      <c r="Z2" s="5" t="s">
        <v>4</v>
      </c>
      <c r="AA2" s="52"/>
      <c r="AB2" s="4" t="s">
        <v>3</v>
      </c>
      <c r="AC2" s="5" t="s">
        <v>4</v>
      </c>
      <c r="AD2" s="52"/>
      <c r="AE2" s="4" t="s">
        <v>5</v>
      </c>
      <c r="AF2" s="5" t="s">
        <v>4</v>
      </c>
      <c r="AG2" s="52"/>
      <c r="AH2" s="4" t="s">
        <v>3</v>
      </c>
      <c r="AI2" s="5" t="s">
        <v>4</v>
      </c>
      <c r="AJ2" s="52"/>
      <c r="AK2" s="4" t="s">
        <v>3</v>
      </c>
      <c r="AL2" s="5" t="s">
        <v>4</v>
      </c>
      <c r="AM2" s="52"/>
      <c r="AN2" s="4" t="s">
        <v>3</v>
      </c>
      <c r="AO2" s="5" t="s">
        <v>4</v>
      </c>
      <c r="AP2" s="28" t="s">
        <v>6</v>
      </c>
      <c r="AQ2" s="29" t="s">
        <v>7</v>
      </c>
      <c r="AR2" s="68" t="s">
        <v>8</v>
      </c>
      <c r="AS2" s="6" t="s">
        <v>9</v>
      </c>
      <c r="AT2" s="7" t="s">
        <v>10</v>
      </c>
    </row>
    <row r="3" spans="2:49" s="34" customFormat="1" ht="33" customHeight="1" thickTop="1" x14ac:dyDescent="0.25">
      <c r="B3" s="36" t="s">
        <v>11</v>
      </c>
      <c r="C3" s="50" t="s">
        <v>12</v>
      </c>
      <c r="D3" s="51" t="s">
        <v>13</v>
      </c>
      <c r="E3" s="37">
        <v>1844</v>
      </c>
      <c r="F3" s="35">
        <v>3.9</v>
      </c>
      <c r="G3" s="36" t="s">
        <v>14</v>
      </c>
      <c r="H3" s="38">
        <v>600</v>
      </c>
      <c r="I3" s="35">
        <v>3.55</v>
      </c>
      <c r="J3" s="36" t="s">
        <v>14</v>
      </c>
      <c r="K3" s="38">
        <v>243</v>
      </c>
      <c r="L3" s="35">
        <v>3.15</v>
      </c>
      <c r="M3" s="36" t="s">
        <v>14</v>
      </c>
      <c r="N3" s="38">
        <v>300</v>
      </c>
      <c r="O3" s="35">
        <v>3.9</v>
      </c>
      <c r="P3" s="36" t="s">
        <v>14</v>
      </c>
      <c r="Q3" s="38">
        <v>800</v>
      </c>
      <c r="R3" s="35">
        <v>2.9</v>
      </c>
      <c r="S3" s="36" t="s">
        <v>14</v>
      </c>
      <c r="T3" s="38">
        <v>800</v>
      </c>
      <c r="U3" s="35">
        <v>3.9</v>
      </c>
      <c r="V3" s="36" t="s">
        <v>14</v>
      </c>
      <c r="W3" s="38">
        <v>1300</v>
      </c>
      <c r="X3" s="35">
        <v>3.35</v>
      </c>
      <c r="Y3" s="36" t="s">
        <v>14</v>
      </c>
      <c r="Z3" s="38">
        <v>600</v>
      </c>
      <c r="AA3" s="35">
        <v>1.55</v>
      </c>
      <c r="AB3" s="36" t="s">
        <v>14</v>
      </c>
      <c r="AC3" s="38">
        <v>0</v>
      </c>
      <c r="AD3" s="35">
        <v>3.35</v>
      </c>
      <c r="AE3" s="36" t="s">
        <v>14</v>
      </c>
      <c r="AF3" s="38">
        <v>650</v>
      </c>
      <c r="AG3" s="35">
        <v>3.35</v>
      </c>
      <c r="AH3" s="36" t="s">
        <v>14</v>
      </c>
      <c r="AI3" s="38">
        <v>500</v>
      </c>
      <c r="AJ3" s="35"/>
      <c r="AK3" s="36"/>
      <c r="AL3" s="38"/>
      <c r="AM3" s="35"/>
      <c r="AN3" s="36"/>
      <c r="AO3" s="38"/>
      <c r="AP3" s="39">
        <f>AVERAGE(F3,I3,L3,O3,R3,U3,X3,AA3,AD3,AG3)</f>
        <v>3.29</v>
      </c>
      <c r="AQ3" s="40">
        <f>AVERAGE(H3,K3,N3,Q3,T3,W3,Z3,AC3,AF3,AI3)</f>
        <v>579.29999999999995</v>
      </c>
      <c r="AR3" s="67">
        <v>0.31</v>
      </c>
      <c r="AS3" s="65">
        <v>580</v>
      </c>
      <c r="AT3" s="10"/>
      <c r="AW3" s="73"/>
    </row>
    <row r="4" spans="2:49" s="34" customFormat="1" ht="40.5" customHeight="1" x14ac:dyDescent="0.25">
      <c r="B4" s="36" t="s">
        <v>15</v>
      </c>
      <c r="C4" s="50" t="s">
        <v>12</v>
      </c>
      <c r="D4" s="51" t="s">
        <v>16</v>
      </c>
      <c r="E4" s="37">
        <v>343</v>
      </c>
      <c r="F4" s="35">
        <v>3.2</v>
      </c>
      <c r="G4" s="36" t="s">
        <v>14</v>
      </c>
      <c r="H4" s="38">
        <v>300</v>
      </c>
      <c r="I4" s="35">
        <v>3</v>
      </c>
      <c r="J4" s="36" t="s">
        <v>14</v>
      </c>
      <c r="K4" s="38">
        <v>200</v>
      </c>
      <c r="L4" s="35">
        <v>1.85</v>
      </c>
      <c r="M4" s="36" t="s">
        <v>14</v>
      </c>
      <c r="N4" s="38">
        <v>300</v>
      </c>
      <c r="O4" s="35">
        <v>3.45</v>
      </c>
      <c r="P4" s="36" t="s">
        <v>14</v>
      </c>
      <c r="Q4" s="38">
        <v>200</v>
      </c>
      <c r="R4" s="35">
        <v>2.7</v>
      </c>
      <c r="S4" s="36" t="s">
        <v>14</v>
      </c>
      <c r="T4" s="38">
        <v>243</v>
      </c>
      <c r="U4" s="35">
        <v>3</v>
      </c>
      <c r="V4" s="36" t="s">
        <v>14</v>
      </c>
      <c r="W4" s="38">
        <v>300</v>
      </c>
      <c r="X4" s="35">
        <v>2.8</v>
      </c>
      <c r="Y4" s="36" t="s">
        <v>14</v>
      </c>
      <c r="Z4" s="38">
        <v>200</v>
      </c>
      <c r="AA4" s="35">
        <v>2.5499999999999998</v>
      </c>
      <c r="AB4" s="36" t="s">
        <v>14</v>
      </c>
      <c r="AC4" s="38">
        <v>300</v>
      </c>
      <c r="AD4" s="35">
        <v>2.8</v>
      </c>
      <c r="AE4" s="36" t="s">
        <v>14</v>
      </c>
      <c r="AF4" s="38">
        <v>300</v>
      </c>
      <c r="AG4" s="35">
        <v>1.55</v>
      </c>
      <c r="AH4" s="36" t="s">
        <v>14</v>
      </c>
      <c r="AI4" s="38">
        <v>150</v>
      </c>
      <c r="AJ4" s="35"/>
      <c r="AK4" s="36"/>
      <c r="AL4" s="38"/>
      <c r="AM4" s="35"/>
      <c r="AN4" s="36"/>
      <c r="AO4" s="38"/>
      <c r="AP4" s="39">
        <f>AVERAGE(F4,I4,L4,O4,R4,U4,X4,AA4,AD4,AG4)</f>
        <v>2.6900000000000004</v>
      </c>
      <c r="AQ4" s="40">
        <f>AVERAGE(H4,K4,N4,Q4,T4,W4,Z4,AC4,AF4,AI4)</f>
        <v>249.3</v>
      </c>
      <c r="AR4" s="66">
        <v>0.73</v>
      </c>
      <c r="AS4" s="65">
        <v>250</v>
      </c>
      <c r="AT4" s="10"/>
      <c r="AW4" s="73"/>
    </row>
    <row r="5" spans="2:49" s="34" customFormat="1" ht="27.75" customHeight="1" x14ac:dyDescent="0.25">
      <c r="B5" s="36" t="s">
        <v>17</v>
      </c>
      <c r="C5" s="50" t="s">
        <v>18</v>
      </c>
      <c r="D5" s="51" t="s">
        <v>19</v>
      </c>
      <c r="E5" s="37">
        <v>423</v>
      </c>
      <c r="F5" s="35">
        <v>3.25</v>
      </c>
      <c r="G5" s="36" t="s">
        <v>14</v>
      </c>
      <c r="H5" s="38">
        <v>200</v>
      </c>
      <c r="I5" s="35">
        <v>3.25</v>
      </c>
      <c r="J5" s="36" t="s">
        <v>14</v>
      </c>
      <c r="K5" s="38">
        <v>129</v>
      </c>
      <c r="L5" s="35">
        <v>2.4500000000000002</v>
      </c>
      <c r="M5" s="36" t="s">
        <v>14</v>
      </c>
      <c r="N5" s="38">
        <v>200</v>
      </c>
      <c r="O5" s="35">
        <v>2.25</v>
      </c>
      <c r="P5" s="36" t="s">
        <v>14</v>
      </c>
      <c r="Q5" s="38">
        <v>150</v>
      </c>
      <c r="R5" s="35">
        <v>3</v>
      </c>
      <c r="S5" s="36" t="s">
        <v>14</v>
      </c>
      <c r="T5" s="38">
        <v>400</v>
      </c>
      <c r="U5" s="35">
        <v>3.3</v>
      </c>
      <c r="V5" s="36" t="s">
        <v>14</v>
      </c>
      <c r="W5" s="38">
        <v>300</v>
      </c>
      <c r="X5" s="35">
        <v>2</v>
      </c>
      <c r="Y5" s="36" t="s">
        <v>14</v>
      </c>
      <c r="Z5" s="38">
        <v>200</v>
      </c>
      <c r="AA5" s="35">
        <v>3</v>
      </c>
      <c r="AB5" s="36" t="s">
        <v>14</v>
      </c>
      <c r="AC5" s="38">
        <v>400</v>
      </c>
      <c r="AD5" s="35">
        <v>1</v>
      </c>
      <c r="AE5" s="36" t="s">
        <v>14</v>
      </c>
      <c r="AF5" s="38">
        <v>100</v>
      </c>
      <c r="AG5" s="35">
        <v>2.35</v>
      </c>
      <c r="AH5" s="36" t="s">
        <v>14</v>
      </c>
      <c r="AI5" s="38">
        <v>150</v>
      </c>
      <c r="AJ5" s="35"/>
      <c r="AK5" s="36"/>
      <c r="AL5" s="38"/>
      <c r="AM5" s="60"/>
      <c r="AN5" s="63"/>
      <c r="AO5" s="38"/>
      <c r="AP5" s="39">
        <f>AVERAGE(F5,I5,L5,O5,R5,U5,X5,AA5,AD5,AG5)</f>
        <v>2.585</v>
      </c>
      <c r="AQ5" s="40">
        <f>AVERAGE(H5,K5,N5,Q5,T5,W5,Z5,AC5,AF5,AI5)</f>
        <v>222.9</v>
      </c>
      <c r="AR5" s="66">
        <v>0.53</v>
      </c>
      <c r="AS5" s="65">
        <v>225</v>
      </c>
      <c r="AT5" s="10"/>
      <c r="AW5" s="73"/>
    </row>
    <row r="6" spans="2:49" s="34" customFormat="1" ht="34.5" customHeight="1" x14ac:dyDescent="0.25">
      <c r="B6" s="36" t="s">
        <v>20</v>
      </c>
      <c r="C6" s="50" t="s">
        <v>21</v>
      </c>
      <c r="D6" s="51" t="s">
        <v>22</v>
      </c>
      <c r="E6" s="37">
        <v>2340</v>
      </c>
      <c r="F6" s="35">
        <v>2.6</v>
      </c>
      <c r="G6" s="36" t="s">
        <v>14</v>
      </c>
      <c r="H6" s="38">
        <v>0</v>
      </c>
      <c r="I6" s="35">
        <v>2.9</v>
      </c>
      <c r="J6" s="36" t="s">
        <v>14</v>
      </c>
      <c r="K6" s="38">
        <v>578</v>
      </c>
      <c r="L6" s="35">
        <v>2.4500000000000002</v>
      </c>
      <c r="M6" s="36" t="s">
        <v>14</v>
      </c>
      <c r="N6" s="38">
        <v>200</v>
      </c>
      <c r="O6" s="35">
        <v>0</v>
      </c>
      <c r="P6" s="36" t="s">
        <v>14</v>
      </c>
      <c r="Q6" s="38">
        <v>0</v>
      </c>
      <c r="R6" s="35">
        <v>1.35</v>
      </c>
      <c r="S6" s="36" t="s">
        <v>14</v>
      </c>
      <c r="T6" s="38">
        <v>0</v>
      </c>
      <c r="U6" s="35">
        <v>3.6</v>
      </c>
      <c r="V6" s="36" t="s">
        <v>14</v>
      </c>
      <c r="W6" s="38">
        <v>200</v>
      </c>
      <c r="X6" s="35">
        <v>2.4500000000000002</v>
      </c>
      <c r="Y6" s="36" t="s">
        <v>14</v>
      </c>
      <c r="Z6" s="38">
        <v>350</v>
      </c>
      <c r="AA6" s="35"/>
      <c r="AB6" s="36" t="s">
        <v>14</v>
      </c>
      <c r="AC6" s="38"/>
      <c r="AD6" s="35">
        <v>2</v>
      </c>
      <c r="AE6" s="36" t="s">
        <v>14</v>
      </c>
      <c r="AF6" s="38">
        <v>200</v>
      </c>
      <c r="AG6" s="35">
        <v>3</v>
      </c>
      <c r="AH6" s="36" t="s">
        <v>14</v>
      </c>
      <c r="AI6" s="38">
        <v>350</v>
      </c>
      <c r="AJ6" s="35"/>
      <c r="AK6" s="36"/>
      <c r="AL6" s="38"/>
      <c r="AM6" s="35"/>
      <c r="AN6" s="36"/>
      <c r="AO6" s="38"/>
      <c r="AP6" s="39">
        <f>AVERAGE(F6,I6,L6,O6,R6,U6,X6,AD6,AG6)</f>
        <v>2.2611111111111111</v>
      </c>
      <c r="AQ6" s="40">
        <f>AVERAGE(H6,K6,N6,Q6,T6,W6,Z6,AF6,AI6)</f>
        <v>208.66666666666666</v>
      </c>
      <c r="AR6" s="66">
        <v>0.09</v>
      </c>
      <c r="AS6" s="65">
        <v>0</v>
      </c>
      <c r="AT6" s="10"/>
      <c r="AW6" s="73"/>
    </row>
    <row r="7" spans="2:49" s="34" customFormat="1" ht="25.5" customHeight="1" x14ac:dyDescent="0.25">
      <c r="B7" s="36" t="s">
        <v>23</v>
      </c>
      <c r="C7" s="50" t="s">
        <v>24</v>
      </c>
      <c r="D7" s="51" t="s">
        <v>25</v>
      </c>
      <c r="E7" s="37">
        <v>780</v>
      </c>
      <c r="F7" s="35">
        <v>3.35</v>
      </c>
      <c r="G7" s="36" t="s">
        <v>14</v>
      </c>
      <c r="H7" s="38">
        <v>250</v>
      </c>
      <c r="I7" s="35">
        <v>3</v>
      </c>
      <c r="J7" s="36" t="s">
        <v>14</v>
      </c>
      <c r="K7" s="38">
        <v>200</v>
      </c>
      <c r="L7" s="35">
        <v>1.85</v>
      </c>
      <c r="M7" s="36" t="s">
        <v>14</v>
      </c>
      <c r="N7" s="38">
        <v>300</v>
      </c>
      <c r="O7" s="35">
        <v>2.9</v>
      </c>
      <c r="P7" s="36" t="s">
        <v>14</v>
      </c>
      <c r="Q7" s="38">
        <v>200</v>
      </c>
      <c r="R7" s="35">
        <v>1.9</v>
      </c>
      <c r="S7" s="36" t="s">
        <v>14</v>
      </c>
      <c r="T7" s="38">
        <v>500</v>
      </c>
      <c r="U7" s="35">
        <v>3.8</v>
      </c>
      <c r="V7" s="36" t="s">
        <v>14</v>
      </c>
      <c r="W7" s="38">
        <v>300</v>
      </c>
      <c r="X7" s="35">
        <v>1</v>
      </c>
      <c r="Y7" s="36" t="s">
        <v>14</v>
      </c>
      <c r="Z7" s="38">
        <v>0</v>
      </c>
      <c r="AA7" s="35">
        <v>1.8</v>
      </c>
      <c r="AB7" s="36" t="s">
        <v>14</v>
      </c>
      <c r="AC7" s="38">
        <v>0</v>
      </c>
      <c r="AD7" s="35">
        <v>1</v>
      </c>
      <c r="AE7" s="36" t="s">
        <v>14</v>
      </c>
      <c r="AF7" s="38">
        <v>100</v>
      </c>
      <c r="AG7" s="35">
        <v>2</v>
      </c>
      <c r="AH7" s="36" t="s">
        <v>14</v>
      </c>
      <c r="AI7" s="38">
        <v>150</v>
      </c>
      <c r="AJ7" s="35"/>
      <c r="AK7" s="36"/>
      <c r="AL7" s="38"/>
      <c r="AM7" s="35"/>
      <c r="AN7" s="36"/>
      <c r="AO7" s="38"/>
      <c r="AP7" s="39">
        <f>AVERAGE(F7,I7,L7,O7,R7,U7,X7,AA7,AD7,AG7)</f>
        <v>2.2600000000000002</v>
      </c>
      <c r="AQ7" s="40">
        <f>AVERAGE(H7,K7,N7,Q7,T7,W7,Z7,AC7,AF7,AI7)</f>
        <v>200</v>
      </c>
      <c r="AR7" s="66">
        <v>0.26</v>
      </c>
      <c r="AS7" s="65">
        <v>200</v>
      </c>
      <c r="AT7" s="10"/>
      <c r="AW7" s="73"/>
    </row>
    <row r="8" spans="2:49" s="57" customFormat="1" ht="19.7" customHeight="1" thickBot="1" x14ac:dyDescent="0.3">
      <c r="B8" s="53"/>
      <c r="C8" s="54" t="s">
        <v>26</v>
      </c>
      <c r="D8" s="53"/>
      <c r="E8" s="43">
        <f>SUM(E3:E7)</f>
        <v>5730</v>
      </c>
      <c r="F8" s="55"/>
      <c r="G8" s="53"/>
      <c r="H8" s="56">
        <f>SUM(H3:H7)</f>
        <v>1350</v>
      </c>
      <c r="I8" s="55"/>
      <c r="J8" s="53"/>
      <c r="K8" s="56">
        <f>SUM(K3:K7)</f>
        <v>1350</v>
      </c>
      <c r="L8" s="55"/>
      <c r="M8" s="53"/>
      <c r="N8" s="56">
        <f>SUM(N3:N7)</f>
        <v>1300</v>
      </c>
      <c r="O8" s="55"/>
      <c r="P8" s="53"/>
      <c r="Q8" s="56">
        <f>SUM(Q3:Q7)</f>
        <v>1350</v>
      </c>
      <c r="R8" s="55"/>
      <c r="S8" s="53"/>
      <c r="T8" s="56">
        <f>SUM(T3:T7)</f>
        <v>1943</v>
      </c>
      <c r="U8" s="55"/>
      <c r="V8" s="53"/>
      <c r="W8" s="56">
        <f>SUM(W3:W7)</f>
        <v>2400</v>
      </c>
      <c r="X8" s="55"/>
      <c r="Y8" s="53"/>
      <c r="Z8" s="56">
        <f>SUM(Z3:Z7)</f>
        <v>1350</v>
      </c>
      <c r="AA8" s="55"/>
      <c r="AB8" s="53"/>
      <c r="AC8" s="56">
        <f>SUM(AC4:AC7)</f>
        <v>700</v>
      </c>
      <c r="AD8" s="55"/>
      <c r="AE8" s="53"/>
      <c r="AF8" s="56">
        <f>SUM(AF3:AF7)</f>
        <v>1350</v>
      </c>
      <c r="AG8" s="55"/>
      <c r="AH8" s="53"/>
      <c r="AI8" s="56">
        <f>SUM(AI3:AI7)</f>
        <v>1300</v>
      </c>
      <c r="AJ8" s="55"/>
      <c r="AK8" s="53"/>
      <c r="AL8" s="56"/>
      <c r="AM8" s="55"/>
      <c r="AN8" s="53"/>
      <c r="AO8" s="56"/>
      <c r="AP8" s="45"/>
      <c r="AQ8" s="46">
        <f>SUM(AQ3:AQ7)</f>
        <v>1460.1666666666667</v>
      </c>
      <c r="AR8" s="70"/>
      <c r="AS8" s="69">
        <f>SUM(AS3:AS7)</f>
        <v>1255</v>
      </c>
      <c r="AT8" s="10"/>
      <c r="AW8" s="74"/>
    </row>
    <row r="9" spans="2:49" x14ac:dyDescent="0.2">
      <c r="C9" s="61" t="s">
        <v>27</v>
      </c>
      <c r="AR9" s="13" t="s">
        <v>28</v>
      </c>
      <c r="AS9" s="62">
        <f>SUM(D14-AS8)</f>
        <v>95</v>
      </c>
    </row>
    <row r="10" spans="2:49" ht="13.5" thickBot="1" x14ac:dyDescent="0.25">
      <c r="AQ10" s="13"/>
      <c r="AR10" s="13"/>
      <c r="AS10" s="14"/>
    </row>
    <row r="11" spans="2:49" ht="13.5" thickBot="1" x14ac:dyDescent="0.25">
      <c r="C11" s="25" t="s">
        <v>29</v>
      </c>
      <c r="D11" s="26"/>
      <c r="E11" s="27"/>
      <c r="AP11" s="30"/>
      <c r="AR11" s="8"/>
    </row>
    <row r="12" spans="2:49" ht="13.5" thickBot="1" x14ac:dyDescent="0.25">
      <c r="C12" s="24" t="s">
        <v>30</v>
      </c>
      <c r="D12" s="24" t="s">
        <v>31</v>
      </c>
      <c r="E12" s="24" t="s">
        <v>32</v>
      </c>
      <c r="H12" s="33"/>
      <c r="AP12" s="12" t="s">
        <v>33</v>
      </c>
      <c r="AR12" s="8"/>
    </row>
    <row r="13" spans="2:49" ht="13.5" thickTop="1" x14ac:dyDescent="0.2">
      <c r="C13" s="9" t="s">
        <v>34</v>
      </c>
      <c r="D13" s="19">
        <v>2160</v>
      </c>
      <c r="E13" s="20">
        <v>2160</v>
      </c>
      <c r="H13" s="11"/>
      <c r="AP13" s="9">
        <v>0</v>
      </c>
      <c r="AR13" s="8"/>
    </row>
    <row r="14" spans="2:49" x14ac:dyDescent="0.2">
      <c r="C14" s="11" t="s">
        <v>35</v>
      </c>
      <c r="D14" s="21">
        <v>1350</v>
      </c>
      <c r="E14" s="11">
        <v>1255</v>
      </c>
      <c r="H14" s="11"/>
      <c r="AP14" s="11">
        <v>95</v>
      </c>
      <c r="AR14" s="8"/>
    </row>
    <row r="15" spans="2:49" x14ac:dyDescent="0.2">
      <c r="C15" s="11" t="s">
        <v>36</v>
      </c>
      <c r="D15" s="21">
        <v>1080</v>
      </c>
      <c r="E15" s="11"/>
      <c r="H15" s="11"/>
      <c r="AP15" s="11"/>
      <c r="AR15" s="8"/>
    </row>
    <row r="16" spans="2:49" ht="13.5" thickBot="1" x14ac:dyDescent="0.25">
      <c r="C16" s="12" t="s">
        <v>37</v>
      </c>
      <c r="D16" s="22">
        <v>810</v>
      </c>
      <c r="E16" s="64"/>
      <c r="H16" s="11"/>
      <c r="AP16" s="12"/>
      <c r="AR16" s="8"/>
    </row>
    <row r="17" spans="3:44" ht="13.5" thickTop="1" x14ac:dyDescent="0.2">
      <c r="C17" s="9" t="s">
        <v>26</v>
      </c>
      <c r="D17" s="23">
        <f>SUM(D13:D16)</f>
        <v>5400</v>
      </c>
      <c r="E17" s="20">
        <f>SUM(E13:E16)</f>
        <v>3415</v>
      </c>
      <c r="AP17" s="9"/>
      <c r="AR17" s="8"/>
    </row>
    <row r="18" spans="3:44" x14ac:dyDescent="0.2">
      <c r="AR18" s="8"/>
    </row>
    <row r="19" spans="3:44" ht="15" x14ac:dyDescent="0.25">
      <c r="C19" s="31" t="s">
        <v>38</v>
      </c>
      <c r="AR19" s="8"/>
    </row>
    <row r="20" spans="3:44" x14ac:dyDescent="0.2">
      <c r="C20" s="15" t="s">
        <v>39</v>
      </c>
      <c r="D20" s="11">
        <v>12</v>
      </c>
      <c r="AR20" s="8"/>
    </row>
    <row r="21" spans="3:44" ht="13.5" thickBot="1" x14ac:dyDescent="0.25">
      <c r="C21" s="16" t="s">
        <v>40</v>
      </c>
      <c r="D21" s="12">
        <v>10</v>
      </c>
      <c r="AR21" s="8"/>
    </row>
    <row r="22" spans="3:44" ht="13.5" thickTop="1" x14ac:dyDescent="0.2">
      <c r="C22" s="17" t="s">
        <v>41</v>
      </c>
      <c r="D22" s="18">
        <f>+D21/D20</f>
        <v>0.83333333333333337</v>
      </c>
      <c r="E22" s="8" t="s">
        <v>42</v>
      </c>
      <c r="AR22" s="8"/>
    </row>
    <row r="23" spans="3:44" x14ac:dyDescent="0.2">
      <c r="AR23" s="8"/>
    </row>
    <row r="24" spans="3:44" x14ac:dyDescent="0.2">
      <c r="C24" s="32" t="s">
        <v>43</v>
      </c>
      <c r="D24" s="32" t="s">
        <v>44</v>
      </c>
      <c r="E24" s="32" t="s">
        <v>45</v>
      </c>
      <c r="AR24" s="8"/>
    </row>
    <row r="25" spans="3:44" x14ac:dyDescent="0.2">
      <c r="C25" s="11" t="s">
        <v>46</v>
      </c>
      <c r="D25" s="11" t="s">
        <v>47</v>
      </c>
      <c r="E25" s="11"/>
      <c r="AR25" s="8"/>
    </row>
    <row r="26" spans="3:44" x14ac:dyDescent="0.2">
      <c r="C26" s="11" t="s">
        <v>48</v>
      </c>
      <c r="D26" s="11" t="s">
        <v>47</v>
      </c>
      <c r="E26" s="15"/>
      <c r="AR26" s="8"/>
    </row>
    <row r="27" spans="3:44" x14ac:dyDescent="0.2">
      <c r="C27" s="11" t="s">
        <v>49</v>
      </c>
      <c r="D27" s="11" t="s">
        <v>47</v>
      </c>
      <c r="E27" s="15"/>
      <c r="AR27" s="8"/>
    </row>
    <row r="28" spans="3:44" x14ac:dyDescent="0.2">
      <c r="C28" s="11" t="s">
        <v>50</v>
      </c>
      <c r="D28" s="11" t="s">
        <v>47</v>
      </c>
      <c r="E28" s="15"/>
      <c r="AR28" s="8"/>
    </row>
    <row r="29" spans="3:44" x14ac:dyDescent="0.2">
      <c r="C29" s="11" t="s">
        <v>51</v>
      </c>
      <c r="D29" s="11"/>
      <c r="E29" s="15" t="s">
        <v>52</v>
      </c>
      <c r="AR29" s="8"/>
    </row>
    <row r="30" spans="3:44" x14ac:dyDescent="0.2">
      <c r="C30" s="11" t="s">
        <v>53</v>
      </c>
      <c r="D30" s="11" t="s">
        <v>47</v>
      </c>
      <c r="E30" s="15"/>
      <c r="AR30" s="8"/>
    </row>
    <row r="31" spans="3:44" x14ac:dyDescent="0.2">
      <c r="C31" s="11" t="s">
        <v>54</v>
      </c>
      <c r="D31" s="11"/>
      <c r="E31" s="15" t="s">
        <v>52</v>
      </c>
      <c r="AR31" s="8"/>
    </row>
    <row r="32" spans="3:44" x14ac:dyDescent="0.2">
      <c r="C32" s="11" t="s">
        <v>55</v>
      </c>
      <c r="D32" s="11" t="s">
        <v>47</v>
      </c>
      <c r="E32" s="15"/>
      <c r="AR32" s="8"/>
    </row>
    <row r="33" spans="3:44" x14ac:dyDescent="0.2">
      <c r="C33" s="11" t="s">
        <v>56</v>
      </c>
      <c r="D33" s="11" t="s">
        <v>47</v>
      </c>
      <c r="E33" s="15"/>
      <c r="AR33" s="8"/>
    </row>
    <row r="34" spans="3:44" x14ac:dyDescent="0.2">
      <c r="C34" s="11" t="s">
        <v>57</v>
      </c>
      <c r="D34" s="11" t="s">
        <v>47</v>
      </c>
      <c r="E34" s="15"/>
      <c r="AR34" s="8"/>
    </row>
    <row r="35" spans="3:44" x14ac:dyDescent="0.2">
      <c r="C35" s="11" t="s">
        <v>58</v>
      </c>
      <c r="D35" s="11" t="s">
        <v>47</v>
      </c>
      <c r="E35" s="15"/>
      <c r="AR35" s="8"/>
    </row>
    <row r="36" spans="3:44" x14ac:dyDescent="0.2">
      <c r="C36" s="11" t="s">
        <v>59</v>
      </c>
      <c r="D36" s="11" t="s">
        <v>47</v>
      </c>
      <c r="E36" s="15"/>
      <c r="AR36" s="8"/>
    </row>
    <row r="37" spans="3:44" x14ac:dyDescent="0.2">
      <c r="C37" s="33" t="s">
        <v>26</v>
      </c>
      <c r="D37" s="33">
        <f>COUNTA(D25:D36)</f>
        <v>10</v>
      </c>
      <c r="E37" s="33">
        <f>COUNTA(E25:E36)</f>
        <v>2</v>
      </c>
      <c r="AR37" s="8"/>
    </row>
    <row r="38" spans="3:44" x14ac:dyDescent="0.2">
      <c r="AR38" s="8"/>
    </row>
    <row r="39" spans="3:44" x14ac:dyDescent="0.2">
      <c r="AR39" s="8"/>
    </row>
    <row r="40" spans="3:44" x14ac:dyDescent="0.2">
      <c r="AR40" s="8"/>
    </row>
    <row r="41" spans="3:44" x14ac:dyDescent="0.2">
      <c r="AR41" s="8"/>
    </row>
    <row r="42" spans="3:44" x14ac:dyDescent="0.2">
      <c r="AR42" s="8"/>
    </row>
    <row r="43" spans="3:44" x14ac:dyDescent="0.2">
      <c r="AR43" s="8"/>
    </row>
    <row r="44" spans="3:44" x14ac:dyDescent="0.2">
      <c r="AR44" s="8"/>
    </row>
    <row r="45" spans="3:44" x14ac:dyDescent="0.2">
      <c r="AR45" s="8"/>
    </row>
    <row r="46" spans="3:44" x14ac:dyDescent="0.2">
      <c r="AR46" s="8"/>
    </row>
    <row r="47" spans="3:44" x14ac:dyDescent="0.2">
      <c r="AR47" s="8"/>
    </row>
    <row r="48" spans="3:44" x14ac:dyDescent="0.2">
      <c r="AR48" s="8"/>
    </row>
    <row r="49" spans="44:44" x14ac:dyDescent="0.2">
      <c r="AR49" s="8"/>
    </row>
    <row r="50" spans="44:44" x14ac:dyDescent="0.2">
      <c r="AR50" s="8"/>
    </row>
    <row r="51" spans="44:44" x14ac:dyDescent="0.2">
      <c r="AR51" s="8"/>
    </row>
    <row r="52" spans="44:44" x14ac:dyDescent="0.2">
      <c r="AR52" s="8"/>
    </row>
    <row r="53" spans="44:44" x14ac:dyDescent="0.2">
      <c r="AR53" s="8"/>
    </row>
    <row r="54" spans="44:44" x14ac:dyDescent="0.2">
      <c r="AR54" s="8"/>
    </row>
    <row r="55" spans="44:44" x14ac:dyDescent="0.2">
      <c r="AR55" s="8"/>
    </row>
    <row r="56" spans="44:44" x14ac:dyDescent="0.2">
      <c r="AR56" s="8"/>
    </row>
    <row r="57" spans="44:44" x14ac:dyDescent="0.2">
      <c r="AR57" s="8"/>
    </row>
    <row r="58" spans="44:44" x14ac:dyDescent="0.2">
      <c r="AR58" s="8"/>
    </row>
    <row r="59" spans="44:44" x14ac:dyDescent="0.2">
      <c r="AR59" s="8"/>
    </row>
    <row r="60" spans="44:44" x14ac:dyDescent="0.2">
      <c r="AR60" s="8"/>
    </row>
    <row r="61" spans="44:44" x14ac:dyDescent="0.2">
      <c r="AR61" s="8"/>
    </row>
    <row r="62" spans="44:44" x14ac:dyDescent="0.2">
      <c r="AR62" s="8"/>
    </row>
    <row r="63" spans="44:44" x14ac:dyDescent="0.2">
      <c r="AR63" s="8"/>
    </row>
    <row r="64" spans="44:44" x14ac:dyDescent="0.2">
      <c r="AR64" s="8"/>
    </row>
    <row r="65" spans="44:44" x14ac:dyDescent="0.2">
      <c r="AR65" s="8"/>
    </row>
    <row r="66" spans="44:44" x14ac:dyDescent="0.2">
      <c r="AR66" s="8"/>
    </row>
    <row r="67" spans="44:44" x14ac:dyDescent="0.2">
      <c r="AR67" s="8"/>
    </row>
    <row r="68" spans="44:44" x14ac:dyDescent="0.2">
      <c r="AR68" s="8"/>
    </row>
    <row r="69" spans="44:44" x14ac:dyDescent="0.2">
      <c r="AR69" s="8"/>
    </row>
    <row r="70" spans="44:44" x14ac:dyDescent="0.2">
      <c r="AR70" s="8"/>
    </row>
    <row r="71" spans="44:44" x14ac:dyDescent="0.2">
      <c r="AR71" s="8"/>
    </row>
    <row r="72" spans="44:44" x14ac:dyDescent="0.2">
      <c r="AR72" s="8"/>
    </row>
    <row r="73" spans="44:44" x14ac:dyDescent="0.2">
      <c r="AR73" s="8"/>
    </row>
    <row r="74" spans="44:44" x14ac:dyDescent="0.2">
      <c r="AR74" s="8"/>
    </row>
    <row r="75" spans="44:44" x14ac:dyDescent="0.2">
      <c r="AR75" s="8"/>
    </row>
    <row r="76" spans="44:44" x14ac:dyDescent="0.2">
      <c r="AR76" s="8"/>
    </row>
    <row r="77" spans="44:44" x14ac:dyDescent="0.2">
      <c r="AR77" s="8"/>
    </row>
    <row r="78" spans="44:44" x14ac:dyDescent="0.2">
      <c r="AR78" s="8"/>
    </row>
    <row r="79" spans="44:44" x14ac:dyDescent="0.2">
      <c r="AR79" s="8"/>
    </row>
    <row r="80" spans="44:44" x14ac:dyDescent="0.2">
      <c r="AR80" s="8"/>
    </row>
    <row r="81" spans="44:44" x14ac:dyDescent="0.2">
      <c r="AR81" s="8"/>
    </row>
    <row r="82" spans="44:44" x14ac:dyDescent="0.2">
      <c r="AR82" s="8"/>
    </row>
    <row r="83" spans="44:44" x14ac:dyDescent="0.2">
      <c r="AR83" s="8"/>
    </row>
    <row r="84" spans="44:44" x14ac:dyDescent="0.2">
      <c r="AR84" s="8"/>
    </row>
    <row r="85" spans="44:44" x14ac:dyDescent="0.2">
      <c r="AR85" s="8"/>
    </row>
    <row r="86" spans="44:44" x14ac:dyDescent="0.2">
      <c r="AR86" s="8"/>
    </row>
    <row r="87" spans="44:44" x14ac:dyDescent="0.2">
      <c r="AR87" s="8"/>
    </row>
    <row r="88" spans="44:44" x14ac:dyDescent="0.2">
      <c r="AR88" s="8"/>
    </row>
    <row r="89" spans="44:44" x14ac:dyDescent="0.2">
      <c r="AR89" s="8"/>
    </row>
    <row r="90" spans="44:44" x14ac:dyDescent="0.2">
      <c r="AR90" s="8"/>
    </row>
    <row r="91" spans="44:44" x14ac:dyDescent="0.2">
      <c r="AR91" s="8"/>
    </row>
    <row r="92" spans="44:44" x14ac:dyDescent="0.2">
      <c r="AR92" s="8"/>
    </row>
    <row r="93" spans="44:44" x14ac:dyDescent="0.2">
      <c r="AR93" s="8"/>
    </row>
    <row r="94" spans="44:44" x14ac:dyDescent="0.2">
      <c r="AR94" s="8"/>
    </row>
    <row r="95" spans="44:44" x14ac:dyDescent="0.2">
      <c r="AR95" s="8"/>
    </row>
    <row r="96" spans="44:44" x14ac:dyDescent="0.2">
      <c r="AR96" s="8"/>
    </row>
    <row r="97" spans="44:44" x14ac:dyDescent="0.2">
      <c r="AR97" s="8"/>
    </row>
    <row r="98" spans="44:44" x14ac:dyDescent="0.2">
      <c r="AR98" s="8"/>
    </row>
    <row r="99" spans="44:44" x14ac:dyDescent="0.2">
      <c r="AR99" s="8"/>
    </row>
    <row r="100" spans="44:44" x14ac:dyDescent="0.2">
      <c r="AR100" s="8"/>
    </row>
    <row r="101" spans="44:44" x14ac:dyDescent="0.2">
      <c r="AR101" s="8"/>
    </row>
    <row r="102" spans="44:44" x14ac:dyDescent="0.2">
      <c r="AR102" s="8"/>
    </row>
    <row r="103" spans="44:44" x14ac:dyDescent="0.2">
      <c r="AR103" s="8"/>
    </row>
    <row r="104" spans="44:44" x14ac:dyDescent="0.2">
      <c r="AR104" s="8"/>
    </row>
    <row r="105" spans="44:44" x14ac:dyDescent="0.2">
      <c r="AR105" s="8"/>
    </row>
    <row r="106" spans="44:44" x14ac:dyDescent="0.2">
      <c r="AR106" s="8"/>
    </row>
    <row r="107" spans="44:44" x14ac:dyDescent="0.2">
      <c r="AR107" s="8"/>
    </row>
    <row r="108" spans="44:44" x14ac:dyDescent="0.2">
      <c r="AR108" s="8"/>
    </row>
    <row r="109" spans="44:44" x14ac:dyDescent="0.2">
      <c r="AR109" s="8"/>
    </row>
    <row r="110" spans="44:44" x14ac:dyDescent="0.2">
      <c r="AR110" s="8"/>
    </row>
    <row r="111" spans="44:44" x14ac:dyDescent="0.2">
      <c r="AR111" s="8"/>
    </row>
    <row r="112" spans="44:44" x14ac:dyDescent="0.2">
      <c r="AR112" s="8"/>
    </row>
    <row r="113" spans="44:44" x14ac:dyDescent="0.2">
      <c r="AR113" s="8"/>
    </row>
    <row r="114" spans="44:44" x14ac:dyDescent="0.2">
      <c r="AR114" s="8"/>
    </row>
    <row r="115" spans="44:44" x14ac:dyDescent="0.2">
      <c r="AR115" s="8"/>
    </row>
    <row r="116" spans="44:44" x14ac:dyDescent="0.2">
      <c r="AR116" s="8"/>
    </row>
    <row r="117" spans="44:44" x14ac:dyDescent="0.2">
      <c r="AR117" s="8"/>
    </row>
    <row r="118" spans="44:44" x14ac:dyDescent="0.2">
      <c r="AR118" s="8"/>
    </row>
    <row r="119" spans="44:44" x14ac:dyDescent="0.2">
      <c r="AR119" s="8"/>
    </row>
    <row r="120" spans="44:44" x14ac:dyDescent="0.2">
      <c r="AR120" s="8"/>
    </row>
    <row r="121" spans="44:44" x14ac:dyDescent="0.2">
      <c r="AR121" s="8"/>
    </row>
    <row r="122" spans="44:44" x14ac:dyDescent="0.2">
      <c r="AR122" s="8"/>
    </row>
    <row r="123" spans="44:44" x14ac:dyDescent="0.2">
      <c r="AR123" s="8"/>
    </row>
    <row r="124" spans="44:44" x14ac:dyDescent="0.2">
      <c r="AR124" s="8"/>
    </row>
    <row r="125" spans="44:44" x14ac:dyDescent="0.2">
      <c r="AR125" s="8"/>
    </row>
    <row r="126" spans="44:44" x14ac:dyDescent="0.2">
      <c r="AR126" s="8"/>
    </row>
    <row r="127" spans="44:44" x14ac:dyDescent="0.2">
      <c r="AR127" s="8"/>
    </row>
    <row r="128" spans="44:44" x14ac:dyDescent="0.2">
      <c r="AR128" s="8"/>
    </row>
    <row r="129" spans="44:44" x14ac:dyDescent="0.2">
      <c r="AR129" s="8"/>
    </row>
    <row r="130" spans="44:44" x14ac:dyDescent="0.2">
      <c r="AR130" s="8"/>
    </row>
    <row r="131" spans="44:44" x14ac:dyDescent="0.2">
      <c r="AR131" s="8"/>
    </row>
    <row r="132" spans="44:44" x14ac:dyDescent="0.2">
      <c r="AR132" s="8"/>
    </row>
    <row r="133" spans="44:44" x14ac:dyDescent="0.2">
      <c r="AR133" s="8"/>
    </row>
    <row r="134" spans="44:44" x14ac:dyDescent="0.2">
      <c r="AR134" s="8"/>
    </row>
    <row r="135" spans="44:44" x14ac:dyDescent="0.2">
      <c r="AR135" s="8"/>
    </row>
    <row r="136" spans="44:44" x14ac:dyDescent="0.2">
      <c r="AR136" s="8"/>
    </row>
    <row r="137" spans="44:44" x14ac:dyDescent="0.2">
      <c r="AR137" s="8"/>
    </row>
    <row r="138" spans="44:44" x14ac:dyDescent="0.2">
      <c r="AR138" s="8"/>
    </row>
    <row r="139" spans="44:44" x14ac:dyDescent="0.2">
      <c r="AR139" s="8"/>
    </row>
    <row r="140" spans="44:44" x14ac:dyDescent="0.2">
      <c r="AR140" s="8"/>
    </row>
    <row r="141" spans="44:44" x14ac:dyDescent="0.2">
      <c r="AR141" s="8"/>
    </row>
    <row r="142" spans="44:44" x14ac:dyDescent="0.2">
      <c r="AR142" s="8"/>
    </row>
    <row r="143" spans="44:44" x14ac:dyDescent="0.2">
      <c r="AR143" s="8"/>
    </row>
    <row r="144" spans="44:44" x14ac:dyDescent="0.2">
      <c r="AR144" s="8"/>
    </row>
    <row r="145" spans="44:44" x14ac:dyDescent="0.2">
      <c r="AR145" s="8"/>
    </row>
    <row r="146" spans="44:44" x14ac:dyDescent="0.2">
      <c r="AR146" s="8"/>
    </row>
    <row r="147" spans="44:44" x14ac:dyDescent="0.2">
      <c r="AR147" s="8"/>
    </row>
    <row r="148" spans="44:44" x14ac:dyDescent="0.2">
      <c r="AR148" s="8"/>
    </row>
    <row r="149" spans="44:44" x14ac:dyDescent="0.2">
      <c r="AR149" s="8"/>
    </row>
    <row r="150" spans="44:44" x14ac:dyDescent="0.2">
      <c r="AR150" s="8"/>
    </row>
    <row r="151" spans="44:44" x14ac:dyDescent="0.2">
      <c r="AR151" s="8"/>
    </row>
    <row r="152" spans="44:44" x14ac:dyDescent="0.2">
      <c r="AR152" s="8"/>
    </row>
    <row r="153" spans="44:44" x14ac:dyDescent="0.2">
      <c r="AR153" s="8"/>
    </row>
    <row r="154" spans="44:44" x14ac:dyDescent="0.2">
      <c r="AR154" s="8"/>
    </row>
    <row r="155" spans="44:44" x14ac:dyDescent="0.2">
      <c r="AR155" s="8"/>
    </row>
    <row r="156" spans="44:44" x14ac:dyDescent="0.2">
      <c r="AR156" s="8"/>
    </row>
    <row r="157" spans="44:44" x14ac:dyDescent="0.2">
      <c r="AR157" s="8"/>
    </row>
    <row r="158" spans="44:44" x14ac:dyDescent="0.2">
      <c r="AR158" s="8"/>
    </row>
    <row r="159" spans="44:44" x14ac:dyDescent="0.2">
      <c r="AR159" s="8"/>
    </row>
    <row r="160" spans="44:44" x14ac:dyDescent="0.2">
      <c r="AR160" s="8"/>
    </row>
    <row r="161" spans="44:44" x14ac:dyDescent="0.2">
      <c r="AR161" s="8"/>
    </row>
    <row r="162" spans="44:44" x14ac:dyDescent="0.2">
      <c r="AR162" s="8"/>
    </row>
    <row r="163" spans="44:44" x14ac:dyDescent="0.2">
      <c r="AR163" s="8"/>
    </row>
    <row r="164" spans="44:44" x14ac:dyDescent="0.2">
      <c r="AR164" s="8"/>
    </row>
    <row r="165" spans="44:44" x14ac:dyDescent="0.2">
      <c r="AR165" s="8"/>
    </row>
    <row r="166" spans="44:44" x14ac:dyDescent="0.2">
      <c r="AR166" s="8"/>
    </row>
    <row r="167" spans="44:44" x14ac:dyDescent="0.2">
      <c r="AR167" s="8"/>
    </row>
    <row r="168" spans="44:44" x14ac:dyDescent="0.2">
      <c r="AR168" s="8"/>
    </row>
    <row r="169" spans="44:44" x14ac:dyDescent="0.2">
      <c r="AR169" s="8"/>
    </row>
    <row r="170" spans="44:44" x14ac:dyDescent="0.2">
      <c r="AR170" s="8"/>
    </row>
    <row r="171" spans="44:44" x14ac:dyDescent="0.2">
      <c r="AR171" s="8"/>
    </row>
    <row r="172" spans="44:44" x14ac:dyDescent="0.2">
      <c r="AR172" s="8"/>
    </row>
    <row r="173" spans="44:44" x14ac:dyDescent="0.2">
      <c r="AR173" s="8"/>
    </row>
    <row r="174" spans="44:44" x14ac:dyDescent="0.2">
      <c r="AR174" s="8"/>
    </row>
    <row r="175" spans="44:44" x14ac:dyDescent="0.2">
      <c r="AR175" s="8"/>
    </row>
    <row r="176" spans="44:44" x14ac:dyDescent="0.2">
      <c r="AR176" s="8"/>
    </row>
    <row r="177" spans="44:44" x14ac:dyDescent="0.2">
      <c r="AR177" s="8"/>
    </row>
    <row r="178" spans="44:44" x14ac:dyDescent="0.2">
      <c r="AR178" s="8"/>
    </row>
    <row r="179" spans="44:44" x14ac:dyDescent="0.2">
      <c r="AR179" s="8"/>
    </row>
    <row r="180" spans="44:44" x14ac:dyDescent="0.2">
      <c r="AR180" s="8"/>
    </row>
    <row r="181" spans="44:44" x14ac:dyDescent="0.2">
      <c r="AR181" s="8"/>
    </row>
    <row r="182" spans="44:44" x14ac:dyDescent="0.2">
      <c r="AR182" s="8"/>
    </row>
    <row r="183" spans="44:44" x14ac:dyDescent="0.2">
      <c r="AR183" s="8"/>
    </row>
    <row r="184" spans="44:44" x14ac:dyDescent="0.2">
      <c r="AR184" s="8"/>
    </row>
    <row r="185" spans="44:44" x14ac:dyDescent="0.2">
      <c r="AR185" s="8"/>
    </row>
    <row r="186" spans="44:44" x14ac:dyDescent="0.2">
      <c r="AR186" s="8"/>
    </row>
    <row r="187" spans="44:44" x14ac:dyDescent="0.2">
      <c r="AR187" s="8"/>
    </row>
    <row r="188" spans="44:44" x14ac:dyDescent="0.2">
      <c r="AR188" s="8"/>
    </row>
    <row r="189" spans="44:44" x14ac:dyDescent="0.2">
      <c r="AR189" s="8"/>
    </row>
    <row r="190" spans="44:44" x14ac:dyDescent="0.2">
      <c r="AR190" s="8"/>
    </row>
    <row r="191" spans="44:44" x14ac:dyDescent="0.2">
      <c r="AR191" s="8"/>
    </row>
    <row r="192" spans="44:44" x14ac:dyDescent="0.2">
      <c r="AR192" s="8"/>
    </row>
    <row r="193" spans="44:44" x14ac:dyDescent="0.2">
      <c r="AR193" s="8"/>
    </row>
    <row r="194" spans="44:44" x14ac:dyDescent="0.2">
      <c r="AR194" s="8"/>
    </row>
    <row r="195" spans="44:44" x14ac:dyDescent="0.2">
      <c r="AR195" s="8"/>
    </row>
    <row r="196" spans="44:44" x14ac:dyDescent="0.2">
      <c r="AR196" s="8"/>
    </row>
    <row r="197" spans="44:44" x14ac:dyDescent="0.2">
      <c r="AR197" s="8"/>
    </row>
    <row r="198" spans="44:44" x14ac:dyDescent="0.2">
      <c r="AR198" s="8"/>
    </row>
    <row r="199" spans="44:44" x14ac:dyDescent="0.2">
      <c r="AR199" s="8"/>
    </row>
    <row r="200" spans="44:44" x14ac:dyDescent="0.2">
      <c r="AR200" s="8"/>
    </row>
    <row r="201" spans="44:44" x14ac:dyDescent="0.2">
      <c r="AR201" s="8"/>
    </row>
    <row r="202" spans="44:44" x14ac:dyDescent="0.2">
      <c r="AR202" s="8"/>
    </row>
    <row r="203" spans="44:44" x14ac:dyDescent="0.2">
      <c r="AR203" s="8"/>
    </row>
    <row r="204" spans="44:44" x14ac:dyDescent="0.2">
      <c r="AR204" s="8"/>
    </row>
    <row r="205" spans="44:44" x14ac:dyDescent="0.2">
      <c r="AR205" s="8"/>
    </row>
    <row r="206" spans="44:44" x14ac:dyDescent="0.2">
      <c r="AR206" s="8"/>
    </row>
    <row r="207" spans="44:44" x14ac:dyDescent="0.2">
      <c r="AR207" s="8"/>
    </row>
    <row r="208" spans="44:44" x14ac:dyDescent="0.2">
      <c r="AR208" s="8"/>
    </row>
    <row r="209" spans="44:44" x14ac:dyDescent="0.2">
      <c r="AR209" s="8"/>
    </row>
    <row r="210" spans="44:44" x14ac:dyDescent="0.2">
      <c r="AR210" s="8"/>
    </row>
    <row r="211" spans="44:44" x14ac:dyDescent="0.2">
      <c r="AR211" s="8"/>
    </row>
    <row r="212" spans="44:44" x14ac:dyDescent="0.2">
      <c r="AR212" s="8"/>
    </row>
    <row r="213" spans="44:44" x14ac:dyDescent="0.2">
      <c r="AR213" s="8"/>
    </row>
    <row r="214" spans="44:44" x14ac:dyDescent="0.2">
      <c r="AR214" s="8"/>
    </row>
    <row r="215" spans="44:44" x14ac:dyDescent="0.2">
      <c r="AR215" s="8"/>
    </row>
    <row r="216" spans="44:44" x14ac:dyDescent="0.2">
      <c r="AR216" s="8"/>
    </row>
    <row r="217" spans="44:44" x14ac:dyDescent="0.2">
      <c r="AR217" s="8"/>
    </row>
    <row r="218" spans="44:44" x14ac:dyDescent="0.2">
      <c r="AR218" s="8"/>
    </row>
    <row r="219" spans="44:44" x14ac:dyDescent="0.2">
      <c r="AR219" s="8"/>
    </row>
    <row r="220" spans="44:44" x14ac:dyDescent="0.2">
      <c r="AR220" s="8"/>
    </row>
    <row r="221" spans="44:44" x14ac:dyDescent="0.2">
      <c r="AR221" s="8"/>
    </row>
    <row r="222" spans="44:44" x14ac:dyDescent="0.2">
      <c r="AR222" s="8"/>
    </row>
    <row r="223" spans="44:44" x14ac:dyDescent="0.2">
      <c r="AR223" s="8"/>
    </row>
    <row r="224" spans="44:44" x14ac:dyDescent="0.2">
      <c r="AR224" s="8"/>
    </row>
    <row r="225" spans="44:44" x14ac:dyDescent="0.2">
      <c r="AR225" s="8"/>
    </row>
    <row r="226" spans="44:44" x14ac:dyDescent="0.2">
      <c r="AR226" s="8"/>
    </row>
    <row r="227" spans="44:44" x14ac:dyDescent="0.2">
      <c r="AR227" s="8"/>
    </row>
    <row r="228" spans="44:44" x14ac:dyDescent="0.2">
      <c r="AR228" s="8"/>
    </row>
    <row r="229" spans="44:44" x14ac:dyDescent="0.2">
      <c r="AR229" s="8"/>
    </row>
    <row r="230" spans="44:44" x14ac:dyDescent="0.2">
      <c r="AR230" s="8"/>
    </row>
    <row r="231" spans="44:44" x14ac:dyDescent="0.2">
      <c r="AR231" s="8"/>
    </row>
    <row r="232" spans="44:44" x14ac:dyDescent="0.2">
      <c r="AR232" s="8"/>
    </row>
    <row r="233" spans="44:44" x14ac:dyDescent="0.2">
      <c r="AR233" s="8"/>
    </row>
    <row r="234" spans="44:44" x14ac:dyDescent="0.2">
      <c r="AR234" s="8"/>
    </row>
    <row r="235" spans="44:44" x14ac:dyDescent="0.2">
      <c r="AR235" s="8"/>
    </row>
    <row r="236" spans="44:44" x14ac:dyDescent="0.2">
      <c r="AR236" s="8"/>
    </row>
    <row r="237" spans="44:44" x14ac:dyDescent="0.2">
      <c r="AR237" s="8"/>
    </row>
    <row r="238" spans="44:44" x14ac:dyDescent="0.2">
      <c r="AR238" s="8"/>
    </row>
    <row r="239" spans="44:44" x14ac:dyDescent="0.2">
      <c r="AR239" s="8"/>
    </row>
    <row r="240" spans="44:44" x14ac:dyDescent="0.2">
      <c r="AR240" s="8"/>
    </row>
    <row r="241" spans="44:44" x14ac:dyDescent="0.2">
      <c r="AR241" s="8"/>
    </row>
    <row r="242" spans="44:44" x14ac:dyDescent="0.2">
      <c r="AR242" s="8"/>
    </row>
    <row r="243" spans="44:44" x14ac:dyDescent="0.2">
      <c r="AR243" s="8"/>
    </row>
    <row r="244" spans="44:44" x14ac:dyDescent="0.2">
      <c r="AR244" s="8"/>
    </row>
    <row r="245" spans="44:44" x14ac:dyDescent="0.2">
      <c r="AR245" s="8"/>
    </row>
    <row r="246" spans="44:44" x14ac:dyDescent="0.2">
      <c r="AR246" s="8"/>
    </row>
    <row r="247" spans="44:44" x14ac:dyDescent="0.2">
      <c r="AR247" s="8"/>
    </row>
    <row r="248" spans="44:44" x14ac:dyDescent="0.2">
      <c r="AR248" s="8"/>
    </row>
    <row r="249" spans="44:44" x14ac:dyDescent="0.2">
      <c r="AR249" s="8"/>
    </row>
    <row r="250" spans="44:44" x14ac:dyDescent="0.2">
      <c r="AR250" s="8"/>
    </row>
    <row r="251" spans="44:44" x14ac:dyDescent="0.2">
      <c r="AR251" s="8"/>
    </row>
    <row r="252" spans="44:44" x14ac:dyDescent="0.2">
      <c r="AR252" s="8"/>
    </row>
    <row r="253" spans="44:44" x14ac:dyDescent="0.2">
      <c r="AR253" s="8"/>
    </row>
    <row r="254" spans="44:44" x14ac:dyDescent="0.2">
      <c r="AR254" s="8"/>
    </row>
    <row r="255" spans="44:44" x14ac:dyDescent="0.2">
      <c r="AR255" s="8"/>
    </row>
    <row r="256" spans="44:44" x14ac:dyDescent="0.2">
      <c r="AR256" s="8"/>
    </row>
    <row r="257" spans="44:44" x14ac:dyDescent="0.2">
      <c r="AR257" s="8"/>
    </row>
    <row r="258" spans="44:44" x14ac:dyDescent="0.2">
      <c r="AR258" s="8"/>
    </row>
    <row r="259" spans="44:44" x14ac:dyDescent="0.2">
      <c r="AR259" s="8"/>
    </row>
    <row r="260" spans="44:44" x14ac:dyDescent="0.2">
      <c r="AR260" s="8"/>
    </row>
    <row r="261" spans="44:44" x14ac:dyDescent="0.2">
      <c r="AR261" s="8"/>
    </row>
    <row r="262" spans="44:44" x14ac:dyDescent="0.2">
      <c r="AR262" s="8"/>
    </row>
    <row r="263" spans="44:44" x14ac:dyDescent="0.2">
      <c r="AR263" s="8"/>
    </row>
    <row r="264" spans="44:44" x14ac:dyDescent="0.2">
      <c r="AR264" s="8"/>
    </row>
    <row r="265" spans="44:44" x14ac:dyDescent="0.2">
      <c r="AR265" s="8"/>
    </row>
    <row r="266" spans="44:44" x14ac:dyDescent="0.2">
      <c r="AR266" s="8"/>
    </row>
    <row r="267" spans="44:44" x14ac:dyDescent="0.2">
      <c r="AR267" s="8"/>
    </row>
    <row r="268" spans="44:44" x14ac:dyDescent="0.2">
      <c r="AR268" s="8"/>
    </row>
    <row r="269" spans="44:44" x14ac:dyDescent="0.2">
      <c r="AR269" s="8"/>
    </row>
    <row r="270" spans="44:44" x14ac:dyDescent="0.2">
      <c r="AR270" s="8"/>
    </row>
    <row r="271" spans="44:44" x14ac:dyDescent="0.2">
      <c r="AR271" s="8"/>
    </row>
    <row r="272" spans="44:44" x14ac:dyDescent="0.2">
      <c r="AR272" s="8"/>
    </row>
    <row r="273" spans="44:44" x14ac:dyDescent="0.2">
      <c r="AR273" s="8"/>
    </row>
    <row r="274" spans="44:44" x14ac:dyDescent="0.2">
      <c r="AR274" s="8"/>
    </row>
    <row r="275" spans="44:44" x14ac:dyDescent="0.2">
      <c r="AR275" s="8"/>
    </row>
    <row r="276" spans="44:44" x14ac:dyDescent="0.2">
      <c r="AR276" s="8"/>
    </row>
    <row r="277" spans="44:44" x14ac:dyDescent="0.2">
      <c r="AR277" s="8"/>
    </row>
    <row r="278" spans="44:44" x14ac:dyDescent="0.2">
      <c r="AR278" s="8"/>
    </row>
    <row r="279" spans="44:44" x14ac:dyDescent="0.2">
      <c r="AR279" s="8"/>
    </row>
    <row r="280" spans="44:44" x14ac:dyDescent="0.2">
      <c r="AR280" s="8"/>
    </row>
    <row r="281" spans="44:44" x14ac:dyDescent="0.2">
      <c r="AR281" s="8"/>
    </row>
    <row r="282" spans="44:44" x14ac:dyDescent="0.2">
      <c r="AR282" s="8"/>
    </row>
    <row r="283" spans="44:44" x14ac:dyDescent="0.2">
      <c r="AR283" s="8"/>
    </row>
    <row r="284" spans="44:44" x14ac:dyDescent="0.2">
      <c r="AR284" s="8"/>
    </row>
    <row r="285" spans="44:44" x14ac:dyDescent="0.2">
      <c r="AR285" s="8"/>
    </row>
    <row r="286" spans="44:44" x14ac:dyDescent="0.2">
      <c r="AR286" s="8"/>
    </row>
    <row r="287" spans="44:44" x14ac:dyDescent="0.2">
      <c r="AR287" s="8"/>
    </row>
    <row r="288" spans="44:44" x14ac:dyDescent="0.2">
      <c r="AR288" s="8"/>
    </row>
    <row r="289" spans="44:44" x14ac:dyDescent="0.2">
      <c r="AR289" s="8"/>
    </row>
    <row r="290" spans="44:44" x14ac:dyDescent="0.2">
      <c r="AR290" s="8"/>
    </row>
    <row r="291" spans="44:44" x14ac:dyDescent="0.2">
      <c r="AR291" s="8"/>
    </row>
    <row r="292" spans="44:44" x14ac:dyDescent="0.2">
      <c r="AR292" s="8"/>
    </row>
    <row r="293" spans="44:44" x14ac:dyDescent="0.2">
      <c r="AR293" s="8"/>
    </row>
    <row r="294" spans="44:44" x14ac:dyDescent="0.2">
      <c r="AR294" s="8"/>
    </row>
    <row r="295" spans="44:44" x14ac:dyDescent="0.2">
      <c r="AR295" s="8"/>
    </row>
    <row r="296" spans="44:44" x14ac:dyDescent="0.2">
      <c r="AR296" s="8"/>
    </row>
    <row r="297" spans="44:44" x14ac:dyDescent="0.2">
      <c r="AR297" s="8"/>
    </row>
    <row r="298" spans="44:44" x14ac:dyDescent="0.2">
      <c r="AR298" s="8"/>
    </row>
    <row r="299" spans="44:44" x14ac:dyDescent="0.2">
      <c r="AR299" s="8"/>
    </row>
    <row r="300" spans="44:44" x14ac:dyDescent="0.2">
      <c r="AR300" s="8"/>
    </row>
    <row r="301" spans="44:44" x14ac:dyDescent="0.2">
      <c r="AR301" s="8"/>
    </row>
    <row r="302" spans="44:44" x14ac:dyDescent="0.2">
      <c r="AR302" s="8"/>
    </row>
    <row r="303" spans="44:44" x14ac:dyDescent="0.2">
      <c r="AR303" s="8"/>
    </row>
    <row r="304" spans="44:44" x14ac:dyDescent="0.2">
      <c r="AR304" s="8"/>
    </row>
    <row r="305" spans="44:44" x14ac:dyDescent="0.2">
      <c r="AR305" s="8"/>
    </row>
    <row r="306" spans="44:44" x14ac:dyDescent="0.2">
      <c r="AR306" s="8"/>
    </row>
    <row r="307" spans="44:44" x14ac:dyDescent="0.2">
      <c r="AR307" s="8"/>
    </row>
    <row r="308" spans="44:44" x14ac:dyDescent="0.2">
      <c r="AR308" s="8"/>
    </row>
    <row r="309" spans="44:44" x14ac:dyDescent="0.2">
      <c r="AR309" s="8"/>
    </row>
    <row r="310" spans="44:44" x14ac:dyDescent="0.2">
      <c r="AR310" s="8"/>
    </row>
    <row r="311" spans="44:44" x14ac:dyDescent="0.2">
      <c r="AR311" s="8"/>
    </row>
    <row r="312" spans="44:44" x14ac:dyDescent="0.2">
      <c r="AR312" s="8"/>
    </row>
    <row r="313" spans="44:44" x14ac:dyDescent="0.2">
      <c r="AR313" s="8"/>
    </row>
    <row r="314" spans="44:44" x14ac:dyDescent="0.2">
      <c r="AR314" s="8"/>
    </row>
    <row r="315" spans="44:44" x14ac:dyDescent="0.2">
      <c r="AR315" s="8"/>
    </row>
    <row r="316" spans="44:44" x14ac:dyDescent="0.2">
      <c r="AR316" s="8"/>
    </row>
    <row r="317" spans="44:44" x14ac:dyDescent="0.2">
      <c r="AR317" s="8"/>
    </row>
    <row r="318" spans="44:44" x14ac:dyDescent="0.2">
      <c r="AR318" s="8"/>
    </row>
    <row r="319" spans="44:44" x14ac:dyDescent="0.2">
      <c r="AR319" s="8"/>
    </row>
    <row r="320" spans="44:44" x14ac:dyDescent="0.2">
      <c r="AR320" s="8"/>
    </row>
    <row r="321" spans="44:44" x14ac:dyDescent="0.2">
      <c r="AR321" s="8"/>
    </row>
    <row r="322" spans="44:44" x14ac:dyDescent="0.2">
      <c r="AR322" s="8"/>
    </row>
    <row r="323" spans="44:44" x14ac:dyDescent="0.2">
      <c r="AR323" s="8"/>
    </row>
    <row r="324" spans="44:44" x14ac:dyDescent="0.2">
      <c r="AR324" s="8"/>
    </row>
    <row r="325" spans="44:44" x14ac:dyDescent="0.2">
      <c r="AR325" s="8"/>
    </row>
    <row r="326" spans="44:44" x14ac:dyDescent="0.2">
      <c r="AR326" s="8"/>
    </row>
    <row r="327" spans="44:44" x14ac:dyDescent="0.2">
      <c r="AR327" s="8"/>
    </row>
    <row r="328" spans="44:44" x14ac:dyDescent="0.2">
      <c r="AR328" s="8"/>
    </row>
    <row r="329" spans="44:44" x14ac:dyDescent="0.2">
      <c r="AR329" s="8"/>
    </row>
    <row r="330" spans="44:44" x14ac:dyDescent="0.2">
      <c r="AR330" s="8"/>
    </row>
    <row r="331" spans="44:44" x14ac:dyDescent="0.2">
      <c r="AR331" s="8"/>
    </row>
    <row r="332" spans="44:44" x14ac:dyDescent="0.2">
      <c r="AR332" s="8"/>
    </row>
    <row r="333" spans="44:44" x14ac:dyDescent="0.2">
      <c r="AR333" s="8"/>
    </row>
    <row r="334" spans="44:44" x14ac:dyDescent="0.2">
      <c r="AR334" s="8"/>
    </row>
    <row r="335" spans="44:44" x14ac:dyDescent="0.2">
      <c r="AR335" s="8"/>
    </row>
    <row r="336" spans="44:44" x14ac:dyDescent="0.2">
      <c r="AR336" s="8"/>
    </row>
    <row r="337" spans="44:44" x14ac:dyDescent="0.2">
      <c r="AR337" s="8"/>
    </row>
    <row r="338" spans="44:44" x14ac:dyDescent="0.2">
      <c r="AR338" s="8"/>
    </row>
    <row r="339" spans="44:44" x14ac:dyDescent="0.2">
      <c r="AR339" s="8"/>
    </row>
    <row r="340" spans="44:44" x14ac:dyDescent="0.2">
      <c r="AR340" s="8"/>
    </row>
    <row r="341" spans="44:44" x14ac:dyDescent="0.2">
      <c r="AR341" s="8"/>
    </row>
    <row r="342" spans="44:44" x14ac:dyDescent="0.2">
      <c r="AR342" s="8"/>
    </row>
    <row r="343" spans="44:44" x14ac:dyDescent="0.2">
      <c r="AR343" s="8"/>
    </row>
    <row r="344" spans="44:44" x14ac:dyDescent="0.2">
      <c r="AR344" s="8"/>
    </row>
    <row r="345" spans="44:44" x14ac:dyDescent="0.2">
      <c r="AR345" s="8"/>
    </row>
    <row r="346" spans="44:44" x14ac:dyDescent="0.2">
      <c r="AR346" s="8"/>
    </row>
    <row r="347" spans="44:44" x14ac:dyDescent="0.2">
      <c r="AR347" s="8"/>
    </row>
    <row r="348" spans="44:44" x14ac:dyDescent="0.2">
      <c r="AR348" s="8"/>
    </row>
    <row r="349" spans="44:44" x14ac:dyDescent="0.2">
      <c r="AR349" s="8"/>
    </row>
    <row r="350" spans="44:44" x14ac:dyDescent="0.2">
      <c r="AR350" s="8"/>
    </row>
    <row r="351" spans="44:44" x14ac:dyDescent="0.2">
      <c r="AR351" s="8"/>
    </row>
    <row r="352" spans="44:44" x14ac:dyDescent="0.2">
      <c r="AR352" s="8"/>
    </row>
    <row r="353" spans="44:44" x14ac:dyDescent="0.2">
      <c r="AR353" s="8"/>
    </row>
    <row r="354" spans="44:44" x14ac:dyDescent="0.2">
      <c r="AR354" s="8"/>
    </row>
    <row r="355" spans="44:44" x14ac:dyDescent="0.2">
      <c r="AR355" s="8"/>
    </row>
    <row r="356" spans="44:44" x14ac:dyDescent="0.2">
      <c r="AR356" s="8"/>
    </row>
    <row r="357" spans="44:44" x14ac:dyDescent="0.2">
      <c r="AR357" s="8"/>
    </row>
    <row r="358" spans="44:44" x14ac:dyDescent="0.2">
      <c r="AR358" s="8"/>
    </row>
    <row r="359" spans="44:44" x14ac:dyDescent="0.2">
      <c r="AR359" s="8"/>
    </row>
    <row r="360" spans="44:44" x14ac:dyDescent="0.2">
      <c r="AR360" s="8"/>
    </row>
    <row r="361" spans="44:44" x14ac:dyDescent="0.2">
      <c r="AR361" s="8"/>
    </row>
    <row r="362" spans="44:44" x14ac:dyDescent="0.2">
      <c r="AR362" s="8"/>
    </row>
    <row r="363" spans="44:44" x14ac:dyDescent="0.2">
      <c r="AR363" s="8"/>
    </row>
    <row r="364" spans="44:44" x14ac:dyDescent="0.2">
      <c r="AR364" s="8"/>
    </row>
    <row r="365" spans="44:44" x14ac:dyDescent="0.2">
      <c r="AR365" s="8"/>
    </row>
    <row r="366" spans="44:44" x14ac:dyDescent="0.2">
      <c r="AR366" s="8"/>
    </row>
    <row r="367" spans="44:44" x14ac:dyDescent="0.2">
      <c r="AR367" s="8"/>
    </row>
    <row r="368" spans="44:44" x14ac:dyDescent="0.2">
      <c r="AR368" s="8"/>
    </row>
    <row r="369" spans="44:44" x14ac:dyDescent="0.2">
      <c r="AR369" s="8"/>
    </row>
    <row r="370" spans="44:44" x14ac:dyDescent="0.2">
      <c r="AR370" s="8"/>
    </row>
    <row r="371" spans="44:44" x14ac:dyDescent="0.2">
      <c r="AR371" s="8"/>
    </row>
    <row r="372" spans="44:44" x14ac:dyDescent="0.2">
      <c r="AR372" s="8"/>
    </row>
    <row r="373" spans="44:44" x14ac:dyDescent="0.2">
      <c r="AR373" s="8"/>
    </row>
    <row r="374" spans="44:44" x14ac:dyDescent="0.2">
      <c r="AR374" s="8"/>
    </row>
    <row r="375" spans="44:44" x14ac:dyDescent="0.2">
      <c r="AR375" s="8"/>
    </row>
    <row r="376" spans="44:44" x14ac:dyDescent="0.2">
      <c r="AR376" s="8"/>
    </row>
    <row r="377" spans="44:44" x14ac:dyDescent="0.2">
      <c r="AR377" s="8"/>
    </row>
    <row r="378" spans="44:44" x14ac:dyDescent="0.2">
      <c r="AR378" s="8"/>
    </row>
    <row r="379" spans="44:44" x14ac:dyDescent="0.2">
      <c r="AR379" s="8"/>
    </row>
    <row r="380" spans="44:44" x14ac:dyDescent="0.2">
      <c r="AR380" s="8"/>
    </row>
    <row r="381" spans="44:44" x14ac:dyDescent="0.2">
      <c r="AR381" s="8"/>
    </row>
    <row r="382" spans="44:44" x14ac:dyDescent="0.2">
      <c r="AR382" s="8"/>
    </row>
    <row r="383" spans="44:44" x14ac:dyDescent="0.2">
      <c r="AR383" s="8"/>
    </row>
    <row r="384" spans="44:44" x14ac:dyDescent="0.2">
      <c r="AR384" s="8"/>
    </row>
    <row r="385" spans="44:44" x14ac:dyDescent="0.2">
      <c r="AR385" s="8"/>
    </row>
    <row r="386" spans="44:44" x14ac:dyDescent="0.2">
      <c r="AR386" s="8"/>
    </row>
    <row r="387" spans="44:44" x14ac:dyDescent="0.2">
      <c r="AR387" s="8"/>
    </row>
    <row r="388" spans="44:44" x14ac:dyDescent="0.2">
      <c r="AR388" s="8"/>
    </row>
    <row r="389" spans="44:44" x14ac:dyDescent="0.2">
      <c r="AR389" s="8"/>
    </row>
    <row r="390" spans="44:44" x14ac:dyDescent="0.2">
      <c r="AR390" s="8"/>
    </row>
    <row r="391" spans="44:44" x14ac:dyDescent="0.2">
      <c r="AR391" s="8"/>
    </row>
    <row r="392" spans="44:44" x14ac:dyDescent="0.2">
      <c r="AR392" s="8"/>
    </row>
    <row r="393" spans="44:44" x14ac:dyDescent="0.2">
      <c r="AR393" s="8"/>
    </row>
    <row r="394" spans="44:44" x14ac:dyDescent="0.2">
      <c r="AR394" s="8"/>
    </row>
    <row r="395" spans="44:44" x14ac:dyDescent="0.2">
      <c r="AR395" s="8"/>
    </row>
    <row r="396" spans="44:44" x14ac:dyDescent="0.2">
      <c r="AR396" s="8"/>
    </row>
    <row r="397" spans="44:44" x14ac:dyDescent="0.2">
      <c r="AR397" s="8"/>
    </row>
    <row r="398" spans="44:44" x14ac:dyDescent="0.2">
      <c r="AR398" s="8"/>
    </row>
    <row r="399" spans="44:44" x14ac:dyDescent="0.2">
      <c r="AR399" s="8"/>
    </row>
    <row r="400" spans="44:44" x14ac:dyDescent="0.2">
      <c r="AR400" s="8"/>
    </row>
    <row r="401" spans="44:44" x14ac:dyDescent="0.2">
      <c r="AR401" s="8"/>
    </row>
    <row r="402" spans="44:44" x14ac:dyDescent="0.2">
      <c r="AR402" s="8"/>
    </row>
    <row r="403" spans="44:44" x14ac:dyDescent="0.2">
      <c r="AR403" s="8"/>
    </row>
    <row r="404" spans="44:44" x14ac:dyDescent="0.2">
      <c r="AR404" s="8"/>
    </row>
    <row r="405" spans="44:44" x14ac:dyDescent="0.2">
      <c r="AR405" s="8"/>
    </row>
    <row r="406" spans="44:44" x14ac:dyDescent="0.2">
      <c r="AR406" s="8"/>
    </row>
    <row r="407" spans="44:44" x14ac:dyDescent="0.2">
      <c r="AR407" s="8"/>
    </row>
    <row r="408" spans="44:44" x14ac:dyDescent="0.2">
      <c r="AR408" s="8"/>
    </row>
    <row r="409" spans="44:44" x14ac:dyDescent="0.2">
      <c r="AR409" s="8"/>
    </row>
    <row r="410" spans="44:44" x14ac:dyDescent="0.2">
      <c r="AR410" s="8"/>
    </row>
    <row r="411" spans="44:44" x14ac:dyDescent="0.2">
      <c r="AR411" s="8"/>
    </row>
    <row r="412" spans="44:44" x14ac:dyDescent="0.2">
      <c r="AR412" s="8"/>
    </row>
    <row r="413" spans="44:44" x14ac:dyDescent="0.2">
      <c r="AR413" s="8"/>
    </row>
    <row r="414" spans="44:44" x14ac:dyDescent="0.2">
      <c r="AR414" s="8"/>
    </row>
    <row r="415" spans="44:44" x14ac:dyDescent="0.2">
      <c r="AR415" s="8"/>
    </row>
    <row r="416" spans="44:44" x14ac:dyDescent="0.2">
      <c r="AR416" s="8"/>
    </row>
    <row r="417" spans="44:44" x14ac:dyDescent="0.2">
      <c r="AR417" s="8"/>
    </row>
    <row r="418" spans="44:44" x14ac:dyDescent="0.2">
      <c r="AR418" s="8"/>
    </row>
    <row r="419" spans="44:44" x14ac:dyDescent="0.2">
      <c r="AR419" s="8"/>
    </row>
    <row r="420" spans="44:44" x14ac:dyDescent="0.2">
      <c r="AR420" s="8"/>
    </row>
    <row r="421" spans="44:44" x14ac:dyDescent="0.2">
      <c r="AR421" s="8"/>
    </row>
    <row r="422" spans="44:44" x14ac:dyDescent="0.2">
      <c r="AR422" s="8"/>
    </row>
    <row r="423" spans="44:44" x14ac:dyDescent="0.2">
      <c r="AR423" s="8"/>
    </row>
    <row r="424" spans="44:44" x14ac:dyDescent="0.2">
      <c r="AR424" s="8"/>
    </row>
    <row r="425" spans="44:44" x14ac:dyDescent="0.2">
      <c r="AR425" s="8"/>
    </row>
    <row r="426" spans="44:44" x14ac:dyDescent="0.2">
      <c r="AR426" s="8"/>
    </row>
    <row r="427" spans="44:44" x14ac:dyDescent="0.2">
      <c r="AR427" s="8"/>
    </row>
    <row r="428" spans="44:44" x14ac:dyDescent="0.2">
      <c r="AR428" s="8"/>
    </row>
    <row r="429" spans="44:44" x14ac:dyDescent="0.2">
      <c r="AR429" s="8"/>
    </row>
    <row r="430" spans="44:44" x14ac:dyDescent="0.2">
      <c r="AR430" s="8"/>
    </row>
    <row r="431" spans="44:44" x14ac:dyDescent="0.2">
      <c r="AR431" s="8"/>
    </row>
    <row r="432" spans="44:44" x14ac:dyDescent="0.2">
      <c r="AR432" s="8"/>
    </row>
    <row r="433" spans="44:44" x14ac:dyDescent="0.2">
      <c r="AR433" s="8"/>
    </row>
    <row r="434" spans="44:44" x14ac:dyDescent="0.2">
      <c r="AR434" s="8"/>
    </row>
    <row r="435" spans="44:44" x14ac:dyDescent="0.2">
      <c r="AR435" s="8"/>
    </row>
    <row r="436" spans="44:44" x14ac:dyDescent="0.2">
      <c r="AR436" s="8"/>
    </row>
    <row r="437" spans="44:44" x14ac:dyDescent="0.2">
      <c r="AR437" s="8"/>
    </row>
    <row r="438" spans="44:44" x14ac:dyDescent="0.2">
      <c r="AR438" s="8"/>
    </row>
    <row r="439" spans="44:44" x14ac:dyDescent="0.2">
      <c r="AR439" s="8"/>
    </row>
    <row r="440" spans="44:44" x14ac:dyDescent="0.2">
      <c r="AR440" s="8"/>
    </row>
    <row r="441" spans="44:44" x14ac:dyDescent="0.2">
      <c r="AR441" s="8"/>
    </row>
    <row r="442" spans="44:44" x14ac:dyDescent="0.2">
      <c r="AR442" s="8"/>
    </row>
    <row r="443" spans="44:44" x14ac:dyDescent="0.2">
      <c r="AR443" s="8"/>
    </row>
    <row r="444" spans="44:44" x14ac:dyDescent="0.2">
      <c r="AR444" s="8"/>
    </row>
    <row r="445" spans="44:44" x14ac:dyDescent="0.2">
      <c r="AR445" s="8"/>
    </row>
    <row r="446" spans="44:44" x14ac:dyDescent="0.2">
      <c r="AR446" s="8"/>
    </row>
    <row r="447" spans="44:44" x14ac:dyDescent="0.2">
      <c r="AR447" s="8"/>
    </row>
    <row r="448" spans="44:44" x14ac:dyDescent="0.2">
      <c r="AR448" s="8"/>
    </row>
    <row r="449" spans="44:44" x14ac:dyDescent="0.2">
      <c r="AR449" s="8"/>
    </row>
    <row r="450" spans="44:44" x14ac:dyDescent="0.2">
      <c r="AR450" s="8"/>
    </row>
    <row r="451" spans="44:44" x14ac:dyDescent="0.2">
      <c r="AR451" s="8"/>
    </row>
    <row r="452" spans="44:44" x14ac:dyDescent="0.2">
      <c r="AR452" s="8"/>
    </row>
    <row r="453" spans="44:44" x14ac:dyDescent="0.2">
      <c r="AR453" s="8"/>
    </row>
    <row r="454" spans="44:44" x14ac:dyDescent="0.2">
      <c r="AR454" s="8"/>
    </row>
    <row r="455" spans="44:44" x14ac:dyDescent="0.2">
      <c r="AR455" s="8"/>
    </row>
    <row r="456" spans="44:44" x14ac:dyDescent="0.2">
      <c r="AR456" s="8"/>
    </row>
    <row r="457" spans="44:44" x14ac:dyDescent="0.2">
      <c r="AR457" s="8"/>
    </row>
    <row r="458" spans="44:44" x14ac:dyDescent="0.2">
      <c r="AR458" s="8"/>
    </row>
    <row r="459" spans="44:44" x14ac:dyDescent="0.2">
      <c r="AR459" s="8"/>
    </row>
    <row r="460" spans="44:44" x14ac:dyDescent="0.2">
      <c r="AR460" s="8"/>
    </row>
    <row r="461" spans="44:44" x14ac:dyDescent="0.2">
      <c r="AR461" s="8"/>
    </row>
    <row r="462" spans="44:44" x14ac:dyDescent="0.2">
      <c r="AR462" s="8"/>
    </row>
    <row r="463" spans="44:44" x14ac:dyDescent="0.2">
      <c r="AR463" s="8"/>
    </row>
    <row r="464" spans="44:44" x14ac:dyDescent="0.2">
      <c r="AR464" s="8"/>
    </row>
    <row r="465" spans="44:44" x14ac:dyDescent="0.2">
      <c r="AR465" s="8"/>
    </row>
    <row r="466" spans="44:44" x14ac:dyDescent="0.2">
      <c r="AR466" s="8"/>
    </row>
    <row r="467" spans="44:44" x14ac:dyDescent="0.2">
      <c r="AR467" s="8"/>
    </row>
    <row r="468" spans="44:44" x14ac:dyDescent="0.2">
      <c r="AR468" s="8"/>
    </row>
    <row r="469" spans="44:44" x14ac:dyDescent="0.2">
      <c r="AR469" s="8"/>
    </row>
    <row r="470" spans="44:44" x14ac:dyDescent="0.2">
      <c r="AR470" s="8"/>
    </row>
    <row r="471" spans="44:44" x14ac:dyDescent="0.2">
      <c r="AR471" s="8"/>
    </row>
    <row r="472" spans="44:44" x14ac:dyDescent="0.2">
      <c r="AR472" s="8"/>
    </row>
    <row r="473" spans="44:44" x14ac:dyDescent="0.2">
      <c r="AR473" s="8"/>
    </row>
    <row r="474" spans="44:44" x14ac:dyDescent="0.2">
      <c r="AR474" s="8"/>
    </row>
    <row r="475" spans="44:44" x14ac:dyDescent="0.2">
      <c r="AR475" s="8"/>
    </row>
    <row r="476" spans="44:44" x14ac:dyDescent="0.2">
      <c r="AR476" s="8"/>
    </row>
    <row r="477" spans="44:44" x14ac:dyDescent="0.2">
      <c r="AR477" s="8"/>
    </row>
    <row r="478" spans="44:44" x14ac:dyDescent="0.2">
      <c r="AR478" s="8"/>
    </row>
    <row r="479" spans="44:44" x14ac:dyDescent="0.2">
      <c r="AR479" s="8"/>
    </row>
    <row r="480" spans="44:44" x14ac:dyDescent="0.2">
      <c r="AR480" s="8"/>
    </row>
    <row r="481" spans="44:44" x14ac:dyDescent="0.2">
      <c r="AR481" s="8"/>
    </row>
    <row r="482" spans="44:44" x14ac:dyDescent="0.2">
      <c r="AR482" s="8"/>
    </row>
    <row r="483" spans="44:44" x14ac:dyDescent="0.2">
      <c r="AR483" s="8"/>
    </row>
    <row r="484" spans="44:44" x14ac:dyDescent="0.2">
      <c r="AR484" s="8"/>
    </row>
    <row r="485" spans="44:44" x14ac:dyDescent="0.2">
      <c r="AR485" s="8"/>
    </row>
    <row r="486" spans="44:44" x14ac:dyDescent="0.2">
      <c r="AR486" s="8"/>
    </row>
    <row r="487" spans="44:44" x14ac:dyDescent="0.2">
      <c r="AR487" s="8"/>
    </row>
    <row r="488" spans="44:44" x14ac:dyDescent="0.2">
      <c r="AR488" s="8"/>
    </row>
    <row r="489" spans="44:44" x14ac:dyDescent="0.2">
      <c r="AR489" s="8"/>
    </row>
    <row r="490" spans="44:44" x14ac:dyDescent="0.2">
      <c r="AR490" s="8"/>
    </row>
    <row r="491" spans="44:44" x14ac:dyDescent="0.2">
      <c r="AR491" s="8"/>
    </row>
    <row r="492" spans="44:44" x14ac:dyDescent="0.2">
      <c r="AR492" s="8"/>
    </row>
    <row r="493" spans="44:44" x14ac:dyDescent="0.2">
      <c r="AR493" s="8"/>
    </row>
    <row r="494" spans="44:44" x14ac:dyDescent="0.2">
      <c r="AR494" s="8"/>
    </row>
    <row r="495" spans="44:44" x14ac:dyDescent="0.2">
      <c r="AR495" s="8"/>
    </row>
    <row r="496" spans="44:44" x14ac:dyDescent="0.2">
      <c r="AR496" s="8"/>
    </row>
    <row r="497" spans="44:44" x14ac:dyDescent="0.2">
      <c r="AR497" s="8"/>
    </row>
    <row r="498" spans="44:44" x14ac:dyDescent="0.2">
      <c r="AR498" s="8"/>
    </row>
    <row r="499" spans="44:44" x14ac:dyDescent="0.2">
      <c r="AR499" s="8"/>
    </row>
    <row r="500" spans="44:44" x14ac:dyDescent="0.2">
      <c r="AR500" s="8"/>
    </row>
    <row r="501" spans="44:44" x14ac:dyDescent="0.2">
      <c r="AR501" s="8"/>
    </row>
    <row r="502" spans="44:44" x14ac:dyDescent="0.2">
      <c r="AR502" s="8"/>
    </row>
    <row r="503" spans="44:44" x14ac:dyDescent="0.2">
      <c r="AR503" s="8"/>
    </row>
    <row r="504" spans="44:44" x14ac:dyDescent="0.2">
      <c r="AR504" s="8"/>
    </row>
    <row r="505" spans="44:44" x14ac:dyDescent="0.2">
      <c r="AR505" s="8"/>
    </row>
    <row r="506" spans="44:44" x14ac:dyDescent="0.2">
      <c r="AR506" s="8"/>
    </row>
    <row r="507" spans="44:44" x14ac:dyDescent="0.2">
      <c r="AR507" s="8"/>
    </row>
    <row r="508" spans="44:44" x14ac:dyDescent="0.2">
      <c r="AR508" s="8"/>
    </row>
    <row r="509" spans="44:44" x14ac:dyDescent="0.2">
      <c r="AR509" s="8"/>
    </row>
    <row r="510" spans="44:44" x14ac:dyDescent="0.2">
      <c r="AR510" s="8"/>
    </row>
    <row r="511" spans="44:44" x14ac:dyDescent="0.2">
      <c r="AR511" s="8"/>
    </row>
    <row r="512" spans="44:44" x14ac:dyDescent="0.2">
      <c r="AR512" s="8"/>
    </row>
    <row r="513" spans="44:44" x14ac:dyDescent="0.2">
      <c r="AR513" s="8"/>
    </row>
    <row r="514" spans="44:44" x14ac:dyDescent="0.2">
      <c r="AR514" s="8"/>
    </row>
    <row r="515" spans="44:44" x14ac:dyDescent="0.2">
      <c r="AR515" s="8"/>
    </row>
    <row r="516" spans="44:44" x14ac:dyDescent="0.2">
      <c r="AR516" s="8"/>
    </row>
    <row r="517" spans="44:44" x14ac:dyDescent="0.2">
      <c r="AR517" s="8"/>
    </row>
    <row r="518" spans="44:44" x14ac:dyDescent="0.2">
      <c r="AR518" s="8"/>
    </row>
    <row r="519" spans="44:44" x14ac:dyDescent="0.2">
      <c r="AR519" s="8"/>
    </row>
    <row r="520" spans="44:44" x14ac:dyDescent="0.2">
      <c r="AR520" s="8"/>
    </row>
    <row r="521" spans="44:44" x14ac:dyDescent="0.2">
      <c r="AR521" s="8"/>
    </row>
    <row r="522" spans="44:44" x14ac:dyDescent="0.2">
      <c r="AR522" s="8"/>
    </row>
    <row r="523" spans="44:44" x14ac:dyDescent="0.2">
      <c r="AR523" s="8"/>
    </row>
    <row r="524" spans="44:44" x14ac:dyDescent="0.2">
      <c r="AR524" s="8"/>
    </row>
    <row r="525" spans="44:44" x14ac:dyDescent="0.2">
      <c r="AR525" s="8"/>
    </row>
    <row r="526" spans="44:44" x14ac:dyDescent="0.2">
      <c r="AR526" s="8"/>
    </row>
    <row r="527" spans="44:44" x14ac:dyDescent="0.2">
      <c r="AR527" s="8"/>
    </row>
    <row r="528" spans="44:44" x14ac:dyDescent="0.2">
      <c r="AR528" s="8"/>
    </row>
    <row r="529" spans="44:44" x14ac:dyDescent="0.2">
      <c r="AR529" s="8"/>
    </row>
    <row r="530" spans="44:44" x14ac:dyDescent="0.2">
      <c r="AR530" s="8"/>
    </row>
    <row r="531" spans="44:44" x14ac:dyDescent="0.2">
      <c r="AR531" s="8"/>
    </row>
    <row r="532" spans="44:44" x14ac:dyDescent="0.2">
      <c r="AR532" s="8"/>
    </row>
    <row r="533" spans="44:44" x14ac:dyDescent="0.2">
      <c r="AR533" s="8"/>
    </row>
    <row r="534" spans="44:44" x14ac:dyDescent="0.2">
      <c r="AR534" s="8"/>
    </row>
    <row r="535" spans="44:44" x14ac:dyDescent="0.2">
      <c r="AR535" s="8"/>
    </row>
    <row r="536" spans="44:44" x14ac:dyDescent="0.2">
      <c r="AR536" s="8"/>
    </row>
    <row r="537" spans="44:44" x14ac:dyDescent="0.2">
      <c r="AR537" s="8"/>
    </row>
    <row r="538" spans="44:44" x14ac:dyDescent="0.2">
      <c r="AR538" s="8"/>
    </row>
    <row r="539" spans="44:44" x14ac:dyDescent="0.2">
      <c r="AR539" s="8"/>
    </row>
    <row r="540" spans="44:44" x14ac:dyDescent="0.2">
      <c r="AR540" s="8"/>
    </row>
    <row r="541" spans="44:44" x14ac:dyDescent="0.2">
      <c r="AR541" s="8"/>
    </row>
    <row r="542" spans="44:44" x14ac:dyDescent="0.2">
      <c r="AR542" s="8"/>
    </row>
    <row r="543" spans="44:44" x14ac:dyDescent="0.2">
      <c r="AR543" s="8"/>
    </row>
    <row r="544" spans="44:44" x14ac:dyDescent="0.2">
      <c r="AR544" s="8"/>
    </row>
    <row r="545" spans="44:44" x14ac:dyDescent="0.2">
      <c r="AR545" s="8"/>
    </row>
    <row r="546" spans="44:44" x14ac:dyDescent="0.2">
      <c r="AR546" s="8"/>
    </row>
    <row r="547" spans="44:44" x14ac:dyDescent="0.2">
      <c r="AR547" s="8"/>
    </row>
    <row r="548" spans="44:44" x14ac:dyDescent="0.2">
      <c r="AR548" s="8"/>
    </row>
    <row r="549" spans="44:44" x14ac:dyDescent="0.2">
      <c r="AR549" s="8"/>
    </row>
    <row r="550" spans="44:44" x14ac:dyDescent="0.2">
      <c r="AR550" s="8"/>
    </row>
    <row r="551" spans="44:44" x14ac:dyDescent="0.2">
      <c r="AR551" s="8"/>
    </row>
    <row r="552" spans="44:44" x14ac:dyDescent="0.2">
      <c r="AR552" s="8"/>
    </row>
    <row r="553" spans="44:44" x14ac:dyDescent="0.2">
      <c r="AR553" s="8"/>
    </row>
    <row r="554" spans="44:44" x14ac:dyDescent="0.2">
      <c r="AR554" s="8"/>
    </row>
    <row r="555" spans="44:44" x14ac:dyDescent="0.2">
      <c r="AR555" s="8"/>
    </row>
    <row r="556" spans="44:44" x14ac:dyDescent="0.2">
      <c r="AR556" s="8"/>
    </row>
    <row r="557" spans="44:44" x14ac:dyDescent="0.2">
      <c r="AR557" s="8"/>
    </row>
    <row r="558" spans="44:44" x14ac:dyDescent="0.2">
      <c r="AR558" s="8"/>
    </row>
    <row r="559" spans="44:44" x14ac:dyDescent="0.2">
      <c r="AR559" s="8"/>
    </row>
    <row r="560" spans="44:44" x14ac:dyDescent="0.2">
      <c r="AR560" s="8"/>
    </row>
    <row r="561" spans="44:44" x14ac:dyDescent="0.2">
      <c r="AR561" s="8"/>
    </row>
    <row r="562" spans="44:44" x14ac:dyDescent="0.2">
      <c r="AR562" s="8"/>
    </row>
    <row r="563" spans="44:44" x14ac:dyDescent="0.2">
      <c r="AR563" s="8"/>
    </row>
    <row r="564" spans="44:44" x14ac:dyDescent="0.2">
      <c r="AR564" s="8"/>
    </row>
    <row r="565" spans="44:44" x14ac:dyDescent="0.2">
      <c r="AR565" s="8"/>
    </row>
    <row r="566" spans="44:44" x14ac:dyDescent="0.2">
      <c r="AR566" s="8"/>
    </row>
  </sheetData>
  <sheetProtection formatCells="0" formatColumns="0" formatRows="0" insertColumns="0" insertRows="0" insertHyperlinks="0" deleteColumns="0" deleteRows="0" sort="0" autoFilter="0" pivotTables="0"/>
  <autoFilter ref="C2:AT9">
    <sortState ref="C2:AT8">
      <sortCondition descending="1" ref="AP1:AP8"/>
    </sortState>
  </autoFilter>
  <conditionalFormatting sqref="AP3:AP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C19" r:id="rId1"/>
  </hyperlinks>
  <pageMargins left="0.42" right="0.27" top="0.75" bottom="0.52" header="0.3" footer="0.3"/>
  <pageSetup scale="49" orientation="landscape" r:id="rId2"/>
  <ignoredErrors>
    <ignoredError sqref="AP6:AQ6" formula="1"/>
    <ignoredError sqref="AC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33"/>
  <sheetViews>
    <sheetView zoomScale="90" zoomScaleNormal="90" workbookViewId="0">
      <pane ySplit="2" topLeftCell="A3" activePane="bottomLeft" state="frozen"/>
      <selection activeCell="B1" sqref="B1"/>
      <selection pane="bottomLeft" activeCell="AS11" sqref="AS11"/>
    </sheetView>
  </sheetViews>
  <sheetFormatPr defaultColWidth="8.85546875" defaultRowHeight="12.75" outlineLevelCol="2" x14ac:dyDescent="0.2"/>
  <cols>
    <col min="1" max="1" width="3.85546875" style="8" customWidth="1"/>
    <col min="2" max="2" width="4.5703125" style="8" customWidth="1"/>
    <col min="3" max="3" width="28" style="8" customWidth="1"/>
    <col min="4" max="4" width="31.7109375" style="8" customWidth="1"/>
    <col min="5" max="5" width="7.42578125" style="8" customWidth="1"/>
    <col min="6" max="6" width="5.5703125" style="8" hidden="1" customWidth="1" outlineLevel="2"/>
    <col min="7" max="7" width="4.42578125" style="8" hidden="1" customWidth="1" outlineLevel="2"/>
    <col min="8" max="8" width="5.5703125" style="8" hidden="1" customWidth="1" outlineLevel="1" collapsed="1"/>
    <col min="9" max="9" width="4.42578125" style="8" hidden="1" customWidth="1" outlineLevel="2"/>
    <col min="10" max="10" width="4.28515625" style="8" hidden="1" customWidth="1" outlineLevel="2"/>
    <col min="11" max="11" width="4.42578125" style="8" hidden="1" customWidth="1" outlineLevel="1" collapsed="1"/>
    <col min="12" max="13" width="4.42578125" style="8" hidden="1" customWidth="1" outlineLevel="2"/>
    <col min="14" max="14" width="5.28515625" style="8" hidden="1" customWidth="1" outlineLevel="1" collapsed="1"/>
    <col min="15" max="16" width="4.42578125" style="8" hidden="1" customWidth="1" outlineLevel="2"/>
    <col min="17" max="17" width="4.7109375" style="8" hidden="1" customWidth="1" outlineLevel="1" collapsed="1"/>
    <col min="18" max="19" width="4.42578125" style="8" hidden="1" customWidth="1" outlineLevel="2"/>
    <col min="20" max="20" width="5.5703125" style="8" hidden="1" customWidth="1" outlineLevel="1" collapsed="1"/>
    <col min="21" max="22" width="4.42578125" style="8" hidden="1" customWidth="1" outlineLevel="2"/>
    <col min="23" max="23" width="4.42578125" style="8" hidden="1" customWidth="1" outlineLevel="1" collapsed="1"/>
    <col min="24" max="25" width="4.42578125" style="8" hidden="1" customWidth="1" outlineLevel="2"/>
    <col min="26" max="26" width="5" style="8" hidden="1" customWidth="1" outlineLevel="1" collapsed="1"/>
    <col min="27" max="27" width="4.42578125" style="8" hidden="1" customWidth="1" outlineLevel="2"/>
    <col min="28" max="28" width="4.7109375" style="8" hidden="1" customWidth="1" outlineLevel="2"/>
    <col min="29" max="29" width="5.28515625" style="8" hidden="1" customWidth="1" outlineLevel="1" collapsed="1"/>
    <col min="30" max="31" width="4.42578125" style="8" hidden="1" customWidth="1" outlineLevel="2"/>
    <col min="32" max="32" width="4.42578125" style="8" hidden="1" customWidth="1" outlineLevel="1" collapsed="1"/>
    <col min="33" max="34" width="4.42578125" style="8" hidden="1" customWidth="1" outlineLevel="2"/>
    <col min="35" max="35" width="4.42578125" style="8" hidden="1" customWidth="1" outlineLevel="1" collapsed="1"/>
    <col min="36" max="37" width="4.42578125" style="8" hidden="1" customWidth="1" outlineLevel="2"/>
    <col min="38" max="38" width="4.42578125" style="8" hidden="1" customWidth="1" outlineLevel="1" collapsed="1"/>
    <col min="39" max="39" width="4.42578125" style="8" hidden="1" customWidth="1" outlineLevel="2"/>
    <col min="40" max="40" width="4.140625" style="8" hidden="1" customWidth="1" outlineLevel="2"/>
    <col min="41" max="41" width="5.5703125" style="8" hidden="1" customWidth="1" outlineLevel="1" collapsed="1"/>
    <col min="42" max="42" width="5.85546875" style="8" customWidth="1" collapsed="1"/>
    <col min="43" max="43" width="8.140625" style="8" customWidth="1"/>
    <col min="44" max="44" width="8.140625" style="59" customWidth="1"/>
    <col min="45" max="45" width="7.5703125" style="8" customWidth="1"/>
    <col min="46" max="46" width="17.140625" style="8" customWidth="1"/>
    <col min="47" max="16384" width="8.85546875" style="8"/>
  </cols>
  <sheetData>
    <row r="1" spans="2:46" ht="13.5" thickBot="1" x14ac:dyDescent="0.25"/>
    <row r="2" spans="2:46" s="1" customFormat="1" ht="95.45" customHeight="1" thickBot="1" x14ac:dyDescent="0.3">
      <c r="B2" s="2"/>
      <c r="C2" s="48" t="s">
        <v>60</v>
      </c>
      <c r="D2" s="2" t="s">
        <v>1</v>
      </c>
      <c r="E2" s="3" t="s">
        <v>2</v>
      </c>
      <c r="F2" s="52"/>
      <c r="G2" s="4" t="s">
        <v>3</v>
      </c>
      <c r="H2" s="5" t="s">
        <v>4</v>
      </c>
      <c r="I2" s="52"/>
      <c r="J2" s="4" t="s">
        <v>3</v>
      </c>
      <c r="K2" s="5" t="s">
        <v>4</v>
      </c>
      <c r="L2" s="52"/>
      <c r="M2" s="4" t="s">
        <v>3</v>
      </c>
      <c r="N2" s="5" t="s">
        <v>4</v>
      </c>
      <c r="O2" s="52"/>
      <c r="P2" s="4" t="s">
        <v>3</v>
      </c>
      <c r="Q2" s="5" t="s">
        <v>4</v>
      </c>
      <c r="R2" s="52"/>
      <c r="S2" s="4" t="s">
        <v>3</v>
      </c>
      <c r="T2" s="5" t="s">
        <v>4</v>
      </c>
      <c r="U2" s="52"/>
      <c r="V2" s="4" t="s">
        <v>3</v>
      </c>
      <c r="W2" s="5" t="s">
        <v>4</v>
      </c>
      <c r="X2" s="52"/>
      <c r="Y2" s="4" t="s">
        <v>3</v>
      </c>
      <c r="Z2" s="5" t="s">
        <v>4</v>
      </c>
      <c r="AA2" s="52"/>
      <c r="AB2" s="4" t="s">
        <v>3</v>
      </c>
      <c r="AC2" s="5" t="s">
        <v>4</v>
      </c>
      <c r="AD2" s="52"/>
      <c r="AE2" s="4" t="s">
        <v>3</v>
      </c>
      <c r="AF2" s="5" t="s">
        <v>4</v>
      </c>
      <c r="AG2" s="52"/>
      <c r="AH2" s="4" t="s">
        <v>3</v>
      </c>
      <c r="AI2" s="5" t="s">
        <v>4</v>
      </c>
      <c r="AJ2" s="52"/>
      <c r="AK2" s="4" t="s">
        <v>3</v>
      </c>
      <c r="AL2" s="5" t="s">
        <v>4</v>
      </c>
      <c r="AM2" s="52"/>
      <c r="AN2" s="4" t="s">
        <v>3</v>
      </c>
      <c r="AO2" s="5" t="s">
        <v>4</v>
      </c>
      <c r="AP2" s="28" t="s">
        <v>6</v>
      </c>
      <c r="AQ2" s="29" t="s">
        <v>7</v>
      </c>
      <c r="AR2" s="68" t="s">
        <v>61</v>
      </c>
      <c r="AS2" s="6" t="s">
        <v>9</v>
      </c>
      <c r="AT2" s="7" t="s">
        <v>10</v>
      </c>
    </row>
    <row r="3" spans="2:46" s="34" customFormat="1" ht="52.5" customHeight="1" thickTop="1" x14ac:dyDescent="0.25">
      <c r="B3" s="36" t="s">
        <v>11</v>
      </c>
      <c r="C3" s="50" t="s">
        <v>21</v>
      </c>
      <c r="D3" s="51" t="s">
        <v>62</v>
      </c>
      <c r="E3" s="37">
        <v>1290</v>
      </c>
      <c r="F3" s="35">
        <v>3.45</v>
      </c>
      <c r="G3" s="36" t="s">
        <v>14</v>
      </c>
      <c r="H3" s="38">
        <v>1000</v>
      </c>
      <c r="I3" s="35">
        <v>3</v>
      </c>
      <c r="J3" s="36" t="s">
        <v>14</v>
      </c>
      <c r="K3" s="38">
        <v>540</v>
      </c>
      <c r="L3" s="35">
        <v>2.5499999999999998</v>
      </c>
      <c r="M3" s="36" t="s">
        <v>14</v>
      </c>
      <c r="N3" s="38">
        <v>500</v>
      </c>
      <c r="O3" s="35">
        <v>2.8</v>
      </c>
      <c r="P3" s="36" t="s">
        <v>14</v>
      </c>
      <c r="Q3" s="38">
        <v>1100</v>
      </c>
      <c r="R3" s="35">
        <v>3</v>
      </c>
      <c r="S3" s="36" t="s">
        <v>14</v>
      </c>
      <c r="T3" s="38">
        <v>900</v>
      </c>
      <c r="U3" s="35">
        <v>1.8</v>
      </c>
      <c r="V3" s="36" t="s">
        <v>14</v>
      </c>
      <c r="W3" s="38">
        <v>540</v>
      </c>
      <c r="X3" s="35">
        <v>2.25</v>
      </c>
      <c r="Y3" s="36" t="s">
        <v>14</v>
      </c>
      <c r="Z3" s="38">
        <v>900</v>
      </c>
      <c r="AA3" s="35">
        <v>2.1</v>
      </c>
      <c r="AB3" s="36" t="s">
        <v>14</v>
      </c>
      <c r="AC3" s="38">
        <v>500</v>
      </c>
      <c r="AD3" s="35">
        <v>2.9</v>
      </c>
      <c r="AE3" s="36" t="s">
        <v>14</v>
      </c>
      <c r="AF3" s="38">
        <v>800</v>
      </c>
      <c r="AG3" s="35">
        <v>1.1000000000000001</v>
      </c>
      <c r="AH3" s="36" t="s">
        <v>14</v>
      </c>
      <c r="AI3" s="38">
        <v>0</v>
      </c>
      <c r="AJ3" s="35"/>
      <c r="AK3" s="36"/>
      <c r="AL3" s="38"/>
      <c r="AM3" s="35"/>
      <c r="AN3" s="36"/>
      <c r="AO3" s="38"/>
      <c r="AP3" s="39">
        <f>AVERAGE(F3,I3,L3,O3,U3,X3,AD3,AG3,AJ3,AM3)</f>
        <v>2.4812500000000002</v>
      </c>
      <c r="AQ3" s="40">
        <f>AVERAGE(H3,K3,N3,Q3,W3,Z3,AF3,AI3,AL3,AO3)</f>
        <v>672.5</v>
      </c>
      <c r="AR3" s="72">
        <v>0.53</v>
      </c>
      <c r="AS3" s="65">
        <v>675</v>
      </c>
      <c r="AT3" s="10"/>
    </row>
    <row r="4" spans="2:46" s="34" customFormat="1" ht="21" customHeight="1" thickBot="1" x14ac:dyDescent="0.3">
      <c r="B4" s="42"/>
      <c r="C4" s="49" t="s">
        <v>26</v>
      </c>
      <c r="D4" s="42"/>
      <c r="E4" s="43">
        <f>SUM(E3:E3)</f>
        <v>1290</v>
      </c>
      <c r="F4" s="41"/>
      <c r="G4" s="42"/>
      <c r="H4" s="44">
        <f>SUM(H3:H3)</f>
        <v>1000</v>
      </c>
      <c r="I4" s="41"/>
      <c r="J4" s="42"/>
      <c r="K4" s="44">
        <f>SUM(K3:K3)</f>
        <v>540</v>
      </c>
      <c r="L4" s="41"/>
      <c r="M4" s="42"/>
      <c r="N4" s="44">
        <f>SUM(N3)</f>
        <v>500</v>
      </c>
      <c r="O4" s="41"/>
      <c r="P4" s="42"/>
      <c r="Q4" s="44">
        <f>SUM(Q3:Q3)</f>
        <v>1100</v>
      </c>
      <c r="R4" s="41"/>
      <c r="S4" s="42"/>
      <c r="T4" s="44">
        <f>SUM(T3)</f>
        <v>900</v>
      </c>
      <c r="U4" s="41"/>
      <c r="V4" s="42"/>
      <c r="W4" s="44">
        <f>SUM(W3)</f>
        <v>540</v>
      </c>
      <c r="X4" s="41"/>
      <c r="Y4" s="42"/>
      <c r="Z4" s="44">
        <v>900</v>
      </c>
      <c r="AA4" s="41"/>
      <c r="AB4" s="42"/>
      <c r="AC4" s="44">
        <f>SUM(AC3)</f>
        <v>500</v>
      </c>
      <c r="AD4" s="41"/>
      <c r="AE4" s="42"/>
      <c r="AF4" s="44">
        <f>SUM(AF3)</f>
        <v>800</v>
      </c>
      <c r="AG4" s="41"/>
      <c r="AH4" s="42"/>
      <c r="AI4" s="44">
        <f>SUM(AI3)</f>
        <v>0</v>
      </c>
      <c r="AJ4" s="41"/>
      <c r="AK4" s="42"/>
      <c r="AL4" s="44"/>
      <c r="AM4" s="41"/>
      <c r="AN4" s="42"/>
      <c r="AO4" s="44"/>
      <c r="AP4" s="45"/>
      <c r="AQ4" s="46">
        <f>SUM(AQ3:AQ3)</f>
        <v>672.5</v>
      </c>
      <c r="AR4" s="70"/>
      <c r="AS4" s="71">
        <f>SUM(AS3:AS3)</f>
        <v>675</v>
      </c>
      <c r="AT4" s="47"/>
    </row>
    <row r="5" spans="2:46" x14ac:dyDescent="0.2">
      <c r="C5" s="61" t="s">
        <v>27</v>
      </c>
      <c r="AQ5" s="13"/>
      <c r="AR5" s="13" t="s">
        <v>28</v>
      </c>
      <c r="AS5" s="62">
        <f>SUM(2033-AS4)</f>
        <v>1358</v>
      </c>
    </row>
    <row r="6" spans="2:46" ht="13.5" thickBot="1" x14ac:dyDescent="0.25"/>
    <row r="7" spans="2:46" ht="13.5" thickBot="1" x14ac:dyDescent="0.25">
      <c r="C7" s="25" t="s">
        <v>63</v>
      </c>
      <c r="D7" s="26"/>
      <c r="E7" s="27"/>
    </row>
    <row r="8" spans="2:46" ht="13.5" thickBot="1" x14ac:dyDescent="0.25">
      <c r="C8" s="24" t="s">
        <v>30</v>
      </c>
      <c r="D8" s="24" t="s">
        <v>31</v>
      </c>
      <c r="E8" s="24" t="s">
        <v>32</v>
      </c>
      <c r="AP8" s="75" t="s">
        <v>33</v>
      </c>
    </row>
    <row r="9" spans="2:46" ht="13.5" thickTop="1" x14ac:dyDescent="0.2">
      <c r="C9" s="9" t="s">
        <v>34</v>
      </c>
      <c r="D9" s="19">
        <v>1800</v>
      </c>
      <c r="E9" s="20">
        <v>892</v>
      </c>
      <c r="AP9" s="9">
        <v>908</v>
      </c>
    </row>
    <row r="10" spans="2:46" x14ac:dyDescent="0.2">
      <c r="C10" s="11" t="s">
        <v>35</v>
      </c>
      <c r="D10" s="21">
        <v>1125</v>
      </c>
      <c r="E10" s="11">
        <v>675</v>
      </c>
      <c r="AP10" s="11">
        <v>1358</v>
      </c>
    </row>
    <row r="11" spans="2:46" x14ac:dyDescent="0.2">
      <c r="C11" s="11" t="s">
        <v>36</v>
      </c>
      <c r="D11" s="21">
        <v>900</v>
      </c>
      <c r="E11" s="11"/>
      <c r="AP11" s="11"/>
    </row>
    <row r="12" spans="2:46" ht="13.5" thickBot="1" x14ac:dyDescent="0.25">
      <c r="C12" s="12" t="s">
        <v>37</v>
      </c>
      <c r="D12" s="22">
        <v>675</v>
      </c>
      <c r="E12" s="64"/>
      <c r="AP12" s="12"/>
    </row>
    <row r="13" spans="2:46" ht="13.5" thickTop="1" x14ac:dyDescent="0.2">
      <c r="C13" s="9" t="s">
        <v>26</v>
      </c>
      <c r="D13" s="23">
        <f>SUM(D9:D12)</f>
        <v>4500</v>
      </c>
      <c r="E13" s="20">
        <f>SUM(E9:E12)</f>
        <v>1567</v>
      </c>
      <c r="AP13" s="9"/>
    </row>
    <row r="15" spans="2:46" ht="15" x14ac:dyDescent="0.25">
      <c r="C15" s="31" t="s">
        <v>38</v>
      </c>
      <c r="AQ15" s="13"/>
      <c r="AR15" s="58"/>
      <c r="AS15" s="14"/>
    </row>
    <row r="16" spans="2:46" x14ac:dyDescent="0.2">
      <c r="C16" s="15" t="s">
        <v>39</v>
      </c>
      <c r="D16" s="11">
        <v>12</v>
      </c>
    </row>
    <row r="17" spans="3:5" ht="13.5" thickBot="1" x14ac:dyDescent="0.25">
      <c r="C17" s="16" t="s">
        <v>40</v>
      </c>
      <c r="D17" s="12">
        <f>+D33</f>
        <v>10</v>
      </c>
    </row>
    <row r="18" spans="3:5" ht="13.5" thickTop="1" x14ac:dyDescent="0.2">
      <c r="C18" s="17" t="s">
        <v>41</v>
      </c>
      <c r="D18" s="18">
        <f>+D17/D16</f>
        <v>0.83333333333333337</v>
      </c>
      <c r="E18" s="8" t="s">
        <v>42</v>
      </c>
    </row>
    <row r="20" spans="3:5" x14ac:dyDescent="0.2">
      <c r="C20" s="32" t="s">
        <v>43</v>
      </c>
      <c r="D20" s="32" t="s">
        <v>44</v>
      </c>
      <c r="E20" s="32" t="s">
        <v>45</v>
      </c>
    </row>
    <row r="21" spans="3:5" x14ac:dyDescent="0.2">
      <c r="C21" s="11" t="s">
        <v>46</v>
      </c>
      <c r="D21" s="11" t="s">
        <v>47</v>
      </c>
      <c r="E21" s="11"/>
    </row>
    <row r="22" spans="3:5" x14ac:dyDescent="0.2">
      <c r="C22" s="11" t="s">
        <v>48</v>
      </c>
      <c r="D22" s="11" t="s">
        <v>47</v>
      </c>
      <c r="E22" s="15"/>
    </row>
    <row r="23" spans="3:5" x14ac:dyDescent="0.2">
      <c r="C23" s="11" t="s">
        <v>49</v>
      </c>
      <c r="D23" s="11" t="s">
        <v>47</v>
      </c>
      <c r="E23" s="15"/>
    </row>
    <row r="24" spans="3:5" x14ac:dyDescent="0.2">
      <c r="C24" s="11" t="s">
        <v>50</v>
      </c>
      <c r="D24" s="11" t="s">
        <v>47</v>
      </c>
      <c r="E24" s="15"/>
    </row>
    <row r="25" spans="3:5" x14ac:dyDescent="0.2">
      <c r="C25" s="11" t="s">
        <v>51</v>
      </c>
      <c r="D25" s="11"/>
      <c r="E25" s="15" t="s">
        <v>52</v>
      </c>
    </row>
    <row r="26" spans="3:5" x14ac:dyDescent="0.2">
      <c r="C26" s="11" t="s">
        <v>53</v>
      </c>
      <c r="D26" s="11" t="s">
        <v>47</v>
      </c>
      <c r="E26" s="15"/>
    </row>
    <row r="27" spans="3:5" x14ac:dyDescent="0.2">
      <c r="C27" s="11" t="s">
        <v>54</v>
      </c>
      <c r="D27" s="11"/>
      <c r="E27" s="15" t="s">
        <v>52</v>
      </c>
    </row>
    <row r="28" spans="3:5" x14ac:dyDescent="0.2">
      <c r="C28" s="11" t="s">
        <v>55</v>
      </c>
      <c r="D28" s="11" t="s">
        <v>47</v>
      </c>
      <c r="E28" s="15"/>
    </row>
    <row r="29" spans="3:5" x14ac:dyDescent="0.2">
      <c r="C29" s="11" t="s">
        <v>56</v>
      </c>
      <c r="D29" s="11" t="s">
        <v>47</v>
      </c>
      <c r="E29" s="15"/>
    </row>
    <row r="30" spans="3:5" x14ac:dyDescent="0.2">
      <c r="C30" s="11" t="s">
        <v>57</v>
      </c>
      <c r="D30" s="11" t="s">
        <v>47</v>
      </c>
      <c r="E30" s="15"/>
    </row>
    <row r="31" spans="3:5" x14ac:dyDescent="0.2">
      <c r="C31" s="11" t="s">
        <v>58</v>
      </c>
      <c r="D31" s="11" t="s">
        <v>47</v>
      </c>
      <c r="E31" s="15"/>
    </row>
    <row r="32" spans="3:5" x14ac:dyDescent="0.2">
      <c r="C32" s="11" t="s">
        <v>59</v>
      </c>
      <c r="D32" s="11" t="s">
        <v>47</v>
      </c>
      <c r="E32" s="15"/>
    </row>
    <row r="33" spans="3:5" x14ac:dyDescent="0.2">
      <c r="C33" s="33" t="s">
        <v>26</v>
      </c>
      <c r="D33" s="33">
        <f>COUNTA(D21:D32)</f>
        <v>10</v>
      </c>
      <c r="E33" s="33">
        <f>COUNTA(E21:E32)</f>
        <v>2</v>
      </c>
    </row>
  </sheetData>
  <sheetProtection formatCells="0" formatColumns="0" formatRows="0" insertColumns="0" insertRows="0" insertHyperlinks="0" deleteColumns="0" deleteRows="0" sort="0" autoFilter="0" pivotTables="0"/>
  <autoFilter ref="C2:AT3">
    <sortState ref="C2:AV6">
      <sortCondition descending="1" ref="AP1:AP2"/>
    </sortState>
  </autoFilter>
  <conditionalFormatting sqref="AP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C15" r:id="rId1"/>
  </hyperlinks>
  <pageMargins left="0.42" right="0.27" top="0.75" bottom="0.48" header="0.3" footer="0.3"/>
  <pageSetup scale="4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Haridusvaldkond II voor</vt:lpstr>
      <vt:lpstr>Noorsootöövaldkond II voor</vt:lpstr>
    </vt:vector>
  </TitlesOfParts>
  <Manager/>
  <Company>Microsoft Corporation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Kristi Kroon</cp:lastModifiedBy>
  <cp:revision/>
  <dcterms:created xsi:type="dcterms:W3CDTF">2020-12-01T08:56:44Z</dcterms:created>
  <dcterms:modified xsi:type="dcterms:W3CDTF">2023-03-21T07:30:00Z</dcterms:modified>
  <cp:category/>
  <cp:contentStatus/>
</cp:coreProperties>
</file>