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eneri\Desktop\"/>
    </mc:Choice>
  </mc:AlternateContent>
  <bookViews>
    <workbookView xWindow="0" yWindow="0" windowWidth="25600" windowHeight="10530" tabRatio="838" activeTab="5"/>
  </bookViews>
  <sheets>
    <sheet name=" Eelarve volikogu määruses" sheetId="17" r:id="rId1"/>
    <sheet name="Antavad toet muudat (osakonnad)" sheetId="16" r:id="rId2"/>
    <sheet name="Tööjõukulude muudat (osakonnad)" sheetId="14" r:id="rId3"/>
    <sheet name=" Maj k muudat (osakonnad)" sheetId="8" r:id="rId4"/>
    <sheet name=" investeeringud" sheetId="11" r:id="rId5"/>
    <sheet name="seletuskiri" sheetId="20" r:id="rId6"/>
    <sheet name="algandmed" sheetId="21" r:id="rId7"/>
  </sheets>
  <definedNames>
    <definedName name="_xlnm._FilterDatabase" localSheetId="6" hidden="1">algandmed!$A$1:$S$601</definedName>
    <definedName name="Slicer_Osakonna_nimetus">#N/A</definedName>
  </definedNames>
  <calcPr calcId="162913"/>
  <pivotCaches>
    <pivotCache cacheId="0"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1" l="1"/>
  <c r="D39" i="17" l="1"/>
  <c r="D36" i="17"/>
  <c r="D7" i="17" l="1"/>
  <c r="D27" i="17"/>
  <c r="E39" i="17" l="1"/>
  <c r="E36" i="17"/>
  <c r="E40" i="17"/>
  <c r="E37" i="17"/>
  <c r="C35" i="17"/>
  <c r="E32" i="17"/>
  <c r="E31" i="17"/>
  <c r="E30" i="17"/>
  <c r="E29" i="17"/>
  <c r="E28" i="17"/>
  <c r="E27" i="17"/>
  <c r="E26" i="17"/>
  <c r="E25" i="17"/>
  <c r="D24" i="17"/>
  <c r="C24" i="17"/>
  <c r="E21" i="17"/>
  <c r="E20" i="17"/>
  <c r="D19" i="17"/>
  <c r="E19" i="17" s="1"/>
  <c r="C19" i="17"/>
  <c r="E18" i="17"/>
  <c r="E17" i="17"/>
  <c r="D16" i="17"/>
  <c r="E16" i="17" s="1"/>
  <c r="C16" i="17"/>
  <c r="E15" i="17"/>
  <c r="E14" i="17"/>
  <c r="D13" i="17"/>
  <c r="E13" i="17" s="1"/>
  <c r="C13" i="17"/>
  <c r="D12" i="17"/>
  <c r="C12" i="17"/>
  <c r="D11" i="17"/>
  <c r="C11" i="17"/>
  <c r="C10" i="17"/>
  <c r="C43" i="17" s="1"/>
  <c r="E8" i="17"/>
  <c r="E7" i="17"/>
  <c r="E6" i="17"/>
  <c r="E5" i="17"/>
  <c r="D4" i="17"/>
  <c r="C4" i="17"/>
  <c r="C42" i="17" s="1"/>
  <c r="E24" i="17" l="1"/>
  <c r="D10" i="17"/>
  <c r="E11" i="17"/>
  <c r="E4" i="17"/>
  <c r="D35" i="17"/>
  <c r="E35" i="17" s="1"/>
  <c r="D42" i="17"/>
  <c r="E42" i="17" s="1"/>
  <c r="D43" i="17"/>
  <c r="E43" i="17" s="1"/>
  <c r="E10" i="17"/>
  <c r="D22" i="17"/>
  <c r="E12" i="17"/>
  <c r="C22" i="17"/>
  <c r="C33" i="17" s="1"/>
  <c r="C25" i="16"/>
  <c r="B25" i="16"/>
  <c r="D24" i="16"/>
  <c r="D23" i="16"/>
  <c r="D22" i="16"/>
  <c r="D21" i="16"/>
  <c r="D20" i="16"/>
  <c r="D19" i="16"/>
  <c r="D18" i="16"/>
  <c r="D17" i="16"/>
  <c r="D16" i="16"/>
  <c r="D15" i="16"/>
  <c r="D14" i="16"/>
  <c r="D13" i="16"/>
  <c r="D12" i="16"/>
  <c r="D11" i="16"/>
  <c r="D10" i="16"/>
  <c r="D9" i="16"/>
  <c r="D8" i="16"/>
  <c r="D7" i="16"/>
  <c r="D6" i="16"/>
  <c r="D5" i="16"/>
  <c r="D4" i="16"/>
  <c r="D3" i="16"/>
  <c r="D2" i="16"/>
  <c r="E22" i="17" l="1"/>
  <c r="E33" i="17" s="1"/>
  <c r="D33" i="17"/>
  <c r="D25" i="16"/>
  <c r="C34" i="14"/>
  <c r="B34" i="14"/>
  <c r="D3"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2" i="14"/>
  <c r="D34" i="14" l="1"/>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2" i="8"/>
  <c r="D18" i="11" l="1"/>
  <c r="D19" i="11"/>
  <c r="D21" i="11"/>
  <c r="D22" i="11"/>
  <c r="D23" i="11"/>
  <c r="D24" i="11"/>
  <c r="C20" i="11"/>
  <c r="D20" i="11" s="1"/>
  <c r="D17" i="11"/>
  <c r="C16" i="11"/>
  <c r="D16" i="11" s="1"/>
  <c r="D6" i="11"/>
  <c r="D7" i="11"/>
  <c r="D8" i="11"/>
  <c r="D9" i="11"/>
  <c r="D10" i="11"/>
  <c r="D11" i="11"/>
  <c r="D12" i="11"/>
  <c r="D13" i="11"/>
  <c r="D14" i="11"/>
  <c r="D15" i="11"/>
  <c r="C5" i="11"/>
  <c r="D5" i="11" s="1"/>
  <c r="D3" i="11"/>
  <c r="D4" i="11"/>
  <c r="C2" i="11"/>
  <c r="B2" i="11"/>
  <c r="B29" i="11" s="1"/>
  <c r="D2" i="11" l="1"/>
  <c r="D29" i="11" s="1"/>
  <c r="C29" i="11"/>
  <c r="C35" i="8" l="1"/>
  <c r="B35" i="8"/>
  <c r="D35" i="8" l="1"/>
</calcChain>
</file>

<file path=xl/sharedStrings.xml><?xml version="1.0" encoding="utf-8"?>
<sst xmlns="http://schemas.openxmlformats.org/spreadsheetml/2006/main" count="8837" uniqueCount="1048">
  <si>
    <t>Maksutulud</t>
  </si>
  <si>
    <t>Tulud kaupade ja teenuste müügist</t>
  </si>
  <si>
    <t>3500, 352</t>
  </si>
  <si>
    <t>Saadavad toetused tegevuskuludeks</t>
  </si>
  <si>
    <t>3825, 388</t>
  </si>
  <si>
    <t xml:space="preserve">Muud tegevustulud </t>
  </si>
  <si>
    <t>sh  antavad toetused</t>
  </si>
  <si>
    <t>sh  muud tegevuskulud</t>
  </si>
  <si>
    <t>01-02</t>
  </si>
  <si>
    <t>Valitsemine</t>
  </si>
  <si>
    <t>40,41,4500,452</t>
  </si>
  <si>
    <t>Antavad toetused tegevuskuludeks</t>
  </si>
  <si>
    <t>50,55,60</t>
  </si>
  <si>
    <t>Muud tegevuskulud</t>
  </si>
  <si>
    <t>03-06</t>
  </si>
  <si>
    <t>Majandusvaldkond</t>
  </si>
  <si>
    <t>07-10</t>
  </si>
  <si>
    <t>Kultuuri-, haridus- ja sotsiaalvaldkond</t>
  </si>
  <si>
    <t>PÕHITEGEVUSE TULEM</t>
  </si>
  <si>
    <t> INVESTEERIMISTEGEVUS KOKKU</t>
  </si>
  <si>
    <t>Põhivara müük</t>
  </si>
  <si>
    <t xml:space="preserve">Põhivara soetus </t>
  </si>
  <si>
    <t>Põhivara soetuseks saadav sihtfinantseerimine</t>
  </si>
  <si>
    <t>Põhivara soetuseks antav sihtfinantseerimine</t>
  </si>
  <si>
    <t>Osaluste soetamine</t>
  </si>
  <si>
    <t>Osaluste müük</t>
  </si>
  <si>
    <t>Finantstulud</t>
  </si>
  <si>
    <t>Finantskulud</t>
  </si>
  <si>
    <t>EELARVE TULEM</t>
  </si>
  <si>
    <t>FINANTSEERIMISTEGEVUS</t>
  </si>
  <si>
    <t>Kohustuste võtmine</t>
  </si>
  <si>
    <t>Kohustuste tasumine</t>
  </si>
  <si>
    <t>Likviidsete varade muutus</t>
  </si>
  <si>
    <t>Nõuete ja kohustuste saldo muutus</t>
  </si>
  <si>
    <t xml:space="preserve">Eelarve tulude maht kokku </t>
  </si>
  <si>
    <t>Eelarve kulude maht kokku</t>
  </si>
  <si>
    <t>53 Viljandi Linnaraamatukogu</t>
  </si>
  <si>
    <t>37 Viljandi Nukuteater</t>
  </si>
  <si>
    <t>27 Viljandi Kunstikool</t>
  </si>
  <si>
    <t>58 Viljandi Spordikeskus</t>
  </si>
  <si>
    <t>26 Viljandi Spordikool</t>
  </si>
  <si>
    <t>29 Viljandi Huvikool</t>
  </si>
  <si>
    <t>44 Viljandi Hoolekandekeskus</t>
  </si>
  <si>
    <t>42 Viljandi Päevakeskus</t>
  </si>
  <si>
    <t>43 Viljandi Laste ja Perede  Tugikeskus</t>
  </si>
  <si>
    <t>L1192 Haldusamet</t>
  </si>
  <si>
    <t>82 Viljandi Linnahooldus</t>
  </si>
  <si>
    <t>13 Viljandi Lasteaed Krõllipesa</t>
  </si>
  <si>
    <t>15 Viljandi Lasteaed Männimäe</t>
  </si>
  <si>
    <t>28 Viljandi Muusikakool</t>
  </si>
  <si>
    <t>48 Viljandi Kesklinna Kool</t>
  </si>
  <si>
    <t>14 Viljandi Lasteaed Karlsson</t>
  </si>
  <si>
    <t>16 Viljandi Kesklinna Lasteaed</t>
  </si>
  <si>
    <t>20 Viljandi Kaare Kool</t>
  </si>
  <si>
    <t>30 Viljandi Täiskasvanute Gümnaasium</t>
  </si>
  <si>
    <t>47 Viljandi Jakobsoni Kool</t>
  </si>
  <si>
    <t>49 Viljandi Paalalinna Kool</t>
  </si>
  <si>
    <t>54 Sakala Keskus - Kultuuritöö</t>
  </si>
  <si>
    <t>55 Sakala Keskus - Kondase Keskus</t>
  </si>
  <si>
    <t>56 Sakala Keskus - Noorsootöö</t>
  </si>
  <si>
    <t>94 Sakala Keskus - Vana Veetorn</t>
  </si>
  <si>
    <t>L1100 Linnapea</t>
  </si>
  <si>
    <t>01 Üldised valitsussektori teenused</t>
  </si>
  <si>
    <t>04 Majandus</t>
  </si>
  <si>
    <t>0006 Trepimäe rekonstrueerimine</t>
  </si>
  <si>
    <t>0007 Turu ja Kaalu tänav ja Kaalu tänava parkla rekonstrueerimine</t>
  </si>
  <si>
    <t>KU321 Lemmikloomade varjupaik</t>
  </si>
  <si>
    <t>KU292 Korteriühistute toetamine - Õue ja haljasalad korda</t>
  </si>
  <si>
    <t>KU307 Tänavavalgustuse rekonstrueerimine</t>
  </si>
  <si>
    <t>08 Vaba aeg, kultuur, religioon</t>
  </si>
  <si>
    <t>06 Elamu- ja kommunaalmajandus</t>
  </si>
  <si>
    <t>59 Sakala Keskus - Lauluväljak</t>
  </si>
  <si>
    <t>L1150 Haridus- ja kultuuriamet</t>
  </si>
  <si>
    <t>L1170 Kantselei</t>
  </si>
  <si>
    <t>L1180 Viljandi Linnavolikogu</t>
  </si>
  <si>
    <t>L1200 Arhitektuuriamet</t>
  </si>
  <si>
    <t>L1210 Rahandusamet</t>
  </si>
  <si>
    <t>L1220 Sotsiaalamet</t>
  </si>
  <si>
    <t>Osakonna nimetus</t>
  </si>
  <si>
    <t>Kokku</t>
  </si>
  <si>
    <t>Projekti nimetus ja kood</t>
  </si>
  <si>
    <t>lugemiste vaheline muutus</t>
  </si>
  <si>
    <t>Valdkonnad ja kontogrupid</t>
  </si>
  <si>
    <t>Kirje nimetus</t>
  </si>
  <si>
    <t>Eelarve täiseurodes</t>
  </si>
  <si>
    <r>
      <t> </t>
    </r>
    <r>
      <rPr>
        <b/>
        <sz val="9"/>
        <color rgb="FF000000"/>
        <rFont val="Times New Roman"/>
        <family val="1"/>
      </rPr>
      <t>PÕHITEGEVUSE TULUD KOKKU</t>
    </r>
  </si>
  <si>
    <r>
      <t> </t>
    </r>
    <r>
      <rPr>
        <b/>
        <sz val="9"/>
        <color rgb="FF000000"/>
        <rFont val="Times New Roman"/>
        <family val="1"/>
      </rPr>
      <t>PÕHITEGEVUSE KULUD KOKKU</t>
    </r>
  </si>
  <si>
    <t>0011 Haljastu arengukava elluviimine, alleede rajamine</t>
  </si>
  <si>
    <t>PR517 Harrastuskalapüüki toetava taristu uuendamine Viljandi järvel</t>
  </si>
  <si>
    <t>KU174 Tänavate rekonstrueerimine</t>
  </si>
  <si>
    <t>KU17H Hariduse tn ja Reinu tee projekteerimine</t>
  </si>
  <si>
    <t>KU19T Kõnniteede rekonstrueerimine</t>
  </si>
  <si>
    <t>KU233 Investeeringute reserv</t>
  </si>
  <si>
    <t>KU23K Järveotsa arendusala tänavad ja tehnovõrgud</t>
  </si>
  <si>
    <t>KU265 Sadevete kanalisatsiooni hooldus</t>
  </si>
  <si>
    <t>KU790 Kaasava eelarve menetluse tulemusel rajatav objekt</t>
  </si>
  <si>
    <t>Muutus</t>
  </si>
  <si>
    <t>05 Keskkonnakaitse</t>
  </si>
  <si>
    <t>Laenu intressid</t>
  </si>
  <si>
    <t>Linnahoolduse liising</t>
  </si>
  <si>
    <t>Sakala Keskus</t>
  </si>
  <si>
    <t>Viljandi Spordikeskus</t>
  </si>
  <si>
    <t>0001 Raamatukogu põhiprojekt ja eskiis</t>
  </si>
  <si>
    <t>I lisaeelarve</t>
  </si>
  <si>
    <t>2025 aasta algne eelarve</t>
  </si>
  <si>
    <t>Algne eelarve</t>
  </si>
  <si>
    <t>KU337 Linnakujundus väikevormid "Tüdruk ja kaks lindu"</t>
  </si>
  <si>
    <t>0008 Uueveski kergliiklustee (lõigus Uus tn - Oja tee)</t>
  </si>
  <si>
    <t>Osakond</t>
  </si>
  <si>
    <t>43 Viljandi Laste ja Perede Tugikeskus</t>
  </si>
  <si>
    <t xml:space="preserve">Osakonna nimi </t>
  </si>
  <si>
    <t>Muudatus</t>
  </si>
  <si>
    <t>Lossivaremete ja teiste mälestiste konserveerimine</t>
  </si>
  <si>
    <t>KU206</t>
  </si>
  <si>
    <t>Üldmajanduslikud arendusprojektid</t>
  </si>
  <si>
    <t>04740</t>
  </si>
  <si>
    <t>Arhitektuuriamet</t>
  </si>
  <si>
    <t>L1200</t>
  </si>
  <si>
    <t>Korrashoiuteenused</t>
  </si>
  <si>
    <t>551240</t>
  </si>
  <si>
    <t>Lossivaremete konserveerimine (Kultuuriministeeriumi kulu)</t>
  </si>
  <si>
    <t>Vana kalmistu (Kultuuriministeeriumi kulu)</t>
  </si>
  <si>
    <t>Noorte huviharidus ja huvitegevus</t>
  </si>
  <si>
    <t>09510</t>
  </si>
  <si>
    <t>Viljandi Huvikool</t>
  </si>
  <si>
    <t>29</t>
  </si>
  <si>
    <t>Ürituste ja näituste korraldamise kulud</t>
  </si>
  <si>
    <t>552520</t>
  </si>
  <si>
    <t>Ürituste ja näituste korraldamise kulud/Muusikakooli juubeli toetus</t>
  </si>
  <si>
    <t>Vaba aja tegevused</t>
  </si>
  <si>
    <t>08109</t>
  </si>
  <si>
    <t>Sakala Keskus - Kultuuritöö</t>
  </si>
  <si>
    <t>54</t>
  </si>
  <si>
    <t>Omavahelised - raamatukogule EV107 töötoa materjalid jm</t>
  </si>
  <si>
    <t>Omavahelised - kunstikoolile EV107 töötoa materjalid jm</t>
  </si>
  <si>
    <t>Bussitranspordikulud</t>
  </si>
  <si>
    <t>KU17B</t>
  </si>
  <si>
    <t>Ühistranspordi korraldus</t>
  </si>
  <si>
    <t>04512</t>
  </si>
  <si>
    <t>Haldusamet</t>
  </si>
  <si>
    <t>L1192</t>
  </si>
  <si>
    <t>Kodumaine sihtfinantseerimine tegevuskuludeks</t>
  </si>
  <si>
    <t>450000</t>
  </si>
  <si>
    <t>Transporditeenused</t>
  </si>
  <si>
    <t>554020</t>
  </si>
  <si>
    <t>Viljandi Muusikakool</t>
  </si>
  <si>
    <t>28</t>
  </si>
  <si>
    <t>Muud kommunikatsiooni-, kultuuri- ja vaba aja sisustamise kulud</t>
  </si>
  <si>
    <t>552590</t>
  </si>
  <si>
    <t>Viljandi Muusikakoolile kingitus 80.juubeliks Huvikoolilt</t>
  </si>
  <si>
    <t>Üldplaneeringu koostamine</t>
  </si>
  <si>
    <t>KU225</t>
  </si>
  <si>
    <t>Muud administreerimiskulud</t>
  </si>
  <si>
    <t>550099</t>
  </si>
  <si>
    <t>Muud kinnistute, hoonete, ruumide kulud</t>
  </si>
  <si>
    <t>551109</t>
  </si>
  <si>
    <t>Alusharidus</t>
  </si>
  <si>
    <t>09110</t>
  </si>
  <si>
    <t>Viljandi Lasteaed Karlsson</t>
  </si>
  <si>
    <t>14</t>
  </si>
  <si>
    <t>Põhipalk ja kokkulepitud tasud (TLS nooremspetsialisti brutopalk)</t>
  </si>
  <si>
    <t>500270</t>
  </si>
  <si>
    <t>Põhipalk ja kokkulepitud tasud (TLS keskastme spetsialisti brutopalk)</t>
  </si>
  <si>
    <t>500250</t>
  </si>
  <si>
    <t>Toiduained</t>
  </si>
  <si>
    <t>552100</t>
  </si>
  <si>
    <t>Toitlustusteenused</t>
  </si>
  <si>
    <t>552110</t>
  </si>
  <si>
    <t>Viljandi Lasteaed Krõllipesa</t>
  </si>
  <si>
    <t>13</t>
  </si>
  <si>
    <t>Põhipalk ja kokkulepitud tasud (õpetajate brutopalk)</t>
  </si>
  <si>
    <t>500260</t>
  </si>
  <si>
    <t>Toitlustuskulud ja toiduraha hüvitised</t>
  </si>
  <si>
    <t>505091</t>
  </si>
  <si>
    <t>Esindus- ja vastuvõtukulud (va kingitused ja auhinnad)</t>
  </si>
  <si>
    <t>550040</t>
  </si>
  <si>
    <t>Inventar ja selle tarvikud</t>
  </si>
  <si>
    <t>551500</t>
  </si>
  <si>
    <t>Põhipalk ja kokkulepitud tasud (TLS juhtide brutopalgad)</t>
  </si>
  <si>
    <t>500210</t>
  </si>
  <si>
    <t>Töötasud võlaõiguslike lepingute alusel</t>
  </si>
  <si>
    <t>500500</t>
  </si>
  <si>
    <t>Kommunikatsioonitehnoloogiline riistvara ja tarvikud</t>
  </si>
  <si>
    <t>551401</t>
  </si>
  <si>
    <t>Muud koolitusega seotud kulud</t>
  </si>
  <si>
    <t>550490</t>
  </si>
  <si>
    <t>Koolitusteenused</t>
  </si>
  <si>
    <t>550400</t>
  </si>
  <si>
    <t>Sõidukulud</t>
  </si>
  <si>
    <t>550420</t>
  </si>
  <si>
    <t>Viljandi Kesklinna Lasteaed</t>
  </si>
  <si>
    <t>16</t>
  </si>
  <si>
    <t>Viljandi Kunstikool</t>
  </si>
  <si>
    <t>27</t>
  </si>
  <si>
    <t>Korrashoiu- ja remondimaterjalid, lisaseadmed ja -tarvikud</t>
  </si>
  <si>
    <t>551103</t>
  </si>
  <si>
    <t>Remondi- ja hooldusteenused</t>
  </si>
  <si>
    <t>551560</t>
  </si>
  <si>
    <t>KULKA S-Stuudio</t>
  </si>
  <si>
    <t>29003</t>
  </si>
  <si>
    <t>Toetused valitsussektorisse kuuluvatelt avalik-õiguslikelt juriidilistelt isikutelt (KULKA)</t>
  </si>
  <si>
    <t>350002</t>
  </si>
  <si>
    <t xml:space="preserve">Viljandi Muusikakoolile kingitus 80.juubeliks </t>
  </si>
  <si>
    <t>Põhi- ja üldkeskharidus</t>
  </si>
  <si>
    <t>09212</t>
  </si>
  <si>
    <t>Viljandi Paalalinna Kool</t>
  </si>
  <si>
    <t>49</t>
  </si>
  <si>
    <t>Põhipalk ja kokkulepitud tasud (TLS tippspetsialisti brutopalk)</t>
  </si>
  <si>
    <t>500240</t>
  </si>
  <si>
    <t>Tulumaks erisoodustustelt</t>
  </si>
  <si>
    <t>Sotsiaalmaks erisoodustustelt</t>
  </si>
  <si>
    <t>506010</t>
  </si>
  <si>
    <t>Kaare Kooli Erasmus+ KA-210A</t>
  </si>
  <si>
    <t>PR203</t>
  </si>
  <si>
    <t>Viljandi Kaare Kool</t>
  </si>
  <si>
    <t>20</t>
  </si>
  <si>
    <t>350000</t>
  </si>
  <si>
    <t>Viljandi Jakobsoni Kool</t>
  </si>
  <si>
    <t>47</t>
  </si>
  <si>
    <t>Ridadevaheline ümbertõstmine realt 550400 reale 550420</t>
  </si>
  <si>
    <t>Muud koolituse kulud</t>
  </si>
  <si>
    <t>552490</t>
  </si>
  <si>
    <t>Ridadevaheline ümbertsõtmine realt 552490 reale 550304</t>
  </si>
  <si>
    <t>Päevarahad</t>
  </si>
  <si>
    <t>Avalike alade puhastus</t>
  </si>
  <si>
    <t>05101</t>
  </si>
  <si>
    <t>Viljandi Linnahooldus</t>
  </si>
  <si>
    <t>82</t>
  </si>
  <si>
    <t>Rent</t>
  </si>
  <si>
    <t>Eri- ja vormiriietus</t>
  </si>
  <si>
    <t>553200</t>
  </si>
  <si>
    <t>Postiteenused</t>
  </si>
  <si>
    <t>550011</t>
  </si>
  <si>
    <t>Üür, rent, kasutusõiguse tasu</t>
  </si>
  <si>
    <t>551280</t>
  </si>
  <si>
    <t>Kütus</t>
  </si>
  <si>
    <t>551310</t>
  </si>
  <si>
    <t>551313</t>
  </si>
  <si>
    <t>Kindlustus</t>
  </si>
  <si>
    <t>551327</t>
  </si>
  <si>
    <t>Riigilõivud</t>
  </si>
  <si>
    <t>601070</t>
  </si>
  <si>
    <t>Esindus ja vastuvõtukulud</t>
  </si>
  <si>
    <t>505090</t>
  </si>
  <si>
    <t>Sideteenused</t>
  </si>
  <si>
    <t>550010</t>
  </si>
  <si>
    <t>Muud õppevahendid</t>
  </si>
  <si>
    <t>552440</t>
  </si>
  <si>
    <t>Reklaamikulud</t>
  </si>
  <si>
    <t>552580</t>
  </si>
  <si>
    <t>IKT kulud</t>
  </si>
  <si>
    <t>Info- ja PR teenused</t>
  </si>
  <si>
    <t>550060</t>
  </si>
  <si>
    <t>Puhkepargid ja -baasid</t>
  </si>
  <si>
    <t>08103</t>
  </si>
  <si>
    <t>Viljandi Muusikakoolile kingitus 80.juubeliks  Krõllipesalt</t>
  </si>
  <si>
    <t>Majutuskulud</t>
  </si>
  <si>
    <t>Lähetatute kindlustus</t>
  </si>
  <si>
    <t>Muud tulud haridusalasest tegevusest</t>
  </si>
  <si>
    <t>322090</t>
  </si>
  <si>
    <t>Muu toodete ja teenuste müük</t>
  </si>
  <si>
    <t>323890</t>
  </si>
  <si>
    <t>Sotsiaalmaks töötasudelt ja toetustelt</t>
  </si>
  <si>
    <t>506000</t>
  </si>
  <si>
    <t>Töötuskindlustusmakse</t>
  </si>
  <si>
    <t>506040</t>
  </si>
  <si>
    <t>Annetused</t>
  </si>
  <si>
    <t>352900</t>
  </si>
  <si>
    <t>Muud sõidukulud</t>
  </si>
  <si>
    <t>505092</t>
  </si>
  <si>
    <t>550410</t>
  </si>
  <si>
    <t>Muud inventari majandamiskulud</t>
  </si>
  <si>
    <t>551590</t>
  </si>
  <si>
    <t>Viljandi Lasteaed Männimäe</t>
  </si>
  <si>
    <t>15</t>
  </si>
  <si>
    <t>Põhipalk ja kokkulepitud tasud (TLS keskastme spetsialisti brutopalk), eelarve vigade parandus</t>
  </si>
  <si>
    <t>Põhipalk ja kokkulepitud tasud (TLS nooremspetsialisti brutopalk), eelarve vigade parandus</t>
  </si>
  <si>
    <t>Toiduained, eelarve vigade parandus, eelarve vigade parandus</t>
  </si>
  <si>
    <t>Toitlustusteenused, eelarve vigade parandus</t>
  </si>
  <si>
    <t>Praktika juhendajate tasu</t>
  </si>
  <si>
    <t>Viljandi Täiskasvanute Gümnaasium</t>
  </si>
  <si>
    <t>551660</t>
  </si>
  <si>
    <t>Riskirühmad</t>
  </si>
  <si>
    <t>KU690</t>
  </si>
  <si>
    <t>Kodud Tuleohutuks</t>
  </si>
  <si>
    <t>0003</t>
  </si>
  <si>
    <t>Muu sotsiaalsete riskirühmade kaitse</t>
  </si>
  <si>
    <t>10702</t>
  </si>
  <si>
    <t>Sotsiaalamet</t>
  </si>
  <si>
    <t>L1220</t>
  </si>
  <si>
    <t>Eespool nimetamata sotsiaalabitoetused ja hüvitised</t>
  </si>
  <si>
    <t>413899</t>
  </si>
  <si>
    <t>Projekt "Kodud Tuleohutuks" I voorust vahendeid ei saanud, sügisel otsustatakse kas jääk läheb ümberjagamisele või mitte, täna ei ole ka teada kas jääki üldse tekib.</t>
  </si>
  <si>
    <t>Üldiseloomuga ülekanded valitsussektoris</t>
  </si>
  <si>
    <t>01800</t>
  </si>
  <si>
    <t>Linnapea</t>
  </si>
  <si>
    <t>L1100</t>
  </si>
  <si>
    <t>Kohaliku omavalitsuse tasandusfond</t>
  </si>
  <si>
    <t>352001</t>
  </si>
  <si>
    <t>Tasandusfond on algselt planeeritust väiksem</t>
  </si>
  <si>
    <t>Huvihariduse ja -tegevuse toetus</t>
  </si>
  <si>
    <t>TF01-04</t>
  </si>
  <si>
    <t>Haridus- ja kultuuriamet</t>
  </si>
  <si>
    <t>L1150</t>
  </si>
  <si>
    <t>Kohaliku omavalitsuse toetusfond</t>
  </si>
  <si>
    <t>352000</t>
  </si>
  <si>
    <t>Toetusfondi eraldis on väiksem</t>
  </si>
  <si>
    <t>Riigi poolt toetatav huvitegevus</t>
  </si>
  <si>
    <t>KU42R</t>
  </si>
  <si>
    <t>Kohalike teede hoiu toetus</t>
  </si>
  <si>
    <t>TF01-02</t>
  </si>
  <si>
    <t>Maanteetransport</t>
  </si>
  <si>
    <t>04510</t>
  </si>
  <si>
    <t>Toetusfondi eraldis on suurem</t>
  </si>
  <si>
    <t>Tänavate hooldus</t>
  </si>
  <si>
    <t>KU171</t>
  </si>
  <si>
    <t>Toimetulekutoetuse maksmise hüvitis</t>
  </si>
  <si>
    <t>TF01-06</t>
  </si>
  <si>
    <t>Riiklik toimetulekutoetus</t>
  </si>
  <si>
    <t>10701</t>
  </si>
  <si>
    <t>Toimetulekutoetus</t>
  </si>
  <si>
    <t>KU675</t>
  </si>
  <si>
    <t>413100</t>
  </si>
  <si>
    <t>Rahvastikutoimingute kulude hüvitis</t>
  </si>
  <si>
    <t>TF01-01</t>
  </si>
  <si>
    <t>Kantselei</t>
  </si>
  <si>
    <t>L1170</t>
  </si>
  <si>
    <t>Teenistujate tasud ja maksud</t>
  </si>
  <si>
    <t>KU049</t>
  </si>
  <si>
    <t>Viljandi Linnavalitsus</t>
  </si>
  <si>
    <t>01112</t>
  </si>
  <si>
    <t>Põhipalk ja kokkulepitud tasud (ATS keskastme spetsialisti brutopalk)</t>
  </si>
  <si>
    <t>500140</t>
  </si>
  <si>
    <t>Remont ja hooldus</t>
  </si>
  <si>
    <t>Töömasinate ja seadmete tarvikud</t>
  </si>
  <si>
    <t>551600</t>
  </si>
  <si>
    <t>Raamatukogud</t>
  </si>
  <si>
    <t>08201</t>
  </si>
  <si>
    <t>Viljandi Linnaraamatukogu</t>
  </si>
  <si>
    <t>53</t>
  </si>
  <si>
    <t>Põhipalk (kõrgharidusega kultuuritöötajad)</t>
  </si>
  <si>
    <t>Sporditegevus</t>
  </si>
  <si>
    <t>08102</t>
  </si>
  <si>
    <t>58</t>
  </si>
  <si>
    <t>Spordikeskuse eelarvest Huntaugu nõlva niitmiseks</t>
  </si>
  <si>
    <t>Väljaspool kodu osutatav üldhooldusteenus</t>
  </si>
  <si>
    <t>10200</t>
  </si>
  <si>
    <t>Viljandi Hoolekandekeskus</t>
  </si>
  <si>
    <t>44</t>
  </si>
  <si>
    <t>Põhipalk ja kokkulepitud tasud (TLS tööliste brutopalk)</t>
  </si>
  <si>
    <t>500280</t>
  </si>
  <si>
    <t>Hüvitised ja toetused (TLS tööliste palgaosa)</t>
  </si>
  <si>
    <t>500287</t>
  </si>
  <si>
    <t>Kingitused ja auhinnad (va oma töötajatele)</t>
  </si>
  <si>
    <t>550041</t>
  </si>
  <si>
    <t xml:space="preserve">Muud koolituse kulud. Eelarve vähendamine seoses Paalalinna kooli bussi kasutamisega. Kütuse kompenseerimine Paalalinna koolile. Summa tõsta nende eelarves reale 551300 - kütus. </t>
  </si>
  <si>
    <t>Igapäevaelu toetamise teenuse ruumide kulud</t>
  </si>
  <si>
    <t>KU63A</t>
  </si>
  <si>
    <t>Puudega inimese erihoolekandeteenus</t>
  </si>
  <si>
    <t>10120</t>
  </si>
  <si>
    <t>Sissetulekust sõltumatud sotsiaalhoolekande toetused ja hüvitised</t>
  </si>
  <si>
    <t>413120</t>
  </si>
  <si>
    <t>Eeldatav kulu on olnud väiksem, tõstan Laste ja Perede Tugikeskuse eelarvesse teenuste osutamiseks (mänguteraapia ja kogukonna-psühholoogi teenuse pakkumiseks jm teenuste jaoks, mis aitab laste ja perede toimetulekut tõsta).</t>
  </si>
  <si>
    <t>Tõstan õigele kontole</t>
  </si>
  <si>
    <t>Sotsiaalvaldkonna reserv</t>
  </si>
  <si>
    <t>KU694</t>
  </si>
  <si>
    <t>Muu sotsiaalne kaitse, sh sotsiaalse kaitse haldus</t>
  </si>
  <si>
    <t>10900</t>
  </si>
  <si>
    <t>Muud sotsiaalteenused</t>
  </si>
  <si>
    <t>552690</t>
  </si>
  <si>
    <t>Kaotame sotsiaalameti reservi, vajadusel küsime üldisest LV reservist</t>
  </si>
  <si>
    <t>Sotsiaaltoetus abivajajatele</t>
  </si>
  <si>
    <t>KU680</t>
  </si>
  <si>
    <t>Eluasemeteenused sotsiaalsetele riskirühmadele</t>
  </si>
  <si>
    <t>10600</t>
  </si>
  <si>
    <t>Puudega isikute eluruumide kohandamise kulude vähendamine, 4 kuu jooksul ei ole väljamakseid olnud, vähendame käesoleva aasta eelarvet</t>
  </si>
  <si>
    <t>PRIA Koolikava kaasnevate haridusmeetmete toetus</t>
  </si>
  <si>
    <t>Kulud PRIA toetuse arvelt</t>
  </si>
  <si>
    <t>Matusetoetus</t>
  </si>
  <si>
    <t>KU66M</t>
  </si>
  <si>
    <t>Muu perekondade ja laste sotsiaalne kaitse</t>
  </si>
  <si>
    <t>10402</t>
  </si>
  <si>
    <t>Matusetoetused</t>
  </si>
  <si>
    <t>413890</t>
  </si>
  <si>
    <t>5 kuu aritmeetiline keskmine ja eelneva aasta kulu lubab eeldada, et kulu on väiksem</t>
  </si>
  <si>
    <t>Kulud sõjapõgenikele</t>
  </si>
  <si>
    <t>KU68P</t>
  </si>
  <si>
    <t>Sõjapõgenike üürikorteri sissemaksu ja tõlketoetuse toetus läheb SKA menetlusse tagasi, taotlejaid on jäänud väga väheseks.</t>
  </si>
  <si>
    <t>D10 Partnerlusleping nr 2024-3-EE01-KA154-YOU-000283800-VIL</t>
  </si>
  <si>
    <t>Muud kommunikatsiooni-, kultuuri- ja vaba aja sisustamise kulud. D10 Partnerlusleping nr 2024-3-EE01-KA154-YOU-000283800-VIL</t>
  </si>
  <si>
    <t xml:space="preserve">Laulu- ja tantsupeoliikumises osalevate kollektiivide juhendajate tööjõukulu 2025.aasta taotlusvoor. Leping 5-1.9/8357-1 </t>
  </si>
  <si>
    <t>Põhipalk ja kokkulepitud tasud (TLS tippspetsialisti brutopalk). Laulu- ja tantsupeoliikumises osalevate kollektiivide juhendajate tööjõukulu</t>
  </si>
  <si>
    <t>Sotsiaalmaks töötasudelt ja toetustelt. Laulu- ja tantsupeoliikumises osalevate kollektiivide juhendajate tööjõukulu</t>
  </si>
  <si>
    <t>Töötuskindlustusmakse. Laulu- ja tantsupeoliikumises osalevate kollektiivide juhendajate tööjõukulu</t>
  </si>
  <si>
    <t>Kultuurkapitali toetus H. Pärnakivi jooksu korraldamiseks. Leping M14-25/0011</t>
  </si>
  <si>
    <t>Koolikava kaasnevad haridusmeetmed. PRIA toetus 10-17/25/2296</t>
  </si>
  <si>
    <t>Investeeringute reserv</t>
  </si>
  <si>
    <t>KU233</t>
  </si>
  <si>
    <t>KVHA  Linnu 2 LV Raekoda</t>
  </si>
  <si>
    <t>9611</t>
  </si>
  <si>
    <t>Hooned (v.a eluhooned) soetusmaksumuses</t>
  </si>
  <si>
    <t>155100</t>
  </si>
  <si>
    <t xml:space="preserve">Linnu 2 tuleohutusalaste tööde kallinemine </t>
  </si>
  <si>
    <t>Muud rajatised soetusmaksumuses</t>
  </si>
  <si>
    <t>155109</t>
  </si>
  <si>
    <t xml:space="preserve">Linnu 2 tuleohutusalaste tööde katteks </t>
  </si>
  <si>
    <t>Arkaadia aia kõnniteeosa rekk</t>
  </si>
  <si>
    <t>Kõnniteede rekonstrueerimine</t>
  </si>
  <si>
    <t>KU19T</t>
  </si>
  <si>
    <t>Arkaadia aia kõnniteeosa rekk- summa täpsustus peale hankemenetlust</t>
  </si>
  <si>
    <t>Kodumaine sihtfinantseerimine tegevuskuludeks. Erasmus+ projekti 224 2023-KA122SCH-25, jääkmakse</t>
  </si>
  <si>
    <t>Inventar ja selle tarvikud. Erasmus+ projekti 224 2023-KA122SCH-25 jääkmakse arvelt</t>
  </si>
  <si>
    <t>Muud õppevahendid. Erasmus+ projekti 224 2023-KA122SCH-25 jääkmakse arvelt</t>
  </si>
  <si>
    <t>Avalikud WC'd</t>
  </si>
  <si>
    <t>KU254</t>
  </si>
  <si>
    <t>KVHA  Väiketuru 1 WC</t>
  </si>
  <si>
    <t>9322</t>
  </si>
  <si>
    <t>Jäätmekäitlus</t>
  </si>
  <si>
    <t>05100</t>
  </si>
  <si>
    <t>Tehnohooldus</t>
  </si>
  <si>
    <t>5511046</t>
  </si>
  <si>
    <t xml:space="preserve">Kaardimakse lahenduse lisamine maksevahendisse </t>
  </si>
  <si>
    <t>Ettenägemata tööd</t>
  </si>
  <si>
    <t>KU241</t>
  </si>
  <si>
    <t>KVHA  Üldkulud</t>
  </si>
  <si>
    <t>9640</t>
  </si>
  <si>
    <t>Muu majandus (sh majanduse haldus)</t>
  </si>
  <si>
    <t>04900</t>
  </si>
  <si>
    <t>Muud rajatiste majandamisega seotud kulud</t>
  </si>
  <si>
    <t>551290</t>
  </si>
  <si>
    <t>Kriisivalmiduse spetsialisti ametikoha loomise palgakulu kanitselei kooseisus</t>
  </si>
  <si>
    <t xml:space="preserve">Malevlaste palgafondi suurendamine </t>
  </si>
  <si>
    <t>Muud maismaasõidukite majandamiskulud</t>
  </si>
  <si>
    <t>KVHA Viljandi järve ranna WC</t>
  </si>
  <si>
    <t>9644</t>
  </si>
  <si>
    <t>Koristusteenus</t>
  </si>
  <si>
    <t>5511043</t>
  </si>
  <si>
    <t xml:space="preserve">Viia üle KU254 eelarvele </t>
  </si>
  <si>
    <t xml:space="preserve">Üle viia KU254 eelarvele </t>
  </si>
  <si>
    <t>Isikukeskse erihoolekande teenusmudeli rakendamine</t>
  </si>
  <si>
    <t>KU743</t>
  </si>
  <si>
    <t xml:space="preserve">Isikukeskse erihoolekande teenusmudeli rakendamine </t>
  </si>
  <si>
    <t>0004</t>
  </si>
  <si>
    <t>Projektist on kliente väljunud, kulu ei ole nii suur, kui esialgu planeeritud</t>
  </si>
  <si>
    <t>Siseministeerium</t>
  </si>
  <si>
    <t>35000010</t>
  </si>
  <si>
    <t>Projekt "Kodud Tuleohutuks" I voorust vahendeid ei saanud, sügisel otsustatakse kas jääk läheb ümberjagamisele või mitte, täna ei ole ka teada kas jääki üldse tekib ja kuna on tekkinud juba ka taotluste järjekord, siis lootus on kaduvväike</t>
  </si>
  <si>
    <t>Üldhariduse valdkonna kulud</t>
  </si>
  <si>
    <t>KU614</t>
  </si>
  <si>
    <t>Muu haridus</t>
  </si>
  <si>
    <t>09800</t>
  </si>
  <si>
    <t xml:space="preserve">Eraldan Kesklinna Koolile I lisaõppeklassi jaoks õppevahendite vahendid 2400 eurot, KLK eelarves 552440 Muud õppevahendid   </t>
  </si>
  <si>
    <t>Eraldan Kesklinna Koolile I lisaõppeklassi jaoks mööbel 4000 eurot,551500 Inventar ja selle tarvikud</t>
  </si>
  <si>
    <t>Sotsiaalministeerium</t>
  </si>
  <si>
    <t>35000011</t>
  </si>
  <si>
    <t>Tõstan tulud ühele reale kokku</t>
  </si>
  <si>
    <t>Tõstan tulud ühele reale kokku ja viin eelarve vähendamisega tasakaalu (ISTE arvestulik kulu-tulu hetke prognoosi järgi 243177)</t>
  </si>
  <si>
    <t>Haridusvaldkonna kulu</t>
  </si>
  <si>
    <t>KU625</t>
  </si>
  <si>
    <t>Põhikooli õpetajate tööjõukuludeks</t>
  </si>
  <si>
    <t>TF02-01</t>
  </si>
  <si>
    <t>Põhipalk ja kokkulepitud tasud (õpetajate brutopalk). Kesklinna Kooli I lisaklassi õpetaja tööjõukulud 7836+ tööandaja maksud</t>
  </si>
  <si>
    <t>Sotsiaalmaks töötasudelt ja toetustelt/Põhipalk ja kokkulepitud tasud (õpetajate brutopalk). Kesklinna Kooli I lisaklassi õpetaja tööjõukulud 7836+ tööandaja maksud</t>
  </si>
  <si>
    <t>Alushariduse kulud</t>
  </si>
  <si>
    <t>KU559</t>
  </si>
  <si>
    <t>Eraldan Laste- ja Perede Tugikeskusele töötasufondi kokku 4870 eurot täiendava töö läbiviimiseks</t>
  </si>
  <si>
    <t>Kultuurivaldkonna  kulu</t>
  </si>
  <si>
    <t>KU482</t>
  </si>
  <si>
    <t>Eraldan Viljandi Linnaraamatukogule 2852 eurot laenutuskapi lisamooduli omafinantseeringu tagamiseks</t>
  </si>
  <si>
    <t>Põhipalk ja kokkulepitud tasud (õpetajate brutopalk). lisavahendid  Kaare Kooli õpetajate töötasufondi vastavalt taotlusele</t>
  </si>
  <si>
    <t>Sotsiaalmaks töötasudelt ja toetustelt, lisavahendid Kaare Koolile vastavalt taotlusele</t>
  </si>
  <si>
    <t>Töötuskindlustusmakse. lisavahendid Kaare Kooli õpetajate töötasufondi</t>
  </si>
  <si>
    <t>Kultuuri- ja spordipreemia</t>
  </si>
  <si>
    <t>KU487</t>
  </si>
  <si>
    <t>Preemiad, stipendiumid</t>
  </si>
  <si>
    <t>413900</t>
  </si>
  <si>
    <t>Preemiad, stipendiumid/Suurendan 5128 võrra (vähendan 08600 KU482 konto 552520)</t>
  </si>
  <si>
    <t>vähendan 5128 võrra ja suurendan spordipreemia osa tegevusala 08102/konto 413900/ ku487</t>
  </si>
  <si>
    <t>Eraldan Sakala Keskuse VANT eelarves õpilasmaleva korraldamise kuludeks vahendeid  3112 eurot (projektikood 54001 Malev)</t>
  </si>
  <si>
    <t>Huviharidusteenuse eest tasumine</t>
  </si>
  <si>
    <t>KU415</t>
  </si>
  <si>
    <t>Muud kommunikatsiooni-, kultuuri- ja vaba aja sisustamise kulud vähendan kontot 7000 euro võrra ja suurendan vastavalt  ku415 kontot 552450</t>
  </si>
  <si>
    <t>552450</t>
  </si>
  <si>
    <t>Lasteaia teenuse eest tasumine</t>
  </si>
  <si>
    <t>KU556</t>
  </si>
  <si>
    <t>Koolieelsete lasteasutuste kohatasu</t>
  </si>
  <si>
    <t>322020</t>
  </si>
  <si>
    <t>Koolieelsete lasteasutuste kohatasu/ vähendan kontot 150000 euro võrra ja suurendan vastavalt kontot 552460  tegevussuund KU556</t>
  </si>
  <si>
    <t>Maramaa olümpiaad</t>
  </si>
  <si>
    <t>KU584</t>
  </si>
  <si>
    <t>Sotsiaalmaks töötasudelt ja toetustelt/ suurendan 224 euro võrra ja vähendan vastavalt KU584 kontot 552490</t>
  </si>
  <si>
    <t>0008 Uueveski kergliiklustee (lõigus Uus tn-Oja tee)</t>
  </si>
  <si>
    <t>Uueveski kergliiklustee (lõigus Uus tänav - Oja tee)</t>
  </si>
  <si>
    <t>0008</t>
  </si>
  <si>
    <t>Uueveski kergliiklustee (lõigus Uus tn-Oja tee)</t>
  </si>
  <si>
    <t>Töötuskindlustusmakse/suurendan 7 euro võrra ja vähendan vastavalt KU584 kontot 552490</t>
  </si>
  <si>
    <t>vähendan  7 euro võrra ja suurendan vastavalt KU584 kontot 506040 (töötuskindlustusmakse)</t>
  </si>
  <si>
    <t>Noortegarantii tugisüsteem</t>
  </si>
  <si>
    <t>KU66N</t>
  </si>
  <si>
    <t>NGTS jätkusuutlikkuse arendamine. „Valga maakonna ja Viljandi maakonnas"</t>
  </si>
  <si>
    <t>PR548</t>
  </si>
  <si>
    <t>Toetused kohaliku omavalitsuse üksustelt ja omavalitsusasutustelt</t>
  </si>
  <si>
    <t>350001</t>
  </si>
  <si>
    <t>Riigilt on laekunud teise kontoga. Tõstan õigesse kohta ja lisan kaotatud TU asemel oleva "-" asemel KU, et eelarve jookseks paremini kokku ja oleks kergemini haaratav</t>
  </si>
  <si>
    <t>Toetused valitsussektorisse kuuluvatelt sihtasutustelt (sh KIK)</t>
  </si>
  <si>
    <t>350003</t>
  </si>
  <si>
    <t>Planeerisime teisele kontole (350001, aga tuli 350003 kontole). Tõstan õigesse kohta ja lisan kaotatud TU asemel oleva "-" asemel KU, et eelarve jookseks paremini kokku ja oleks kergemini haaratav</t>
  </si>
  <si>
    <t>Mobiilne Perepesa</t>
  </si>
  <si>
    <t>PR4302</t>
  </si>
  <si>
    <t>Viljandi Laste ja Perede Tugikeskus</t>
  </si>
  <si>
    <t>43</t>
  </si>
  <si>
    <t>Sotsiaalministeeriumile Mobiilse perepesa projekt</t>
  </si>
  <si>
    <t>Raamatukogude tasulised teenused</t>
  </si>
  <si>
    <t>322100</t>
  </si>
  <si>
    <t>Raamatukogude tasulised teenused, Integratsiooni SA projekt summas 1228,50 tõsta kuluridadele</t>
  </si>
  <si>
    <t>Töötasud võlaõiguslike lepingute alusel Integratsiooni SA projekt</t>
  </si>
  <si>
    <t>Sotsiaalmaks töötasudelt ja toetustelt, Integratsiooni SA projekt</t>
  </si>
  <si>
    <t>Töötuskindlustusmakse, Integratsiooni SA projekt</t>
  </si>
  <si>
    <t>Pangateenused</t>
  </si>
  <si>
    <t>550012</t>
  </si>
  <si>
    <t>Põhipalk ja kokkulepitud tasud (TLS tippspetsialisti brutopalk) Sotsiaalministeeriumile Mobiilse perepesa projekt</t>
  </si>
  <si>
    <t>Sotsiaalmaks töötasudelt ja toetustelt Sotsiaalministeeriumile Mobiilse perepesa projekt</t>
  </si>
  <si>
    <t>Töötuskindlustusmakse Sotsiaalministeeriumile Mobiilse perepesa projekt</t>
  </si>
  <si>
    <t>Nõustamisteenused</t>
  </si>
  <si>
    <t>552600</t>
  </si>
  <si>
    <t>Nõustamisteenused Sotsiaalministeeriumile Mobiilse perepesa projekt</t>
  </si>
  <si>
    <t>Kodumaine sihtfinantseerimine tegevuskuludeks, sponsorlus eraisikult</t>
  </si>
  <si>
    <t>Koolitusteenused, sponsorlus eraisikult</t>
  </si>
  <si>
    <t>Tänavate rekonstrueerimine</t>
  </si>
  <si>
    <t>KU174</t>
  </si>
  <si>
    <t>KU17H Hariduse tn ja Reinu tee projekteerimine-katteks  (KU174)</t>
  </si>
  <si>
    <t>Hariduse tn ja Reinu tee projekteerimine ja ehitus</t>
  </si>
  <si>
    <t>KU17H</t>
  </si>
  <si>
    <t>Teed soetusmaksumuses</t>
  </si>
  <si>
    <t>155106</t>
  </si>
  <si>
    <t>KU17H Hariduse tn ja Reinu tee projekteerimine-katteks</t>
  </si>
  <si>
    <t>KU17H Hariduse tn ja Reinu tee projekteerimine-katteks (KU19T)</t>
  </si>
  <si>
    <t>KU17H Hariduse tn ja Reinu tee projekteerimine-katteks (PR007)</t>
  </si>
  <si>
    <t>KU17H Hariduse tn ja Reinu tee projekteerimine-katteks (-KU19T)</t>
  </si>
  <si>
    <t>Ukrainlaste üüritoetust ei saanud tulude ossa kirja (hetkel laekumine 4223). 30.06.2025 seisuga võtab sotsiaalkindlustusamet, seega rohkem tulu-kulu ei tohiks eriti olla. Lisan siiani riigilt laekunud summa eelarvesse (kulu=tulu)</t>
  </si>
  <si>
    <t>Teede investeeringud</t>
  </si>
  <si>
    <t>KU191</t>
  </si>
  <si>
    <t>Turu ja Kaalu tänav ja Kaalu tänava parkla rekonstrueerimine</t>
  </si>
  <si>
    <t>0007</t>
  </si>
  <si>
    <t>KU17H Hariduse tn ja Reinu tee projekteerimine-katteks (-PR007)</t>
  </si>
  <si>
    <t>Arh ametisse koondatud projektijuhi palgafond</t>
  </si>
  <si>
    <t>Sotsiaalvaldkonna projektitoetused</t>
  </si>
  <si>
    <t>KU63P</t>
  </si>
  <si>
    <t>Muu puuetega inimeste sotsiaalne kaitse</t>
  </si>
  <si>
    <t>10121</t>
  </si>
  <si>
    <t>täpsustan kontot</t>
  </si>
  <si>
    <t>Antud tegevustoetused</t>
  </si>
  <si>
    <t>452100</t>
  </si>
  <si>
    <t>täpsustan kontot (enne 450000)</t>
  </si>
  <si>
    <t>Sotsiaalvaldkonna tegevustoetus</t>
  </si>
  <si>
    <t>KU63T</t>
  </si>
  <si>
    <t>Hooldajatoetus</t>
  </si>
  <si>
    <t>KU642</t>
  </si>
  <si>
    <t>Puudega täisealise isiku hooldus</t>
  </si>
  <si>
    <t>10124</t>
  </si>
  <si>
    <t>Puudega lapse toetus</t>
  </si>
  <si>
    <t>Parandan kontot</t>
  </si>
  <si>
    <t>Tõstan õigele kontole (enne oli 413300)</t>
  </si>
  <si>
    <t>Omavahelised - kunstikoolile emadepäeva dekoratsioonide materjalid</t>
  </si>
  <si>
    <t>vähendan 25 euro võrra ja suurendan vastavalt KU584 kontot 500500 (töötasud lepingute alusel))</t>
  </si>
  <si>
    <t xml:space="preserve">Töötasud võlaõiguslike lepingute alusel/ suurendan 25 euro võrra ja vähendan vastavalt KU584 kontot 552490 </t>
  </si>
  <si>
    <t>Muu vaba aeg, kultuur, religioon</t>
  </si>
  <si>
    <t>08600</t>
  </si>
  <si>
    <t>Vähendan 80 eurot ja lisan KU490 kontole 413900</t>
  </si>
  <si>
    <t>Aastapreemia</t>
  </si>
  <si>
    <t>KU490</t>
  </si>
  <si>
    <t>Suurendan 80 eurot ja vähendan vastavalt  KU487 kontot 413900</t>
  </si>
  <si>
    <t>Aasta noore preemia</t>
  </si>
  <si>
    <t>KU492</t>
  </si>
  <si>
    <t>Suurendan 48 eurot ja vähendan vastavalt KU487 kontot 413900</t>
  </si>
  <si>
    <t>Vähendan 48 eurot ja lisan KU492 kontole 413900</t>
  </si>
  <si>
    <t>Elutöö preemia</t>
  </si>
  <si>
    <t>KU488</t>
  </si>
  <si>
    <t>Suurendan 320 eurot ja vähendan vastavalt KU491 kontot 413900</t>
  </si>
  <si>
    <t>Teatripreemia</t>
  </si>
  <si>
    <t>KU491</t>
  </si>
  <si>
    <t>Vähendan 320 eurot ja lisan KU488 kontole 413900</t>
  </si>
  <si>
    <t>Muud koolituse kulud/ Lisan Viljandi Jakobsoni kooli eelarvesse direktoril lisatasu (arukate akadeemia)</t>
  </si>
  <si>
    <t>Turvakoduteenus</t>
  </si>
  <si>
    <t>10404</t>
  </si>
  <si>
    <t xml:space="preserve">Põhipalk ja kokkulepitud tasud (TLS tippspetsialisti brutopalk, ) päevakeskuse eelarvest </t>
  </si>
  <si>
    <t>Sotsiaalmaks töötasudelt ja toetustelt, päevakeskuse eelarvest</t>
  </si>
  <si>
    <t>Töötuskindlustusmakse, päevakeskuse eelarvest</t>
  </si>
  <si>
    <t>Toiduained, päevakeskuse eelarvest</t>
  </si>
  <si>
    <t>Bürootarbed</t>
  </si>
  <si>
    <t>550000</t>
  </si>
  <si>
    <t>Bürootarbed, päevakeskuse eelarvest</t>
  </si>
  <si>
    <t>Muud õppevahendid, päevakesksuse eelarvest</t>
  </si>
  <si>
    <t>Inventar ja selle tarvikud, päevakesksuse eelarvest</t>
  </si>
  <si>
    <t>Põhipalk ja kokkulepitud tasud (TLS tippspetsialisti brutopalk), kogukonna psühholoogi töötasu, sotsiaalameti eelarvest</t>
  </si>
  <si>
    <t xml:space="preserve">Sotsiaalmaks töötasudelt ja toetustelt, kogukonna psühholoogi töötasu,sotsiaalameti eelarvest </t>
  </si>
  <si>
    <t>Töötuskindlustusmakse, kogukonna psühholoogi töötasu, sotsiaalameti eelarvest</t>
  </si>
  <si>
    <t>Muud hariduse abiteenused</t>
  </si>
  <si>
    <t>09609</t>
  </si>
  <si>
    <t>Põhipalk ja kokkulepitud tasud (TLS tippspetsialisti brutopalk), tugispetsialisti töötasu</t>
  </si>
  <si>
    <t>Sotsiaalmaks töötasudelt ja toetustelt, tugispetsialisti töötasu</t>
  </si>
  <si>
    <t>Töötuskindlustusmakse, tugispetsialisti töötasu</t>
  </si>
  <si>
    <t>Noorsootöö ja noortekeskused</t>
  </si>
  <si>
    <t>08107</t>
  </si>
  <si>
    <t>Sakala Keskus - Noorsootöö</t>
  </si>
  <si>
    <t>56</t>
  </si>
  <si>
    <t>Rahva-ja kultuurimajade tasulised teenused</t>
  </si>
  <si>
    <t>322110</t>
  </si>
  <si>
    <t>Eelarve kontol õigele kontole liigutamine</t>
  </si>
  <si>
    <t>Muud kultuuri- ja kunstiasutuste tulud</t>
  </si>
  <si>
    <t>322190</t>
  </si>
  <si>
    <t>Eelarve toomine kontolt 322110 õigele kontole</t>
  </si>
  <si>
    <t>Sotsiaaltransport ameti tellimisel</t>
  </si>
  <si>
    <t>KU637</t>
  </si>
  <si>
    <t>Katame kulu vajadusel täiendava toetusega ja siit kaotame ära</t>
  </si>
  <si>
    <t>Puudega inimese sotsiaaltransporditeenus</t>
  </si>
  <si>
    <t>10127</t>
  </si>
  <si>
    <t>Lasteturvakodu</t>
  </si>
  <si>
    <t>KU660</t>
  </si>
  <si>
    <t>Käesoleval aastal ei ole kulu olnud, vähendan eelarvet</t>
  </si>
  <si>
    <t>Vähekindlustatud perede üliõpilaste toetus</t>
  </si>
  <si>
    <t>KU619</t>
  </si>
  <si>
    <t>Põhitoetused</t>
  </si>
  <si>
    <t>413400</t>
  </si>
  <si>
    <t>Üliõpilaste sotsiaaltoetuse taotlusi I voorus ei olnud, aastas on 2 taotlusvooru (vähendan poole võrra)</t>
  </si>
  <si>
    <t>Puuetega laste hooldajatoetus</t>
  </si>
  <si>
    <t>KU639</t>
  </si>
  <si>
    <t>2025 esimese 5 kuu kulu on olnud eeldustest väiksem, vähendan eelarvet</t>
  </si>
  <si>
    <t>Tulu koolitusteenuse osutamisest</t>
  </si>
  <si>
    <t>322000</t>
  </si>
  <si>
    <t>Laste muusika- ja kunstikoolide tulud</t>
  </si>
  <si>
    <t>322150</t>
  </si>
  <si>
    <t>Noorte Heaks</t>
  </si>
  <si>
    <t>29004</t>
  </si>
  <si>
    <t>Hüvitised ja toetused (õpetajate palgaosa)</t>
  </si>
  <si>
    <t>500267</t>
  </si>
  <si>
    <t>Töötasud võlaõiguslike lepingute alusel (õpetajate palgaosa)</t>
  </si>
  <si>
    <t>500268</t>
  </si>
  <si>
    <t>KVHA  Laidoneri Plats 5/5A  LV</t>
  </si>
  <si>
    <t>9609</t>
  </si>
  <si>
    <t>Valveteenused</t>
  </si>
  <si>
    <t>551105</t>
  </si>
  <si>
    <t>KVHA  Tallinna 5 Sakala Keskus</t>
  </si>
  <si>
    <t>9626</t>
  </si>
  <si>
    <t>Rahvakultuur</t>
  </si>
  <si>
    <t>08202</t>
  </si>
  <si>
    <t>551104</t>
  </si>
  <si>
    <t>KVHA  Hariduse 12a Lennukitehas</t>
  </si>
  <si>
    <t>9635</t>
  </si>
  <si>
    <t>KVHA  Laidoneri 5C Vana Veetorn</t>
  </si>
  <si>
    <t>9610</t>
  </si>
  <si>
    <t>Muuseumid</t>
  </si>
  <si>
    <t>08203</t>
  </si>
  <si>
    <t>Sakala Keskus - Vana Veetorn</t>
  </si>
  <si>
    <t>94</t>
  </si>
  <si>
    <t>KVHA  Lastekodu 6 Viiratsi</t>
  </si>
  <si>
    <t>9660</t>
  </si>
  <si>
    <t>KVHA  Jakobsoni 47C  Huvikool</t>
  </si>
  <si>
    <t>9604</t>
  </si>
  <si>
    <t>KVHA  Riia 91 Jakobsoni Kool</t>
  </si>
  <si>
    <t>9622</t>
  </si>
  <si>
    <t>KVHA  Kesk-Kaare 17 Kaare Kool</t>
  </si>
  <si>
    <t>9607</t>
  </si>
  <si>
    <t>KVHA  Jakobsoni 42/42A  Kesklinna Kool</t>
  </si>
  <si>
    <t>9602</t>
  </si>
  <si>
    <t>Viljandi Kesklinna Kool</t>
  </si>
  <si>
    <t>48</t>
  </si>
  <si>
    <t>KVHA  Jakobsoni 51  Kesklinna Kool</t>
  </si>
  <si>
    <t>9605</t>
  </si>
  <si>
    <t>KVHA  Uueveski 1 Kesklinna Kool</t>
  </si>
  <si>
    <t>9629</t>
  </si>
  <si>
    <t>KVHA  Uus 26A Kesklinna Kool garaaž</t>
  </si>
  <si>
    <t>KVHA  Posti 20a Kesklinna Lasteaed</t>
  </si>
  <si>
    <t>9616</t>
  </si>
  <si>
    <t>KVHA Posti 11 Kunstikool</t>
  </si>
  <si>
    <t>9651</t>
  </si>
  <si>
    <t>KVHA  Kesk-Kaare 19 Lasteaed Karlsson</t>
  </si>
  <si>
    <t>9608</t>
  </si>
  <si>
    <t>KVHA  Kagu 9 Lasteaed Krõllipesa</t>
  </si>
  <si>
    <t>9606</t>
  </si>
  <si>
    <t>KVHA  Riia 30 Lasteaed Krõllipesa</t>
  </si>
  <si>
    <t>9621</t>
  </si>
  <si>
    <t>KVHA  Riia 93 Lasteaed Männimäe</t>
  </si>
  <si>
    <t>9623</t>
  </si>
  <si>
    <t>KVHA  Paala46 Paalalinna Kool</t>
  </si>
  <si>
    <t>9615</t>
  </si>
  <si>
    <t>KVHA  Kaalu 9 Saun</t>
  </si>
  <si>
    <t>9636</t>
  </si>
  <si>
    <t>Muu eakate sotsiaalne kaitse</t>
  </si>
  <si>
    <t>10201</t>
  </si>
  <si>
    <t>Viljandi Päevakeskus</t>
  </si>
  <si>
    <t>42</t>
  </si>
  <si>
    <t>KVHA  Leola 12A  Sotsiaalmaja</t>
  </si>
  <si>
    <t>9211</t>
  </si>
  <si>
    <t>KVHA  Aerubaasi 1</t>
  </si>
  <si>
    <t>9624</t>
  </si>
  <si>
    <t>KVHA Männimäe jalgpallihall</t>
  </si>
  <si>
    <t>9800</t>
  </si>
  <si>
    <t>KVHA  Ranna 1 Staadion</t>
  </si>
  <si>
    <t>9617</t>
  </si>
  <si>
    <t>KVHA  Ranna 11 Vetelpääste</t>
  </si>
  <si>
    <t>9618</t>
  </si>
  <si>
    <t>KVHA  Ranna 13 Sõudeelling</t>
  </si>
  <si>
    <t>9620</t>
  </si>
  <si>
    <t>KVHA  Suur-Kaare 33A Spordihall</t>
  </si>
  <si>
    <t>9625</t>
  </si>
  <si>
    <t>KVHA  Uueveski 1 Kesklinna Kooli võimla</t>
  </si>
  <si>
    <t>9638</t>
  </si>
  <si>
    <t>KVHA  Vaksali 4 Spordihoone uus osa</t>
  </si>
  <si>
    <t>9631</t>
  </si>
  <si>
    <t>Trükised ja muud teavikud</t>
  </si>
  <si>
    <t>550001</t>
  </si>
  <si>
    <t>Haridusteenus teistelt KOVidelt</t>
  </si>
  <si>
    <t>TU020</t>
  </si>
  <si>
    <t>Kaasava hariduse põhimõtete rakendamine Viljandi linna haridusasutustes</t>
  </si>
  <si>
    <t>0002</t>
  </si>
  <si>
    <t>Kaasava hariduse projekt</t>
  </si>
  <si>
    <t>Inventar ja selle tarvikud/kaasava hardius</t>
  </si>
  <si>
    <t>Põhipalk ja kokkulepitud tasud (AT (S. Grupp lisatasu)S keskastme spetsialisti brutopalk)</t>
  </si>
  <si>
    <t>Muud koolituse kulud/ S. Krupp lisatasu/LA veebilehe platvormi üle tõstmine</t>
  </si>
  <si>
    <t>Tuua realt "13-551484" +1490€ (L1160)</t>
  </si>
  <si>
    <t>Kulud andmesidele</t>
  </si>
  <si>
    <t>551484</t>
  </si>
  <si>
    <t>Viia reale "13-550010" -1490€ (L1160)</t>
  </si>
  <si>
    <t>Tuua realt "14-551484" +897€ (L1160)</t>
  </si>
  <si>
    <t>Viia reale "14-550010" -1490€ (L1160)</t>
  </si>
  <si>
    <t>Tuua realt "15-551484" +868€ (L1160)</t>
  </si>
  <si>
    <t>Viia reale "15-550010" -868€ (L1160)</t>
  </si>
  <si>
    <t>Tuua realt "16-551484" +1806€ (L1160)</t>
  </si>
  <si>
    <t>Viia reale "16-550010" -1806€ (L1160)</t>
  </si>
  <si>
    <t>Tuua realt "20-551484" +290€ (L1160)</t>
  </si>
  <si>
    <t>Viia reale "20-550010" -290€ (L1160)</t>
  </si>
  <si>
    <t>Viljandi Spordikool</t>
  </si>
  <si>
    <t>26</t>
  </si>
  <si>
    <t>Tuua realt "26-551484" +800€ (L1160)</t>
  </si>
  <si>
    <t>Viia reale "26-550010" -800€ (L1160)</t>
  </si>
  <si>
    <t>Tuua realt "27-551484" +481€ (L1160)</t>
  </si>
  <si>
    <t>Viia reale "27-550010" -481€ (L1160)</t>
  </si>
  <si>
    <t>Tuua realt "28-551484" +70€ (L1160)</t>
  </si>
  <si>
    <t>Viia reale "28-550010" -70€ (L1160)</t>
  </si>
  <si>
    <t>Tuua realt "29-551484" +383€ (L1160)</t>
  </si>
  <si>
    <t>Viia reale "29-550010" -383€ (L1160)</t>
  </si>
  <si>
    <t>Tuua realt "30-551484" +75€ (L1160)</t>
  </si>
  <si>
    <t>Viia reale "30-550010" -75€ (L1160)</t>
  </si>
  <si>
    <t>Teatrid</t>
  </si>
  <si>
    <t>08234</t>
  </si>
  <si>
    <t>Viljandi Nukuteater</t>
  </si>
  <si>
    <t>37</t>
  </si>
  <si>
    <t>Tuua realt "37-551484" +654€ (L1160)</t>
  </si>
  <si>
    <t>Viia reale "37-550010" -654€ (L1160)</t>
  </si>
  <si>
    <t>Tuua realt "42-10201-551484" +589€ (L1160)</t>
  </si>
  <si>
    <t>Viia reale "42-10201-550010" -589€ (L1160)</t>
  </si>
  <si>
    <t>Tuua realt "42-10404-551484" +228€ (L1160)</t>
  </si>
  <si>
    <t>Viia reale "42-10404-550010" -228€ (L1160)</t>
  </si>
  <si>
    <t>Tuua realt "43-09609-551484" +146€ (L1160)</t>
  </si>
  <si>
    <t>Viia reale "43-09609-550010" -146€ (L1160)</t>
  </si>
  <si>
    <t>Tuua realt "47-551484" +773€ (L1160)</t>
  </si>
  <si>
    <t>Viia reale "47-550010" -773€ (L1160)</t>
  </si>
  <si>
    <t>Tuua realt "49-551484" +914€ (L1160)</t>
  </si>
  <si>
    <t>Viia reale "49-550010" -914€ (L1160)</t>
  </si>
  <si>
    <t>Tuua realt "53-551484" +773€ (L1160)</t>
  </si>
  <si>
    <t>Viia reale "53-550010" -773€ (L1160)</t>
  </si>
  <si>
    <t>Tuua realt "58-551484" +1000€ (L1160)</t>
  </si>
  <si>
    <t>Viia reale "58-550010" -1000€ (L1160)</t>
  </si>
  <si>
    <t>Tuua realt "82-551484" +1204€ (L1160)</t>
  </si>
  <si>
    <t>Viia reale "82-550010" -1204€ (L1160)</t>
  </si>
  <si>
    <t>Tuua realt "L1170-01112-551484" +14450€ (L1160)</t>
  </si>
  <si>
    <t>Viia reale "L1170-01112-550010" -14450€ (L1160)</t>
  </si>
  <si>
    <t>Turism</t>
  </si>
  <si>
    <t>04730</t>
  </si>
  <si>
    <t>Tuua realt "L1170-04730-551484" +700€ (L1160)</t>
  </si>
  <si>
    <t>Viia reale "L1170-04730-550010" -700€ (L1160)</t>
  </si>
  <si>
    <t>Haldusametilt tulev keskastme spetsialisti brutopalk 7-ks kuuks.</t>
  </si>
  <si>
    <t>Haldusametilt tulev keskastme spetsialisti brutopalk 7-ks kuuks.Töötuskindlustusmakse</t>
  </si>
  <si>
    <t>KVHA Musta tee 22 aiandihoone</t>
  </si>
  <si>
    <t>9324</t>
  </si>
  <si>
    <t>Elekter</t>
  </si>
  <si>
    <t>551101</t>
  </si>
  <si>
    <t>Küte ja soojusenergia</t>
  </si>
  <si>
    <t>551100</t>
  </si>
  <si>
    <t>Muud trahvid ja varalised karistused</t>
  </si>
  <si>
    <t>388090</t>
  </si>
  <si>
    <t>Viia 7000€ kontole 550060</t>
  </si>
  <si>
    <t>Tuua 7000€ kontolt 388090</t>
  </si>
  <si>
    <t>Personaliteenused</t>
  </si>
  <si>
    <t>550052</t>
  </si>
  <si>
    <t>E-ITS personaliteenused (katet ei ole)</t>
  </si>
  <si>
    <t>Põhipalk ja kokkulepitud tasud (TLS tippspetsialisti brutopalk),Lisatasu endisele turvakodu töötajale,  päevakeskuse eelarvest</t>
  </si>
  <si>
    <t>Sotsiaalmaks töötasudelt ja toetustelt, Lisatasu endisele turvakodu töötajale, päevakeskuse eelarvest</t>
  </si>
  <si>
    <t>Töötuskindlustusmakse, Lisatasu endisele turvakodu töötajale, päevakeskuse eelarvest</t>
  </si>
  <si>
    <t>Praktika juhendamistasud</t>
  </si>
  <si>
    <t>Kasutatud varude müük</t>
  </si>
  <si>
    <t>KVHA  Tallinna 7-11/1 Linnaraamatukogu</t>
  </si>
  <si>
    <t>9627</t>
  </si>
  <si>
    <t>KVHA  Tehnika 12 Kesklinna Lasteaed</t>
  </si>
  <si>
    <t>9628</t>
  </si>
  <si>
    <t>KVHA  Pikk 8 Kondase Keskus</t>
  </si>
  <si>
    <t>9634</t>
  </si>
  <si>
    <t>Sakala Keskus - Kondase Keskus</t>
  </si>
  <si>
    <t>55</t>
  </si>
  <si>
    <t>Muu riigikaitse</t>
  </si>
  <si>
    <t>02500</t>
  </si>
  <si>
    <t>Tuua Siseministeeriumi toetusmeetme "Kriisivõimekuse suurendamise" töötasu 7095€</t>
  </si>
  <si>
    <t>Remont, restaureerimine, lammutamine</t>
  </si>
  <si>
    <t>551106</t>
  </si>
  <si>
    <t>Tuua Siseministeeriumi toetusmeetme "Kriisivõimekuse suurendamise" töötasu 2341€</t>
  </si>
  <si>
    <t xml:space="preserve">Heki rajamine </t>
  </si>
  <si>
    <t xml:space="preserve">Karlssoni heki rajamine </t>
  </si>
  <si>
    <t xml:space="preserve">TÜMA uue hoone hoolduskulud niikaua kui anname objekti üle </t>
  </si>
  <si>
    <t>Tuua Siseministeeriumi toetusmeetme "Kriisivõimekuse suurendamise" töötasu 57€</t>
  </si>
  <si>
    <t xml:space="preserve">Arkaadia aia selle osa mis jääb trepist Tartu täna poole korrastamine </t>
  </si>
  <si>
    <t>Sadevete kanalisatsiooni hooldus</t>
  </si>
  <si>
    <t>KU265</t>
  </si>
  <si>
    <t>Heitveekäitlus</t>
  </si>
  <si>
    <t>05200</t>
  </si>
  <si>
    <t>Kodumaine sihtfinantseerimine põhivara soetuseks</t>
  </si>
  <si>
    <t>450200</t>
  </si>
  <si>
    <t xml:space="preserve">Arkaadia aia see osa mis jääb treppidest Tartu tänava poole uuendamine </t>
  </si>
  <si>
    <t xml:space="preserve">Uue klassi avamine remonttööd </t>
  </si>
  <si>
    <t>Kodumaine sihtfinantseerimise vahendamine tegevuskuludeks</t>
  </si>
  <si>
    <t>450010</t>
  </si>
  <si>
    <t>Kodumaine sihtfinantseerimise vahendamine tegevuskuludeks/kaasava hariduse projekti eraldis  Waldorfile</t>
  </si>
  <si>
    <t>Viia Sylvia Krupp töötasu kantseleist haridusametile, põhipalk 13920€</t>
  </si>
  <si>
    <t>Viia Sylvia Krupp töötasu kantseleist haridusametile, sotsmaks 4594€</t>
  </si>
  <si>
    <t>Viia Sylvia Krupp töötasu kantseleist haridusametile, töötuskindlustusmakse 112€</t>
  </si>
  <si>
    <t>Mänguväljakud ja välijõusaalid</t>
  </si>
  <si>
    <t>KU336</t>
  </si>
  <si>
    <t>Muud elamu- ja kommunaalmajanduse tegevus</t>
  </si>
  <si>
    <t>06605</t>
  </si>
  <si>
    <t xml:space="preserve">Uueveski basseinide juurde võrkpalliväljak </t>
  </si>
  <si>
    <t xml:space="preserve">Viljandi linnas asuvate liivaalade täitmine uue liivaga </t>
  </si>
  <si>
    <t>Sept-dets mobiilne noorsootöötaja (sots. ameti eelarvest)</t>
  </si>
  <si>
    <t>Sept-dets mobiilse noorsootöötaja sots maks (sots. ameti eelarvest)</t>
  </si>
  <si>
    <t>Sept-dets mobiilse noorsootöötaja töötuskindlustus (sots. ameti eelarvest)</t>
  </si>
  <si>
    <t>Mobiilse noorsootöö käivitamine (sots. ameti eelarvest)</t>
  </si>
  <si>
    <t>Põhipalk ja kokkulepitud tasud (S. Krupp, haridusameti koosseisus, vahendid kantselei eelarvest)</t>
  </si>
  <si>
    <t>Sotsiaalmaks töötasudelt ja toetustelt (S.Krupp haridusameti koosseisus, vahendid Kantseleilt)</t>
  </si>
  <si>
    <t>Töötuskindlustusmakse/(S.Krupp haridusameti koosseisus, vahendid kantseleilt)</t>
  </si>
  <si>
    <t>KVHA  Tüma loomade varjupaik</t>
  </si>
  <si>
    <t>Summade eraldamine  tegevuskulude alt eraldiseks  HTM-le seoses üleminekuga HTM alla</t>
  </si>
  <si>
    <t>Direktorite ja õppealajuhatajate tööjõukuludeks</t>
  </si>
  <si>
    <t>TF02-03</t>
  </si>
  <si>
    <t>Õpetajate, direktorite ja õppealajuhatajate täienduskoolituseks</t>
  </si>
  <si>
    <t>TF02-04</t>
  </si>
  <si>
    <t>Õppekirjanduseks</t>
  </si>
  <si>
    <t>TF02-05</t>
  </si>
  <si>
    <t>Õpikud, tööraamatud ja -vihikud, töölehed</t>
  </si>
  <si>
    <t>552400</t>
  </si>
  <si>
    <t>Tõhustatud ja eritoe tegevuskuludeks</t>
  </si>
  <si>
    <t>TF02-07</t>
  </si>
  <si>
    <t>Gümnaasiumi õpetajate tööjõukuludeks</t>
  </si>
  <si>
    <t>TF02-02</t>
  </si>
  <si>
    <t>Üldkeskhariduse õpetajate tööjõukulud</t>
  </si>
  <si>
    <t>09213</t>
  </si>
  <si>
    <t>Summade toomine tegevuskuludest eraldisteks, HTM-le seoses üleminekuga HTM alla</t>
  </si>
  <si>
    <t>Summade toomine tegevuskuludest  eraldisteks,  HTM-le seoses üleminekuga HTM alla</t>
  </si>
  <si>
    <t>Tuua kontolt L1192-04900-551290 kriisivalmiduse spetsialisti palgakuluks 14 350€</t>
  </si>
  <si>
    <t>Tuua kontolt L1192-04900-551290 kriisivalmiduse spetsialisti sotsiaalmaksuks 4735€</t>
  </si>
  <si>
    <t>Tuua kontolt L1192-04900-551290 kriisivalmiduse spetsialisti töötuskindlustusmakseks 115€</t>
  </si>
  <si>
    <t>Jakobsoni kooli eelarvest  sõiduki kasutamisega seotud kulud</t>
  </si>
  <si>
    <t>551250</t>
  </si>
  <si>
    <t>Raamatukogude tasulised teenused, Kaare kooli ruumikasutus jaanuar-aprill 2025</t>
  </si>
  <si>
    <t>Viia M. Magnuse käsunduslepingu töötasu KU049 pealt KU053 peale, põhipalk (700€)</t>
  </si>
  <si>
    <t>Ajutiste lepinguliste töötajate kulud</t>
  </si>
  <si>
    <t>KU053</t>
  </si>
  <si>
    <t>Tuua M. Magnuse käsunduslepingu töötasu KU049 pealt KU053 peale, põhipalk (700€)</t>
  </si>
  <si>
    <t>Viia M. Magnuse käsunduslepingu töötasu KU049 pealt KU053 peale, sotsmaks (231€)</t>
  </si>
  <si>
    <t>Tuua M. Magnuse käsunduslepingu töötasu KU049 pealt KU053 peale, sotsmaks (231€)</t>
  </si>
  <si>
    <t>Viia M. Magnuse käsunduslepingu töötasu KU049 pealt KU053 peale, töötus (6€)</t>
  </si>
  <si>
    <t>Tuua M. Magnuse käsunduslepingu töötasu KU049 pealt KU053 peale, töötus (6€)</t>
  </si>
  <si>
    <t>Viljandi Muusikakoolile kingitus 80.juubeliks Kunstikoolilt</t>
  </si>
  <si>
    <t>Kaare Kool Erasmus+</t>
  </si>
  <si>
    <t>20001</t>
  </si>
  <si>
    <t>Välismaine sihtfinantseerimine tegevuskuludeks</t>
  </si>
  <si>
    <t>350020</t>
  </si>
  <si>
    <t>Kaare Kooli laulu- ja tantsupeo kollektiivide palgatoetus</t>
  </si>
  <si>
    <t>PR211</t>
  </si>
  <si>
    <t>Info- ja PR kulud</t>
  </si>
  <si>
    <t>552570</t>
  </si>
  <si>
    <t>Kontolt 552520 kontole 552570</t>
  </si>
  <si>
    <t>Tervise edendamise kulud</t>
  </si>
  <si>
    <t>554031</t>
  </si>
  <si>
    <t>Kontolt 551500 kontole 553290</t>
  </si>
  <si>
    <t>Kontolt 552520 kontole 554031</t>
  </si>
  <si>
    <t>Autoriõiguse- ja litsentsitasud</t>
  </si>
  <si>
    <t>552510</t>
  </si>
  <si>
    <t>Kontolt 552520 kontole 552510</t>
  </si>
  <si>
    <t>Muud eri- ja vormiriietusega seotud kulud</t>
  </si>
  <si>
    <t>553290</t>
  </si>
  <si>
    <t>Kontolt 552520 kontole 551490</t>
  </si>
  <si>
    <t>Muud info- ja kommunikatsioonitehnoloogilised kulud</t>
  </si>
  <si>
    <t>551490</t>
  </si>
  <si>
    <t>Kontolt 551303 kontole 551306</t>
  </si>
  <si>
    <t>Kontolt 552520 kontole 551104</t>
  </si>
  <si>
    <t>Kontolt 552520 kontole 551103</t>
  </si>
  <si>
    <t xml:space="preserve">Linnahooldusele tegelemaks tulevikus Puude kujunduslõikus </t>
  </si>
  <si>
    <t>Muud koolituse kulud, Raamatukogu ruumi rent õpilase õpetamiseks</t>
  </si>
  <si>
    <t>Kaare Kool - huviharidus</t>
  </si>
  <si>
    <t>PR202</t>
  </si>
  <si>
    <t>Õppekavavälisest tegevusest saadud tulud</t>
  </si>
  <si>
    <t>322050</t>
  </si>
  <si>
    <t>Haridusameti reservist  lisaklassiks</t>
  </si>
  <si>
    <t>Haridusameti reservist lisaklassiks</t>
  </si>
  <si>
    <t>Kingitus vilistlaste vanematelt</t>
  </si>
  <si>
    <t>Haridusameti KU614-lt lisaklassi mööbliks</t>
  </si>
  <si>
    <t>Haridusameti KU614-lt lisaklassi õppevahenditeks</t>
  </si>
  <si>
    <t>Viljandi linna kriisivalmiduse suurendamine</t>
  </si>
  <si>
    <t>0015</t>
  </si>
  <si>
    <t>Kriisivõimekuse suurendamise projekt</t>
  </si>
  <si>
    <t>Volikogu eelarvest Sakala  Keskusele</t>
  </si>
  <si>
    <t>Eesti Keskerakond</t>
  </si>
  <si>
    <t>KU007</t>
  </si>
  <si>
    <t>Viljandi Linnavolikogu</t>
  </si>
  <si>
    <t>01111</t>
  </si>
  <si>
    <t>L1180</t>
  </si>
  <si>
    <t>Keskerakonna fraktsiooni eelarvest Sakala Kesksuse eelarvesse</t>
  </si>
  <si>
    <t>Kutsehaiguste ja tööõnnetustega seotud kahjuhüvitised kannatanutele</t>
  </si>
  <si>
    <t>413840</t>
  </si>
  <si>
    <t xml:space="preserve">Toodud TA 01112 alt </t>
  </si>
  <si>
    <t>Ravitoetused</t>
  </si>
  <si>
    <t>413823</t>
  </si>
  <si>
    <t>Viia kutsehaigushüvitis tegevusalale 10121</t>
  </si>
  <si>
    <t>Haridusametilt raamatukapi lisamooduli omaosalus</t>
  </si>
  <si>
    <t xml:space="preserve">Haridusametilt - lisatasu  Arukate akadeemia </t>
  </si>
  <si>
    <t>Haridusametilt - lisatasu Arukate akadeemia</t>
  </si>
  <si>
    <t>Malev</t>
  </si>
  <si>
    <t>54001</t>
  </si>
  <si>
    <t xml:space="preserve">Haridusameti eelarvest malevlaste palgaks  </t>
  </si>
  <si>
    <t>Haridusameti eelarvest malevlaste palgaks</t>
  </si>
  <si>
    <t>Raamatukogu põhiprojekt ja eskiis</t>
  </si>
  <si>
    <t>0001</t>
  </si>
  <si>
    <t>Linnakujundus Väikevormid</t>
  </si>
  <si>
    <t>KU338</t>
  </si>
  <si>
    <t>Mitteamortiseeruv materiaalne põhivara</t>
  </si>
  <si>
    <t>155700</t>
  </si>
  <si>
    <t>Mitteamortiseeruv materiaalne põhivara (tüdruk tuvidega)</t>
  </si>
  <si>
    <t>Hariduse reservist täindavaks õppeks</t>
  </si>
  <si>
    <t>Hariduse reservist täiendavaks õppeks</t>
  </si>
  <si>
    <t>Kululiik peab olema maismaasõidukite kütus</t>
  </si>
  <si>
    <t>551326</t>
  </si>
  <si>
    <t>Kululiik peab olema maismaasõidukite  hooldus</t>
  </si>
  <si>
    <t>Kululiik peab olema maismaasõidukite hooldus</t>
  </si>
  <si>
    <t>Viljandi maastikukaitseala</t>
  </si>
  <si>
    <t>KU268</t>
  </si>
  <si>
    <t>Bioloogilise mitmekesisuse ja maastiku kaitse</t>
  </si>
  <si>
    <t>05400</t>
  </si>
  <si>
    <t>Kodumaine sihtfinantseerimine tegevuskuludeks - korrigeerimine</t>
  </si>
  <si>
    <t xml:space="preserve">Võõrliigi verev lemmmalts tõrjemeetmed Viljandi linnas 2025. aastal. </t>
  </si>
  <si>
    <t>0012</t>
  </si>
  <si>
    <t>KVHA  Talli 2 Lauluväljak</t>
  </si>
  <si>
    <t>9502</t>
  </si>
  <si>
    <t>Sakala Keskus - Lauluväljak</t>
  </si>
  <si>
    <t>59</t>
  </si>
  <si>
    <t>551210</t>
  </si>
  <si>
    <t>Haldusameti eelarvest malevlaste palgaks</t>
  </si>
  <si>
    <t>Valitsussektori võla teenindamine</t>
  </si>
  <si>
    <t>01700</t>
  </si>
  <si>
    <t>Kapitalirendikohustised</t>
  </si>
  <si>
    <t>208200</t>
  </si>
  <si>
    <t>Konto korrigeerimine, et täitmine oleks paremini eristatav</t>
  </si>
  <si>
    <t>Kohustiste tasumine</t>
  </si>
  <si>
    <t>2586</t>
  </si>
  <si>
    <t>Spordikooli teenus teistelt KOVidelt</t>
  </si>
  <si>
    <t>TU080</t>
  </si>
  <si>
    <t>Laste spordi-, tehnika-, loodus-, loome- ja huvialakoolide tulud</t>
  </si>
  <si>
    <t>322220</t>
  </si>
  <si>
    <t>Spordikoolide tulud</t>
  </si>
  <si>
    <t>322210</t>
  </si>
  <si>
    <t>Tulusid ei laeku eelarves kavandatud määras</t>
  </si>
  <si>
    <t>Kunstikooli teenus teistelt KOVidelt</t>
  </si>
  <si>
    <t>TU064</t>
  </si>
  <si>
    <t>Tulude prognoos on eelarvestatust väiksem</t>
  </si>
  <si>
    <t>Muusikakooli teenus teistelt KOVidelt</t>
  </si>
  <si>
    <t>TU070</t>
  </si>
  <si>
    <t>Tulude prognoos on eelarvestatust suurem</t>
  </si>
  <si>
    <t>Huvikooli teenus teistelt KOVidelt</t>
  </si>
  <si>
    <t>TU079</t>
  </si>
  <si>
    <t>Tulud õigetele ridadele</t>
  </si>
  <si>
    <t xml:space="preserve">Ranna 13 silla avariiremont </t>
  </si>
  <si>
    <t xml:space="preserve">Silla avariiremont </t>
  </si>
  <si>
    <t>Maamaks</t>
  </si>
  <si>
    <t>Maamaksu prognoos on suurem</t>
  </si>
  <si>
    <t>Rahandusamet</t>
  </si>
  <si>
    <t>L1210</t>
  </si>
  <si>
    <t>Intressi-, viivise- ja kohustistasu kulu võetud laenudelt</t>
  </si>
  <si>
    <t>650100</t>
  </si>
  <si>
    <t>Viia teisele tegevusalale - valitsussektori võla teenindamine</t>
  </si>
  <si>
    <t>Intressitulud deposiitidelt</t>
  </si>
  <si>
    <t>655000</t>
  </si>
  <si>
    <t>Tulusid ei laeku nii palju</t>
  </si>
  <si>
    <t xml:space="preserve">Õigele tegevusalale  TA 01112 -lt ületõstmine </t>
  </si>
  <si>
    <t>Euribori määrad on langenud, intressikulu ei ole nii suur</t>
  </si>
  <si>
    <t>Trepimäe rekonstrueerimine</t>
  </si>
  <si>
    <t>0006</t>
  </si>
  <si>
    <t>350200</t>
  </si>
  <si>
    <t>Põhitegevuse tuludest investeerimistegevuse tuludesse üleviimine</t>
  </si>
  <si>
    <t>Arvelduskontod pankades</t>
  </si>
  <si>
    <t>100100</t>
  </si>
  <si>
    <t>Kulud on suuremad</t>
  </si>
  <si>
    <t>Projekti maht väiksem, kulusid vähendatud  samaväärselt toetusega</t>
  </si>
  <si>
    <t>Projekti maht väiksem, kulusid vähendatud samaväärselt toetusega</t>
  </si>
  <si>
    <t>Eraldise üleandmine haridus- ja kultuuriameti eelarvesse, ülekandmiseks HTM-le</t>
  </si>
  <si>
    <t>VTG eraldise üleandmine haridus- ja kultuuriameti eelarvesse, ülekandmiseks HTM-le</t>
  </si>
  <si>
    <t>Eraldise üleandmine haridus-  ja kultuuriameti eelarvesse,  ülekandmiseks HTM-le</t>
  </si>
  <si>
    <t>Kohustiste võtmine</t>
  </si>
  <si>
    <t>2585</t>
  </si>
  <si>
    <t>Projekt</t>
  </si>
  <si>
    <t>Summa</t>
  </si>
  <si>
    <t>Kirje</t>
  </si>
  <si>
    <r>
      <t xml:space="preserve"> Linnavolikogu poolt kinnitatavas struktuuris eelarvetabel</t>
    </r>
    <r>
      <rPr>
        <sz val="10"/>
        <color rgb="FF000000"/>
        <rFont val="Times New Roman"/>
        <family val="1"/>
      </rPr>
      <t>, eurodes:</t>
    </r>
  </si>
  <si>
    <t>Eelarveosa nimetus</t>
  </si>
  <si>
    <t>Kontogrupp</t>
  </si>
  <si>
    <t>Konto</t>
  </si>
  <si>
    <t>Muudatuse summa</t>
  </si>
  <si>
    <t>Finantseerimistegevuse kulud</t>
  </si>
  <si>
    <t>20 - kapitalirendi kohustised</t>
  </si>
  <si>
    <t>25 - kohustised</t>
  </si>
  <si>
    <t>65 - finantstulud ja -kulud</t>
  </si>
  <si>
    <t>Finantseerimistegevuse tulud</t>
  </si>
  <si>
    <t>Investeerimistegevuse kulud</t>
  </si>
  <si>
    <t>15 - põhivara soetus</t>
  </si>
  <si>
    <t>45 - toetused juriidilistele isikutele</t>
  </si>
  <si>
    <t>Investeerimistegevuse tulud</t>
  </si>
  <si>
    <t>35 - saadud toetused</t>
  </si>
  <si>
    <t>Likviidsete vahendite muutus</t>
  </si>
  <si>
    <t>10 - likviidsed varad</t>
  </si>
  <si>
    <t>Põhitegevuse kulud</t>
  </si>
  <si>
    <t>41 - toetused füüsilistele isikutele</t>
  </si>
  <si>
    <t>50 - tööjõukulud</t>
  </si>
  <si>
    <t>55 - majandamiskulud</t>
  </si>
  <si>
    <t>60 - muud tegevuskulud</t>
  </si>
  <si>
    <t>Põhitegevuse tulud</t>
  </si>
  <si>
    <t>30 - maksutulud</t>
  </si>
  <si>
    <t>32 - tulud kaupade ja teenuste müügist</t>
  </si>
  <si>
    <t>38 - muud tulud</t>
  </si>
  <si>
    <t>Finatseerimistegevuse tulud</t>
  </si>
  <si>
    <t>25-kohustised</t>
  </si>
  <si>
    <t>Laenu ei saa võtta rohkem kui investeeritakse</t>
  </si>
  <si>
    <t>Konto nimetus</t>
  </si>
  <si>
    <t>Tegevusala</t>
  </si>
  <si>
    <t>Tegevusala nimetus</t>
  </si>
  <si>
    <t>Kuluobjekt</t>
  </si>
  <si>
    <t>Kuluobjekti nimetus</t>
  </si>
  <si>
    <t>Projekti nimetus</t>
  </si>
  <si>
    <t>Tegevussuund</t>
  </si>
  <si>
    <t>Tegevussuuna nimetus</t>
  </si>
  <si>
    <t>Subjekt</t>
  </si>
  <si>
    <t>Subjekti nimetus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</si>
</sst>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7">
    <font>
      <sz val="11"/>
      <color theme="1"/>
      <name val="Aptos Narrow"/>
      <family val="2"/>
      <charset val="186"/>
      <scheme val="minor"/>
    </font>
    <font>
      <sz val="11"/>
      <name val="Arial"/>
      <family val="1"/>
    </font>
    <font>
      <sz val="11"/>
      <name val="Aptos Narrow"/>
      <family val="2"/>
      <charset val="186"/>
      <scheme val="minor"/>
    </font>
    <font>
      <sz val="11"/>
      <name val="Arial"/>
      <family val="1"/>
      <charset val="1"/>
    </font>
    <font>
      <b/>
      <sz val="9"/>
      <color rgb="FF000000"/>
      <name val="Times New Roman"/>
      <family val="1"/>
      <charset val="186"/>
    </font>
    <font>
      <b/>
      <sz val="9"/>
      <name val="Times New Roman"/>
      <family val="1"/>
      <charset val="186"/>
    </font>
    <font>
      <sz val="9"/>
      <color rgb="FF000000"/>
      <name val="Times New Roman"/>
      <family val="1"/>
      <charset val="186"/>
    </font>
    <font>
      <sz val="9"/>
      <name val="Times New Roman"/>
      <family val="1"/>
      <charset val="186"/>
    </font>
    <font>
      <b/>
      <sz val="10"/>
      <color rgb="FF000000"/>
      <name val="Times New Roman"/>
      <family val="1"/>
    </font>
    <font>
      <sz val="10"/>
      <color rgb="FF000000"/>
      <name val="Times New Roman"/>
      <family val="1"/>
    </font>
    <font>
      <b/>
      <sz val="9"/>
      <color rgb="FF000000"/>
      <name val="Times New Roman"/>
      <family val="1"/>
    </font>
    <font>
      <b/>
      <sz val="9"/>
      <name val="Times New Roman"/>
      <family val="1"/>
    </font>
    <font>
      <sz val="9"/>
      <color rgb="FF000000"/>
      <name val="Times New Roman"/>
      <family val="1"/>
    </font>
    <font>
      <sz val="9"/>
      <name val="Times New Roman"/>
      <family val="1"/>
    </font>
    <font>
      <sz val="11"/>
      <color theme="1"/>
      <name val="Aptos Narrow"/>
      <family val="2"/>
      <scheme val="minor"/>
    </font>
    <font>
      <sz val="12"/>
      <name val="Arial"/>
      <family val="2"/>
    </font>
    <font>
      <sz val="12"/>
      <color theme="1"/>
      <name val="Aptos Narrow"/>
      <family val="2"/>
      <scheme val="minor"/>
    </font>
    <font>
      <sz val="12"/>
      <color theme="1"/>
      <name val="Times New Roman"/>
      <family val="1"/>
      <charset val="186"/>
    </font>
    <font>
      <sz val="12"/>
      <color theme="1"/>
      <name val="Aptos Narrow"/>
      <family val="2"/>
      <charset val="186"/>
      <scheme val="minor"/>
    </font>
    <font>
      <sz val="12"/>
      <name val="Aptos Narrow"/>
      <family val="2"/>
      <charset val="186"/>
      <scheme val="minor"/>
    </font>
    <font>
      <b/>
      <sz val="11"/>
      <color rgb="FF000000"/>
      <name val="Times New Roman"/>
      <family val="1"/>
      <charset val="186"/>
    </font>
    <font>
      <b/>
      <sz val="11"/>
      <name val="Times New Roman"/>
      <family val="1"/>
      <charset val="186"/>
    </font>
    <font>
      <sz val="11"/>
      <color rgb="FF000000"/>
      <name val="Times New Roman"/>
      <family val="1"/>
      <charset val="186"/>
    </font>
    <font>
      <sz val="11"/>
      <name val="Times New Roman"/>
      <family val="1"/>
      <charset val="186"/>
    </font>
    <font>
      <sz val="9"/>
      <color theme="1"/>
      <name val="Aptos Narrow"/>
      <family val="2"/>
      <scheme val="minor"/>
    </font>
    <font>
      <sz val="10"/>
      <color theme="1"/>
      <name val="Aptos Narrow"/>
      <family val="2"/>
      <scheme val="minor"/>
    </font>
    <font>
      <b/>
      <sz val="10"/>
      <color theme="1"/>
      <name val="Aptos Narrow"/>
      <family val="2"/>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1" fillId="0" borderId="0"/>
    <xf numFmtId="0" fontId="3" fillId="0" borderId="0"/>
    <xf numFmtId="0" fontId="14" fillId="0" borderId="0"/>
  </cellStyleXfs>
  <cellXfs count="68">
    <xf numFmtId="0" fontId="0" fillId="0" borderId="0" xfId="0"/>
    <xf numFmtId="0" fontId="2" fillId="0" borderId="0" xfId="1" applyFont="1"/>
    <xf numFmtId="3" fontId="2" fillId="0" borderId="0" xfId="1" applyNumberFormat="1" applyFont="1"/>
    <xf numFmtId="3" fontId="0" fillId="0" borderId="0" xfId="0" applyNumberFormat="1"/>
    <xf numFmtId="3" fontId="5" fillId="2" borderId="1" xfId="1" applyNumberFormat="1" applyFont="1" applyFill="1" applyBorder="1" applyAlignment="1">
      <alignment horizontal="right" vertical="center"/>
    </xf>
    <xf numFmtId="3" fontId="7" fillId="0" borderId="1" xfId="1" applyNumberFormat="1" applyFont="1" applyBorder="1" applyAlignment="1">
      <alignment horizontal="right" vertical="center"/>
    </xf>
    <xf numFmtId="3" fontId="6" fillId="0" borderId="1" xfId="1" applyNumberFormat="1" applyFont="1" applyBorder="1" applyAlignment="1">
      <alignment vertical="center"/>
    </xf>
    <xf numFmtId="0" fontId="4" fillId="2" borderId="1" xfId="1" applyFont="1" applyFill="1" applyBorder="1" applyAlignment="1">
      <alignment horizontal="left" vertical="center"/>
    </xf>
    <xf numFmtId="0" fontId="6" fillId="0" borderId="1" xfId="1" applyFont="1" applyBorder="1" applyAlignment="1">
      <alignment horizontal="left" vertical="center"/>
    </xf>
    <xf numFmtId="0" fontId="0" fillId="0" borderId="0" xfId="0" applyAlignment="1">
      <alignment horizontal="left"/>
    </xf>
    <xf numFmtId="0" fontId="8" fillId="0" borderId="0" xfId="1" applyFont="1" applyAlignment="1">
      <alignment horizontal="left" vertical="center"/>
    </xf>
    <xf numFmtId="0" fontId="1" fillId="0" borderId="0" xfId="1"/>
    <xf numFmtId="0" fontId="11" fillId="2" borderId="5" xfId="1" applyFont="1" applyFill="1" applyBorder="1" applyAlignment="1">
      <alignment horizontal="center" vertical="center" wrapText="1"/>
    </xf>
    <xf numFmtId="0" fontId="10" fillId="2" borderId="7" xfId="1" applyFont="1" applyFill="1" applyBorder="1" applyAlignment="1">
      <alignment vertical="center" wrapText="1"/>
    </xf>
    <xf numFmtId="0" fontId="10" fillId="2" borderId="4" xfId="1" applyFont="1" applyFill="1" applyBorder="1" applyAlignment="1">
      <alignment vertical="center"/>
    </xf>
    <xf numFmtId="3" fontId="11" fillId="2" borderId="5" xfId="1" applyNumberFormat="1" applyFont="1" applyFill="1" applyBorder="1" applyAlignment="1">
      <alignment horizontal="right" vertical="center"/>
    </xf>
    <xf numFmtId="0" fontId="12" fillId="0" borderId="5" xfId="1" applyFont="1" applyBorder="1" applyAlignment="1">
      <alignment horizontal="right" vertical="center"/>
    </xf>
    <xf numFmtId="0" fontId="12" fillId="0" borderId="5" xfId="1" applyFont="1" applyBorder="1" applyAlignment="1">
      <alignment vertical="center"/>
    </xf>
    <xf numFmtId="3" fontId="13" fillId="0" borderId="5" xfId="1" applyNumberFormat="1" applyFont="1" applyBorder="1" applyAlignment="1">
      <alignment horizontal="right" vertical="center"/>
    </xf>
    <xf numFmtId="0" fontId="13" fillId="0" borderId="5" xfId="1" applyFont="1" applyBorder="1" applyAlignment="1">
      <alignment horizontal="right" vertical="center"/>
    </xf>
    <xf numFmtId="3" fontId="1" fillId="0" borderId="0" xfId="1" applyNumberFormat="1"/>
    <xf numFmtId="0" fontId="10" fillId="0" borderId="5" xfId="1" applyFont="1" applyBorder="1" applyAlignment="1">
      <alignment vertical="center"/>
    </xf>
    <xf numFmtId="3" fontId="11" fillId="0" borderId="5" xfId="1" applyNumberFormat="1" applyFont="1" applyBorder="1" applyAlignment="1">
      <alignment horizontal="right" vertical="center"/>
    </xf>
    <xf numFmtId="16" fontId="10" fillId="2" borderId="5" xfId="1" quotePrefix="1" applyNumberFormat="1" applyFont="1" applyFill="1" applyBorder="1" applyAlignment="1">
      <alignment horizontal="right" vertical="center"/>
    </xf>
    <xf numFmtId="164" fontId="1" fillId="0" borderId="0" xfId="1" applyNumberFormat="1"/>
    <xf numFmtId="0" fontId="10" fillId="2" borderId="5" xfId="1" applyFont="1" applyFill="1" applyBorder="1" applyAlignment="1">
      <alignment horizontal="right" vertical="center"/>
    </xf>
    <xf numFmtId="0" fontId="10" fillId="2" borderId="5" xfId="1" applyFont="1" applyFill="1" applyBorder="1" applyAlignment="1">
      <alignment vertical="center" wrapText="1"/>
    </xf>
    <xf numFmtId="0" fontId="12" fillId="2" borderId="5" xfId="1" applyFont="1" applyFill="1" applyBorder="1" applyAlignment="1">
      <alignment horizontal="right" vertical="center"/>
    </xf>
    <xf numFmtId="3" fontId="13" fillId="0" borderId="5" xfId="1" applyNumberFormat="1" applyFont="1" applyBorder="1" applyAlignment="1">
      <alignment vertical="center"/>
    </xf>
    <xf numFmtId="0" fontId="15" fillId="0" borderId="0" xfId="3" applyFont="1" applyAlignment="1">
      <alignment horizontal="right" wrapText="1"/>
    </xf>
    <xf numFmtId="0" fontId="16" fillId="0" borderId="0" xfId="3" applyFont="1"/>
    <xf numFmtId="0" fontId="17" fillId="0" borderId="0" xfId="3" applyFont="1"/>
    <xf numFmtId="0" fontId="18" fillId="0" borderId="0" xfId="0" applyFont="1"/>
    <xf numFmtId="0" fontId="19" fillId="0" borderId="0" xfId="1" applyFont="1"/>
    <xf numFmtId="0" fontId="20" fillId="2" borderId="2" xfId="1" applyFont="1" applyFill="1" applyBorder="1" applyAlignment="1">
      <alignment vertical="center"/>
    </xf>
    <xf numFmtId="3" fontId="21" fillId="2" borderId="2" xfId="1" applyNumberFormat="1" applyFont="1" applyFill="1" applyBorder="1" applyAlignment="1">
      <alignment vertical="center"/>
    </xf>
    <xf numFmtId="0" fontId="21" fillId="0" borderId="2" xfId="3" applyFont="1" applyBorder="1"/>
    <xf numFmtId="3" fontId="21" fillId="0" borderId="2" xfId="3" applyNumberFormat="1" applyFont="1" applyBorder="1" applyAlignment="1">
      <alignment horizontal="right"/>
    </xf>
    <xf numFmtId="0" fontId="22" fillId="0" borderId="2" xfId="1" applyFont="1" applyBorder="1" applyAlignment="1">
      <alignment horizontal="left" vertical="center"/>
    </xf>
    <xf numFmtId="3" fontId="22" fillId="0" borderId="2" xfId="1" applyNumberFormat="1" applyFont="1" applyBorder="1" applyAlignment="1">
      <alignment vertical="center"/>
    </xf>
    <xf numFmtId="3" fontId="23" fillId="0" borderId="2" xfId="1" applyNumberFormat="1" applyFont="1" applyBorder="1" applyAlignment="1">
      <alignment horizontal="right" vertical="center"/>
    </xf>
    <xf numFmtId="3" fontId="23" fillId="0" borderId="2" xfId="3" applyNumberFormat="1" applyFont="1" applyBorder="1" applyAlignment="1">
      <alignment horizontal="right"/>
    </xf>
    <xf numFmtId="0" fontId="22" fillId="0" borderId="2" xfId="1" applyFont="1" applyBorder="1" applyAlignment="1">
      <alignment horizontal="left" vertical="center" wrapText="1"/>
    </xf>
    <xf numFmtId="0" fontId="20" fillId="2" borderId="2" xfId="1" applyFont="1" applyFill="1" applyBorder="1" applyAlignment="1">
      <alignment horizontal="left" vertical="center"/>
    </xf>
    <xf numFmtId="3" fontId="21" fillId="2" borderId="2" xfId="1" applyNumberFormat="1" applyFont="1" applyFill="1" applyBorder="1" applyAlignment="1">
      <alignment horizontal="right" vertical="center"/>
    </xf>
    <xf numFmtId="0" fontId="14" fillId="0" borderId="0" xfId="3"/>
    <xf numFmtId="3" fontId="23" fillId="0" borderId="2" xfId="3" applyNumberFormat="1" applyFont="1" applyBorder="1" applyAlignment="1">
      <alignment horizontal="right" vertical="center"/>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2" fillId="2" borderId="5" xfId="1" applyFont="1" applyFill="1" applyBorder="1" applyAlignment="1">
      <alignment vertical="center"/>
    </xf>
    <xf numFmtId="0" fontId="10" fillId="2" borderId="5" xfId="1" applyFont="1" applyFill="1" applyBorder="1" applyAlignment="1">
      <alignment vertical="center"/>
    </xf>
    <xf numFmtId="0" fontId="24" fillId="0" borderId="2" xfId="3" applyFont="1" applyBorder="1" applyAlignment="1">
      <alignment horizontal="left" vertical="center"/>
    </xf>
    <xf numFmtId="0" fontId="24" fillId="0" borderId="2" xfId="3" applyFont="1" applyBorder="1" applyAlignment="1">
      <alignment horizontal="left" vertical="center" wrapText="1"/>
    </xf>
    <xf numFmtId="0" fontId="24" fillId="0" borderId="2" xfId="3" applyFont="1" applyBorder="1" applyAlignment="1">
      <alignment horizontal="center" vertical="center" wrapText="1"/>
    </xf>
    <xf numFmtId="0" fontId="25" fillId="0" borderId="0" xfId="3" applyFont="1"/>
    <xf numFmtId="0" fontId="24" fillId="0" borderId="2" xfId="3" applyFont="1" applyBorder="1"/>
    <xf numFmtId="49" fontId="24" fillId="0" borderId="2" xfId="3" applyNumberFormat="1" applyFont="1" applyBorder="1"/>
    <xf numFmtId="0" fontId="24" fillId="0" borderId="2" xfId="3" applyFont="1" applyBorder="1" applyAlignment="1">
      <alignment wrapText="1"/>
    </xf>
    <xf numFmtId="0" fontId="24" fillId="0" borderId="2" xfId="3" applyNumberFormat="1" applyFont="1" applyBorder="1"/>
    <xf numFmtId="0" fontId="26" fillId="0" borderId="0" xfId="3" applyFont="1"/>
    <xf numFmtId="0" fontId="25" fillId="0" borderId="0" xfId="3" applyFont="1" applyAlignment="1">
      <alignment wrapText="1"/>
    </xf>
    <xf numFmtId="49" fontId="14" fillId="0" borderId="0" xfId="3" applyNumberFormat="1"/>
    <xf numFmtId="49" fontId="14" fillId="0" borderId="0" xfId="3" applyNumberFormat="1" applyAlignment="1">
      <alignment horizontal="left"/>
    </xf>
    <xf numFmtId="0" fontId="14" fillId="0" borderId="0" xfId="3" applyAlignment="1">
      <alignment horizontal="left"/>
    </xf>
    <xf numFmtId="0" fontId="14" fillId="0" borderId="0" xfId="3" quotePrefix="1"/>
    <xf numFmtId="49" fontId="14" fillId="0" borderId="0" xfId="3" quotePrefix="1" applyNumberFormat="1"/>
  </cellXfs>
  <cellStyles count="4">
    <cellStyle name="Normaallaad" xfId="0" builtinId="0"/>
    <cellStyle name="Normaallaad 2" xfId="1"/>
    <cellStyle name="Normaallaad 3" xfId="3"/>
    <cellStyle name="Normal 2 2" xfId="2"/>
  </cellStyles>
  <dxfs count="1408">
    <dxf>
      <alignment horizontal="center"/>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wrapText="1"/>
    </dxf>
    <dxf>
      <font>
        <b val="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numFmt numFmtId="30" formatCode="@"/>
    </dxf>
    <dxf>
      <font>
        <b/>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7</xdr:col>
      <xdr:colOff>260350</xdr:colOff>
      <xdr:row>2</xdr:row>
      <xdr:rowOff>19050</xdr:rowOff>
    </xdr:from>
    <xdr:to>
      <xdr:col>11</xdr:col>
      <xdr:colOff>552450</xdr:colOff>
      <xdr:row>44</xdr:row>
      <xdr:rowOff>323850</xdr:rowOff>
    </xdr:to>
    <mc:AlternateContent xmlns:mc="http://schemas.openxmlformats.org/markup-compatibility/2006" xmlns:a14="http://schemas.microsoft.com/office/drawing/2010/main">
      <mc:Choice Requires="a14">
        <xdr:graphicFrame macro="">
          <xdr:nvGraphicFramePr>
            <xdr:cNvPr id="2" name="Osakonna nimetus">
              <a:extLst>
                <a:ext uri="{FF2B5EF4-FFF2-40B4-BE49-F238E27FC236}">
                  <a16:creationId xmlns:a16="http://schemas.microsoft.com/office/drawing/2014/main" id="{78016EEB-AE35-2A65-BE2E-48D637A23D09}"/>
                </a:ext>
              </a:extLst>
            </xdr:cNvPr>
            <xdr:cNvGraphicFramePr/>
          </xdr:nvGraphicFramePr>
          <xdr:xfrm>
            <a:off x="0" y="0"/>
            <a:ext cx="0" cy="0"/>
          </xdr:xfrm>
          <a:graphic>
            <a:graphicData uri="http://schemas.microsoft.com/office/drawing/2010/slicer">
              <sle:slicer xmlns:sle="http://schemas.microsoft.com/office/drawing/2010/slicer" name="Osakonna nimetus"/>
            </a:graphicData>
          </a:graphic>
        </xdr:graphicFrame>
      </mc:Choice>
      <mc:Fallback xmlns="">
        <xdr:sp macro="" textlink="">
          <xdr:nvSpPr>
            <xdr:cNvPr id="0" name=""/>
            <xdr:cNvSpPr>
              <a:spLocks noTextEdit="1"/>
            </xdr:cNvSpPr>
          </xdr:nvSpPr>
          <xdr:spPr>
            <a:xfrm>
              <a:off x="11490325" y="342900"/>
              <a:ext cx="2616200" cy="9544050"/>
            </a:xfrm>
            <a:prstGeom prst="rect">
              <a:avLst/>
            </a:prstGeom>
            <a:solidFill>
              <a:prstClr val="white"/>
            </a:solidFill>
            <a:ln w="1">
              <a:solidFill>
                <a:prstClr val="green"/>
              </a:solidFill>
            </a:ln>
          </xdr:spPr>
          <xdr:txBody>
            <a:bodyPr vertOverflow="clip" horzOverflow="clip"/>
            <a:lstStyle/>
            <a:p>
              <a:r>
                <a:rPr lang="et-EE" sz="1100"/>
                <a:t>See kujund tähistab tükeldajat. Tükeldajaid toetatakse versioonis Excel 2010 ja uuemates versioonides.
Kui kujundit on muudetud mõnes Exceli varasemas versioonis või kui töövihik on salvestatud Excel 2003 või varasemas versioonis, ei saa tükeldajat kasutada.</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V:\Rahandus\PIIRATUD%20KASUTUS\Eelarve\2025\I%20lisaeelarve\2%20Koopia%20failist%20Seletuskiri%20ja%20algandmed_Kadri%20(00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ili Soomuste" refreshedDate="45814.696534374998" createdVersion="8" refreshedVersion="6" minRefreshableVersion="3" recordCount="600">
  <cacheSource type="worksheet">
    <worksheetSource ref="A1:R601" sheet="algandmed" r:id="rId2"/>
  </cacheSource>
  <cacheFields count="18">
    <cacheField name="Kirje" numFmtId="0">
      <sharedItems count="359">
        <s v="Eraldise üleandmine haridus-  ja kultuuriameti eelarvesse,  ülekandmiseks HTM-le"/>
        <s v="VTG eraldise üleandmine haridus- ja kultuuriameti eelarvesse, ülekandmiseks HTM-le"/>
        <s v="Eraldise üleandmine haridus- ja kultuuriameti eelarvesse, ülekandmiseks HTM-le"/>
        <s v="Projekti maht väiksem, kulusid vähendatud samaväärselt toetusega"/>
        <s v="Projekti maht väiksem, kulusid vähendatud  samaväärselt toetusega"/>
        <s v="Kulud on suuremad"/>
        <s v="Laenu ei saa võtta rohkem kui investeeritakse"/>
        <s v="Arvelduskontod pankades"/>
        <s v="Põhitegevuse tuludest investeerimistegevuse tuludesse üleviimine"/>
        <s v="Euribori määrad on langenud, intressikulu ei ole nii suur"/>
        <s v="Õigele tegevusalale  TA 01112 -lt ületõstmine "/>
        <s v="Tulusid ei laeku nii palju"/>
        <s v="Viia teisele tegevusalale - valitsussektori võla teenindamine"/>
        <s v="Konto korrigeerimine, et täitmine oleks paremini eristatav"/>
        <s v="Maamaksu prognoos on suurem"/>
        <s v="Silla avariiremont "/>
        <s v="Ranna 13 silla avariiremont "/>
        <s v="Tulud õigetele ridadele"/>
        <s v="Tulude prognoos on eelarvestatust suurem"/>
        <s v="Tulude prognoos on eelarvestatust väiksem"/>
        <s v="Tulusid ei laeku eelarves kavandatud määras"/>
        <s v="Spordikoolide tulud"/>
        <s v="Laste spordi-, tehnika-, loodus-, loome- ja huvialakoolide tulud"/>
        <s v="Haldusameti eelarvest malevlaste palgaks"/>
        <s v="Elekter"/>
        <s v="Kodumaine sihtfinantseerimine tegevuskuludeks - korrigeerimine"/>
        <s v="Kululiik peab olema maismaasõidukite hooldus"/>
        <s v="Kululiik peab olema maismaasõidukite  hooldus"/>
        <s v="Kululiik peab olema maismaasõidukite kütus"/>
        <s v="Hariduse reservist täiendavaks õppeks"/>
        <s v="Hariduse reservist täindavaks õppeks"/>
        <s v="Mitteamortiseeruv materiaalne põhivara (tüdruk tuvidega)"/>
        <s v="Hooned (v.a eluhooned) soetusmaksumuses"/>
        <s v="Haridusameti eelarvest malevlaste palgaks"/>
        <s v="Haridusameti eelarvest malevlaste palgaks  "/>
        <s v="Haridusametilt - lisatasu Arukate akadeemia"/>
        <s v="Haridusametilt - lisatasu  Arukate akadeemia "/>
        <s v="Haridusametilt raamatukapi lisamooduli omaosalus"/>
        <s v="Viia kutsehaigushüvitis tegevusalale 10121"/>
        <s v="Toodud TA 01112 alt "/>
        <s v="Keskerakonna fraktsiooni eelarvest Sakala Kesksuse eelarvesse"/>
        <s v="Volikogu eelarvest Sakala  Keskusele"/>
        <s v="Kriisivõimekuse suurendamise projekt"/>
        <s v="Haridusameti KU614-lt lisaklassi õppevahenditeks"/>
        <s v="Haridusameti KU614-lt lisaklassi mööbliks"/>
        <s v="Muud kommunikatsiooni-, kultuuri- ja vaba aja sisustamise kulud"/>
        <s v="Kingitus vilistlaste vanematelt"/>
        <s v="Haridusameti reservist lisaklassiks"/>
        <s v="Haridusameti reservist  lisaklassiks"/>
        <s v="Muud tulud haridusalasest tegevusest"/>
        <s v="Õppekavavälisest tegevusest saadud tulud"/>
        <s v="Töötuskindlustusmakse"/>
        <s v="Sotsiaalmaks töötasudelt ja toetustelt"/>
        <s v="Põhipalk ja kokkulepitud tasud (TLS tippspetsialisti brutopalk)"/>
        <s v="Muud õppevahendid"/>
        <s v="Muud koolituse kulud, Raamatukogu ruumi rent õpilase õpetamiseks"/>
        <s v="Linnahooldusele tegelemaks tulevikus Puude kujunduslõikus "/>
        <s v="Kontolt 552520 kontole 551103"/>
        <s v="Kontolt 552520 kontole 551104"/>
        <s v="Kontolt 551303 kontole 551306"/>
        <s v="Kontolt 552520 kontole 551490"/>
        <s v="Kontolt 551500 kontole 553290"/>
        <s v="Kontolt 552520 kontole 552510"/>
        <s v="Kontolt 552520 kontole 554031"/>
        <s v="Kontolt 552520 kontole 552570"/>
        <s v="Kodumaine sihtfinantseerimine tegevuskuludeks"/>
        <s v="Välismaine sihtfinantseerimine tegevuskuludeks"/>
        <s v="Päevarahad"/>
        <s v="Lähetatute kindlustus"/>
        <s v="Majutuskulud"/>
        <s v="Sõidukulud"/>
        <s v="Viljandi Muusikakoolile kingitus 80.juubeliks Kunstikoolilt"/>
        <s v="Tuua M. Magnuse käsunduslepingu töötasu KU049 pealt KU053 peale, töötus (6€)"/>
        <s v="Viia M. Magnuse käsunduslepingu töötasu KU049 pealt KU053 peale, töötus (6€)"/>
        <s v="Tuua M. Magnuse käsunduslepingu töötasu KU049 pealt KU053 peale, sotsmaks (231€)"/>
        <s v="Viia M. Magnuse käsunduslepingu töötasu KU049 pealt KU053 peale, sotsmaks (231€)"/>
        <s v="Tuua M. Magnuse käsunduslepingu töötasu KU049 pealt KU053 peale, põhipalk (700€)"/>
        <s v="Viia M. Magnuse käsunduslepingu töötasu KU049 pealt KU053 peale, põhipalk (700€)"/>
        <s v="Raamatukogude tasulised teenused, Kaare kooli ruumikasutus jaanuar-aprill 2025"/>
        <s v="Valveteenused"/>
        <s v="Põhipalk ja kokkulepitud tasud (TLS tööliste brutopalk)"/>
        <s v="Jakobsoni kooli eelarvest  sõiduki kasutamisega seotud kulud"/>
        <s v="Tuua kontolt L1192-04900-551290 kriisivalmiduse spetsialisti töötuskindlustusmakseks 115€"/>
        <s v="Tuua kontolt L1192-04900-551290 kriisivalmiduse spetsialisti sotsiaalmaksuks 4735€"/>
        <s v="Tuua kontolt L1192-04900-551290 kriisivalmiduse spetsialisti palgakuluks 14 350€"/>
        <s v="Summade eraldamine  tegevuskulude alt eraldiseks  HTM-le seoses üleminekuga HTM alla"/>
        <s v="Summade toomine tegevuskuludest  eraldisteks,  HTM-le seoses üleminekuga HTM alla"/>
        <s v="Summade toomine tegevuskuludest eraldisteks, HTM-le seoses üleminekuga HTM alla"/>
        <s v="Tehnohooldus"/>
        <s v="Korrashoiuteenused"/>
        <s v="Töötuskindlustusmakse/(S.Krupp haridusameti koosseisus, vahendid kantseleilt)"/>
        <s v="Sotsiaalmaks töötasudelt ja toetustelt (S.Krupp haridusameti koosseisus, vahendid Kantseleilt)"/>
        <s v="Põhipalk ja kokkulepitud tasud (S. Krupp, haridusameti koosseisus, vahendid kantselei eelarvest)"/>
        <s v="Mobiilse noorsootöö käivitamine (sots. ameti eelarvest)"/>
        <s v="Sept-dets mobiilse noorsootöötaja töötuskindlustus (sots. ameti eelarvest)"/>
        <s v="Sept-dets mobiilse noorsootöötaja sots maks (sots. ameti eelarvest)"/>
        <s v="Sept-dets mobiilne noorsootöötaja (sots. ameti eelarvest)"/>
        <s v="Uueveski basseinide juurde võrkpalliväljak "/>
        <s v="Viljandi linnas asuvate liivaalade täitmine uue liivaga "/>
        <s v="Viia Sylvia Krupp töötasu kantseleist haridusametile, töötuskindlustusmakse 112€"/>
        <s v="Viia Sylvia Krupp töötasu kantseleist haridusametile, sotsmaks 4594€"/>
        <s v="Viia Sylvia Krupp töötasu kantseleist haridusametile, põhipalk 13920€"/>
        <s v="Kodumaine sihtfinantseerimise vahendamine tegevuskuludeks/kaasava hariduse projekti eraldis  Waldorfile"/>
        <s v="Töötasud võlaõiguslike lepingute alusel"/>
        <s v="Ürituste ja näituste korraldamise kulud"/>
        <s v="Uue klassi avamine remonttööd "/>
        <s v="Arkaadia aia see osa mis jääb treppidest Tartu tänava poole uuendamine "/>
        <s v="Arkaadia aia selle osa mis jääb trepist Tartu täna poole korrastamine "/>
        <s v="Tuua Siseministeeriumi toetusmeetme &quot;Kriisivõimekuse suurendamise&quot; töötasu 57€"/>
        <s v="TÜMA uue hoone hoolduskulud niikaua kui anname objekti üle "/>
        <s v="Karlssoni heki rajamine "/>
        <s v="Heki rajamine "/>
        <s v="Tuua Siseministeeriumi toetusmeetme &quot;Kriisivõimekuse suurendamise&quot; töötasu 2341€"/>
        <s v="Remont, restaureerimine, lammutamine"/>
        <s v="Tuua Siseministeeriumi toetusmeetme &quot;Kriisivõimekuse suurendamise&quot; töötasu 7095€"/>
        <s v="Küte ja soojusenergia"/>
        <s v="Kasutatud varude müük"/>
        <s v="Põhipalk ja kokkulepitud tasud (õpetajate brutopalk)"/>
        <s v="Praktika juhendamistasud"/>
        <s v="Töötuskindlustusmakse, Lisatasu endisele turvakodu töötajale, päevakeskuse eelarvest"/>
        <s v="Sotsiaalmaks töötasudelt ja toetustelt, Lisatasu endisele turvakodu töötajale, päevakeskuse eelarvest"/>
        <s v="Põhipalk ja kokkulepitud tasud (TLS tippspetsialisti brutopalk),Lisatasu endisele turvakodu töötajale,  päevakeskuse eelarvest"/>
        <s v="E-ITS personaliteenused (katet ei ole)"/>
        <s v="Tuua 7000€ kontolt 388090"/>
        <s v="Viia 7000€ kontole 550060"/>
        <s v="Haldusametilt tulev keskastme spetsialisti brutopalk 7-ks kuuks.Töötuskindlustusmakse"/>
        <s v="Haldusametilt tulev keskastme spetsialisti brutopalk 7-ks kuuks."/>
        <s v="Viia reale &quot;L1170-04730-550010&quot; -700€ (L1160)"/>
        <s v="Tuua realt &quot;L1170-04730-551484&quot; +700€ (L1160)"/>
        <s v="Viia reale &quot;L1170-01112-550010&quot; -14450€ (L1160)"/>
        <s v="Tuua realt &quot;L1170-01112-551484&quot; +14450€ (L1160)"/>
        <s v="Viia reale &quot;82-550010&quot; -1204€ (L1160)"/>
        <s v="Tuua realt &quot;82-551484&quot; +1204€ (L1160)"/>
        <s v="Viia reale &quot;58-550010&quot; -1000€ (L1160)"/>
        <s v="Tuua realt &quot;58-551484&quot; +1000€ (L1160)"/>
        <s v="Viia reale &quot;53-550010&quot; -773€ (L1160)"/>
        <s v="Tuua realt &quot;53-551484&quot; +773€ (L1160)"/>
        <s v="Viia reale &quot;49-550010&quot; -914€ (L1160)"/>
        <s v="Tuua realt &quot;49-551484&quot; +914€ (L1160)"/>
        <s v="Viia reale &quot;47-550010&quot; -773€ (L1160)"/>
        <s v="Tuua realt &quot;47-551484&quot; +773€ (L1160)"/>
        <s v="Viia reale &quot;43-09609-550010&quot; -146€ (L1160)"/>
        <s v="Tuua realt &quot;43-09609-551484&quot; +146€ (L1160)"/>
        <s v="Viia reale &quot;42-10404-550010&quot; -228€ (L1160)"/>
        <s v="Tuua realt &quot;42-10404-551484&quot; +228€ (L1160)"/>
        <s v="Viia reale &quot;42-10201-550010&quot; -589€ (L1160)"/>
        <s v="Tuua realt &quot;42-10201-551484&quot; +589€ (L1160)"/>
        <s v="Viia reale &quot;37-550010&quot; -654€ (L1160)"/>
        <s v="Tuua realt &quot;37-551484&quot; +654€ (L1160)"/>
        <s v="Viia reale &quot;30-550010&quot; -75€ (L1160)"/>
        <s v="Tuua realt &quot;30-551484&quot; +75€ (L1160)"/>
        <s v="Viia reale &quot;29-550010&quot; -383€ (L1160)"/>
        <s v="Tuua realt &quot;29-551484&quot; +383€ (L1160)"/>
        <s v="Viia reale &quot;28-550010&quot; -70€ (L1160)"/>
        <s v="Tuua realt &quot;28-551484&quot; +70€ (L1160)"/>
        <s v="Viia reale &quot;27-550010&quot; -481€ (L1160)"/>
        <s v="Tuua realt &quot;27-551484&quot; +481€ (L1160)"/>
        <s v="Viia reale &quot;26-550010&quot; -800€ (L1160)"/>
        <s v="Tuua realt &quot;26-551484&quot; +800€ (L1160)"/>
        <s v="Viia reale &quot;20-550010&quot; -290€ (L1160)"/>
        <s v="Tuua realt &quot;20-551484&quot; +290€ (L1160)"/>
        <s v="Viia reale &quot;16-550010&quot; -1806€ (L1160)"/>
        <s v="Tuua realt &quot;16-551484&quot; +1806€ (L1160)"/>
        <s v="Viia reale &quot;15-550010&quot; -868€ (L1160)"/>
        <s v="Tuua realt &quot;15-551484&quot; +868€ (L1160)"/>
        <s v="Viia reale &quot;14-550010&quot; -1490€ (L1160)"/>
        <s v="Tuua realt &quot;14-551484&quot; +897€ (L1160)"/>
        <s v="Viia reale &quot;13-550010&quot; -1490€ (L1160)"/>
        <s v="Tuua realt &quot;13-551484&quot; +1490€ (L1160)"/>
        <s v="Muud koolituse kulud/ S. Krupp lisatasu/LA veebilehe platvormi üle tõstmine"/>
        <s v="Põhipalk ja kokkulepitud tasud (AT (S. Grupp lisatasu)S keskastme spetsialisti brutopalk)"/>
        <s v="Inventar ja selle tarvikud/kaasava hardius"/>
        <s v="Kaasava hariduse projekt"/>
        <s v="Koolieelsete lasteasutuste kohatasu"/>
        <s v="Trükised ja muud teavikud"/>
        <s v="Muud inventari majandamiskulud"/>
        <s v="Koristusteenus"/>
        <s v="Töötasud võlaõiguslike lepingute alusel (õpetajate palgaosa)"/>
        <s v="Hüvitised ja toetused (õpetajate palgaosa)"/>
        <s v="Inventar ja selle tarvikud"/>
        <s v="Koolitusteenused"/>
        <s v="Põhipalk ja kokkulepitud tasud (TLS juhtide brutopalgad)"/>
        <s v="Laste muusika- ja kunstikoolide tulud"/>
        <s v="Tulu koolitusteenuse osutamisest"/>
        <s v="2025 esimese 5 kuu kulu on olnud eeldustest väiksem, vähendan eelarvet"/>
        <s v="Üliõpilaste sotsiaaltoetuse taotlusi I voorus ei olnud, aastas on 2 taotlusvooru (vähendan poole võrra)"/>
        <s v="Käesoleval aastal ei ole kulu olnud, vähendan eelarvet"/>
        <s v="Katame kulu vajadusel täiendava toetusega ja siit kaotame ära"/>
        <s v="Eelarve toomine kontolt 322110 õigele kontole"/>
        <s v="Eelarve kontol õigele kontole liigutamine"/>
        <s v="Töötuskindlustusmakse, tugispetsialisti töötasu"/>
        <s v="Sotsiaalmaks töötasudelt ja toetustelt, tugispetsialisti töötasu"/>
        <s v="Põhipalk ja kokkulepitud tasud (TLS tippspetsialisti brutopalk), tugispetsialisti töötasu"/>
        <s v="Töötuskindlustusmakse, kogukonna psühholoogi töötasu, sotsiaalameti eelarvest"/>
        <s v="Sotsiaalmaks töötasudelt ja toetustelt, kogukonna psühholoogi töötasu,sotsiaalameti eelarvest "/>
        <s v="Põhipalk ja kokkulepitud tasud (TLS tippspetsialisti brutopalk), kogukonna psühholoogi töötasu, sotsiaalameti eelarvest"/>
        <s v="Inventar ja selle tarvikud, päevakesksuse eelarvest"/>
        <s v="Muud õppevahendid, päevakesksuse eelarvest"/>
        <s v="Bürootarbed, päevakeskuse eelarvest"/>
        <s v="Toiduained, päevakeskuse eelarvest"/>
        <s v="Töötuskindlustusmakse, päevakeskuse eelarvest"/>
        <s v="Sotsiaalmaks töötasudelt ja toetustelt, päevakeskuse eelarvest"/>
        <s v="Põhipalk ja kokkulepitud tasud (TLS tippspetsialisti brutopalk, ) päevakeskuse eelarvest "/>
        <s v="Muud koolituse kulud/ Lisan Viljandi Jakobsoni kooli eelarvesse direktoril lisatasu (arukate akadeemia)"/>
        <s v="Vähendan 320 eurot ja lisan KU488 kontole 413900"/>
        <s v="Suurendan 320 eurot ja vähendan vastavalt KU491 kontot 413900"/>
        <s v="Vähendan 48 eurot ja lisan KU492 kontole 413900"/>
        <s v="Suurendan 48 eurot ja vähendan vastavalt KU487 kontot 413900"/>
        <s v="Suurendan 80 eurot ja vähendan vastavalt  KU487 kontot 413900"/>
        <s v="Vähendan 80 eurot ja lisan KU490 kontole 413900"/>
        <s v="Töötasud võlaõiguslike lepingute alusel/ suurendan 25 euro võrra ja vähendan vastavalt KU584 kontot 552490 "/>
        <s v="vähendan 25 euro võrra ja suurendan vastavalt KU584 kontot 500500 (töötasud lepingute alusel))"/>
        <s v="Omavahelised - kunstikoolile emadepäeva dekoratsioonide materjalid"/>
        <s v="Tõstan õigele kontole (enne oli 413300)"/>
        <s v="Parandan kontot"/>
        <s v="täpsustan kontot (enne 450000)"/>
        <s v="täpsustan kontot"/>
        <s v="Arh ametisse koondatud projektijuhi palgafond"/>
        <s v="KU17H Hariduse tn ja Reinu tee projekteerimine-katteks (-PR007)"/>
        <s v="Ukrainlaste üüritoetust ei saanud tulude ossa kirja (hetkel laekumine 4223). 30.06.2025 seisuga võtab sotsiaalkindlustusamet, seega rohkem tulu-kulu ei tohiks eriti olla. Lisan siiani riigilt laekunud summa eelarvesse (kulu=tulu)"/>
        <s v="KU17H Hariduse tn ja Reinu tee projekteerimine-katteks (-KU19T)"/>
        <s v="KU17H Hariduse tn ja Reinu tee projekteerimine-katteks (PR007)"/>
        <s v="KU17H Hariduse tn ja Reinu tee projekteerimine-katteks (KU19T)"/>
        <s v="KU17H Hariduse tn ja Reinu tee projekteerimine-katteks"/>
        <s v="KU17H Hariduse tn ja Reinu tee projekteerimine-katteks  (KU174)"/>
        <s v="Koolitusteenused, sponsorlus eraisikult"/>
        <s v="Kodumaine sihtfinantseerimine tegevuskuludeks, sponsorlus eraisikult"/>
        <s v="Nõustamisteenused Sotsiaalministeeriumile Mobiilse perepesa projekt"/>
        <s v="Töötuskindlustusmakse Sotsiaalministeeriumile Mobiilse perepesa projekt"/>
        <s v="Sotsiaalmaks töötasudelt ja toetustelt Sotsiaalministeeriumile Mobiilse perepesa projekt"/>
        <s v="Põhipalk ja kokkulepitud tasud (TLS tippspetsialisti brutopalk) Sotsiaalministeeriumile Mobiilse perepesa projekt"/>
        <s v="Pangateenused"/>
        <s v="Muud administreerimiskulud"/>
        <s v="Töötuskindlustusmakse, Integratsiooni SA projekt"/>
        <s v="Sotsiaalmaks töötasudelt ja toetustelt, Integratsiooni SA projekt"/>
        <s v="Töötasud võlaõiguslike lepingute alusel Integratsiooni SA projekt"/>
        <s v="Raamatukogude tasulised teenused, Integratsiooni SA projekt summas 1228,50 tõsta kuluridadele"/>
        <s v="Sotsiaalministeeriumile Mobiilse perepesa projekt"/>
        <s v="Planeerisime teisele kontole (350001, aga tuli 350003 kontole). Tõstan õigesse kohta ja lisan kaotatud TU asemel oleva &quot;-&quot; asemel KU, et eelarve jookseks paremini kokku ja oleks kergemini haaratav"/>
        <s v="Riigilt on laekunud teise kontoga. Tõstan õigesse kohta ja lisan kaotatud TU asemel oleva &quot;-&quot; asemel KU, et eelarve jookseks paremini kokku ja oleks kergemini haaratav"/>
        <s v="vähendan  7 euro võrra ja suurendan vastavalt KU584 kontot 506040 (töötuskindlustusmakse)"/>
        <s v="Töötuskindlustusmakse/suurendan 7 euro võrra ja vähendan vastavalt KU584 kontot 552490"/>
        <s v="Uueveski kergliiklustee (lõigus Uus tn-Oja tee)"/>
        <s v="0008 Uueveski kergliiklustee (lõigus Uus tn-Oja tee)"/>
        <s v="Sotsiaalmaks töötasudelt ja toetustelt/ suurendan 224 euro võrra ja vähendan vastavalt KU584 kontot 552490"/>
        <s v="Koolieelsete lasteasutuste kohatasu/ vähendan kontot 150000 euro võrra ja suurendan vastavalt kontot 552460  tegevussuund KU556"/>
        <s v="Muud kommunikatsiooni-, kultuuri- ja vaba aja sisustamise kulud vähendan kontot 7000 euro võrra ja suurendan vastavalt  ku415 kontot 552450"/>
        <s v="Eraldan Sakala Keskuse VANT eelarves õpilasmaleva korraldamise kuludeks vahendeid  3112 eurot (projektikood 54001 Malev)"/>
        <s v="vähendan 5128 võrra ja suurendan spordipreemia osa tegevusala 08102/konto 413900/ ku487"/>
        <s v="Preemiad, stipendiumid/Suurendan 5128 võrra (vähendan 08600 KU482 konto 552520)"/>
        <s v="Töötuskindlustusmakse. lisavahendid Kaare Kooli õpetajate töötasufondi"/>
        <s v="Sotsiaalmaks töötasudelt ja toetustelt, lisavahendid Kaare Koolile vastavalt taotlusele"/>
        <s v="Põhipalk ja kokkulepitud tasud (õpetajate brutopalk). lisavahendid  Kaare Kooli õpetajate töötasufondi vastavalt taotlusele"/>
        <s v="Eraldan Viljandi Linnaraamatukogule 2852 eurot laenutuskapi lisamooduli omafinantseeringu tagamiseks"/>
        <s v="Eraldan Laste- ja Perede Tugikeskusele töötasufondi kokku 4870 eurot täiendava töö läbiviimiseks"/>
        <s v="Sotsiaalmaks töötasudelt ja toetustelt/Põhipalk ja kokkulepitud tasud (õpetajate brutopalk). Kesklinna Kooli I lisaklassi õpetaja tööjõukulud 7836+ tööandaja maksud"/>
        <s v="Põhipalk ja kokkulepitud tasud (õpetajate brutopalk). Kesklinna Kooli I lisaklassi õpetaja tööjõukulud 7836+ tööandaja maksud"/>
        <s v="Tõstan tulud ühele reale kokku ja viin eelarve vähendamisega tasakaalu (ISTE arvestulik kulu-tulu hetke prognoosi järgi 243177)"/>
        <s v="Tõstan tulud ühele reale kokku"/>
        <s v="Eraldan Kesklinna Koolile I lisaõppeklassi jaoks mööbel 4000 eurot,551500 Inventar ja selle tarvikud"/>
        <s v="Eraldan Kesklinna Koolile I lisaõppeklassi jaoks õppevahendite vahendid 2400 eurot, KLK eelarves 552440 Muud õppevahendid   "/>
        <s v="Projekt &quot;Kodud Tuleohutuks&quot; I voorust vahendeid ei saanud, sügisel otsustatakse kas jääk läheb ümberjagamisele või mitte, täna ei ole ka teada kas jääki üldse tekib ja kuna on tekkinud juba ka taotluste järjekord, siis lootus on kaduvväike"/>
        <s v="Projektist on kliente väljunud, kulu ei ole nii suur, kui esialgu planeeritud"/>
        <s v="Üle viia KU254 eelarvele "/>
        <s v="Viia üle KU254 eelarvele "/>
        <s v="Kindlustus"/>
        <s v="Info- ja PR teenused"/>
        <s v="Muud maismaasõidukite majandamiskulud"/>
        <s v="Malevlaste palgafondi suurendamine "/>
        <s v="Kriisivalmiduse spetsialisti ametikoha loomise palgakulu kanitselei kooseisus"/>
        <s v="Kaardimakse lahenduse lisamine maksevahendisse "/>
        <s v="Muud õppevahendid. Erasmus+ projekti 224 2023-KA122SCH-25 jääkmakse arvelt"/>
        <s v="Inventar ja selle tarvikud. Erasmus+ projekti 224 2023-KA122SCH-25 jääkmakse arvelt"/>
        <s v="Kodumaine sihtfinantseerimine tegevuskuludeks. Erasmus+ projekti 224 2023-KA122SCH-25, jääkmakse"/>
        <s v="Arkaadia aia kõnniteeosa rekk- summa täpsustus peale hankemenetlust"/>
        <s v="Arkaadia aia kõnniteeosa rekk"/>
        <s v="Linnu 2 tuleohutusalaste tööde katteks "/>
        <s v="Linnu 2 tuleohutusalaste tööde kallinemine "/>
        <s v="Koolikava kaasnevad haridusmeetmed. PRIA toetus 10-17/25/2296"/>
        <s v="Kultuurkapitali toetus H. Pärnakivi jooksu korraldamiseks. Leping M14-25/0011"/>
        <s v="Töötuskindlustusmakse. Laulu- ja tantsupeoliikumises osalevate kollektiivide juhendajate tööjõukulu"/>
        <s v="Sotsiaalmaks töötasudelt ja toetustelt. Laulu- ja tantsupeoliikumises osalevate kollektiivide juhendajate tööjõukulu"/>
        <s v="Põhipalk ja kokkulepitud tasud (TLS tippspetsialisti brutopalk). Laulu- ja tantsupeoliikumises osalevate kollektiivide juhendajate tööjõukulu"/>
        <s v="Laulu- ja tantsupeoliikumises osalevate kollektiivide juhendajate tööjõukulu 2025.aasta taotlusvoor. Leping 5-1.9/8357-1 "/>
        <s v="Muud kommunikatsiooni-, kultuuri- ja vaba aja sisustamise kulud. D10 Partnerlusleping nr 2024-3-EE01-KA154-YOU-000283800-VIL"/>
        <s v="D10 Partnerlusleping nr 2024-3-EE01-KA154-YOU-000283800-VIL"/>
        <s v="Sõjapõgenike üürikorteri sissemaksu ja tõlketoetuse toetus läheb SKA menetlusse tagasi, taotlejaid on jäänud väga väheseks."/>
        <s v="5 kuu aritmeetiline keskmine ja eelneva aasta kulu lubab eeldada, et kulu on väiksem"/>
        <s v="Muud koolituse kulud"/>
        <s v="Esindus- ja vastuvõtukulud (va kingitused ja auhinnad)"/>
        <s v="Kulud PRIA toetuse arvelt"/>
        <s v="PRIA Koolikava kaasnevate haridusmeetmete toetus"/>
        <s v="Puudega isikute eluruumide kohandamise kulude vähendamine, 4 kuu jooksul ei ole väljamakseid olnud, vähendame käesoleva aasta eelarvet"/>
        <s v="Kaotame sotsiaalameti reservi, vajadusel küsime üldisest LV reservist"/>
        <s v="Tõstan õigele kontole"/>
        <s v="Eeldatav kulu on olnud väiksem, tõstan Laste ja Perede Tugikeskuse eelarvesse teenuste osutamiseks (mänguteraapia ja kogukonna-psühholoogi teenuse pakkumiseks jm teenuste jaoks, mis aitab laste ja perede toimetulekut tõsta)."/>
        <s v="Muud koolituse kulud. Eelarve vähendamine seoses Paalalinna kooli bussi kasutamisega. Kütuse kompenseerimine Paalalinna koolile. Summa tõsta nende eelarves reale 551300 - kütus. "/>
        <s v="Remondi- ja hooldusteenused"/>
        <s v="Remont ja hooldus"/>
        <s v="Kingitused ja auhinnad (va oma töötajatele)"/>
        <s v="Hüvitised ja toetused (TLS tööliste palgaosa)"/>
        <s v="Spordikeskuse eelarvest Huntaugu nõlva niitmiseks"/>
        <s v="Põhipalk (kõrgharidusega kultuuritöötajad)"/>
        <s v="Põhipalk ja kokkulepitud tasud (TLS keskastme spetsialisti brutopalk)"/>
        <s v="Töömasinate ja seadmete tarvikud"/>
        <s v="Põhipalk ja kokkulepitud tasud (ATS keskastme spetsialisti brutopalk)"/>
        <s v="Kohaliku omavalitsuse toetusfond"/>
        <s v="Toetusfondi eraldis on suurem"/>
        <s v="Toetusfondi eraldis on väiksem"/>
        <s v="Tasandusfond on algselt planeeritust väiksem"/>
        <s v="Projekt &quot;Kodud Tuleohutuks&quot; I voorust vahendeid ei saanud, sügisel otsustatakse kas jääk läheb ümberjagamisele või mitte, täna ei ole ka teada kas jääki üldse tekib."/>
        <s v="Praktika juhendajate tasu"/>
        <s v="Toitlustusteenused, eelarve vigade parandus"/>
        <s v="Toiduained, eelarve vigade parandus, eelarve vigade parandus"/>
        <s v="Põhipalk ja kokkulepitud tasud (TLS nooremspetsialisti brutopalk), eelarve vigade parandus"/>
        <s v="Põhipalk ja kokkulepitud tasud (TLS keskastme spetsialisti brutopalk), eelarve vigade parandus"/>
        <s v="Tulumaks erisoodustustelt"/>
        <s v="Muud sõidukulud"/>
        <s v="Rent"/>
        <s v="Annetused"/>
        <s v="Toetused valitsussektorisse kuuluvatelt avalik-õiguslikelt juriidilistelt isikutelt (KULKA)"/>
        <s v="Muu toodete ja teenuste müük"/>
        <s v="Viljandi Muusikakoolile kingitus 80.juubeliks  Krõllipesalt"/>
        <s v="Korrashoiu- ja remondimaterjalid, lisaseadmed ja -tarvikud"/>
        <s v="Kommunikatsioonitehnoloogiline riistvara ja tarvikud"/>
        <s v="Reklaamikulud"/>
        <s v="Toitlustuskulud ja toiduraha hüvitised"/>
        <s v="Sideteenused"/>
        <s v="Esindus ja vastuvõtukulud"/>
        <s v="Riigilõivud"/>
        <s v="Kütus"/>
        <s v="Eri- ja vormiriietus"/>
        <s v="Üür, rent, kasutusõiguse tasu"/>
        <s v="Postiteenused"/>
        <s v="Ridadevaheline ümbertsõtmine realt 552490 reale 550304"/>
        <s v="Ridadevaheline ümbertõstmine realt 550400 reale 550420"/>
        <s v="Sotsiaalmaks erisoodustustelt"/>
        <s v="Viljandi Muusikakoolile kingitus 80.juubeliks "/>
        <s v="Põhipalk ja kokkulepitud tasud (TLS nooremspetsialisti brutopalk)"/>
        <s v="Muud koolitusega seotud kulud"/>
        <s v="Toitlustusteenused"/>
        <s v="Toiduained"/>
        <s v="Muud kinnistute, hoonete, ruumide kulud"/>
        <s v="Viljandi Muusikakoolile kingitus 80.juubeliks Huvikoolilt"/>
        <s v="Transporditeenused"/>
        <s v="Omavahelised - kunstikoolile EV107 töötoa materjalid jm"/>
        <s v="Omavahelised - raamatukogule EV107 töötoa materjalid jm"/>
        <s v="Ürituste ja näituste korraldamise kulud/Muusikakooli juubeli toetus"/>
        <s v="Vana kalmistu (Kultuuriministeeriumi kulu)"/>
        <s v="Lossivaremete konserveerimine (Kultuuriministeeriumi kulu)"/>
        <s v="Tõstan õigele kontole (enne oli 41330 - maksutulud0)" u="1"/>
        <s v="Tuua realt &quot;30 - maksutulud-551484&quot; +75€ (L1160)" u="1"/>
        <s v="Viia reale &quot;30 - maksutulud-550010&quot; -75€ (L1160)" u="1"/>
        <s v="Ukrainlaste üüritoetust ei saanud tulude ossa kirja (hetkel laekumine 4223). 30 - maksutulud.06.2025 seisuga võtab sotsiaalkindlustusamet, seega rohkem tulu-kulu ei tohiks eriti olla. Lisan siiani riigilt laekunud summa eelarvesse (kulu=tulu)" u="1"/>
        <s v="Tuua realt &quot;L1170-04730 - maksutulud-551484&quot; +700€ (L1160)" u="1"/>
        <s v="Kontolt 55130 - maksutulud3 kontole 55130 - maksutulud6" u="1"/>
        <s v="Ridadevaheline ümbertsõtmine realt 552490 reale 55030 - maksutulud4" u="1"/>
        <s v="Muud koolituse kulud. Eelarve vähendamine seoses Paalalinna kooli bussi kasutamisega. Kütuse kompenseerimine Paalalinna koolile. Summa tõsta nende eelarves reale 55130 - maksutulud0 - kütus. " u="1"/>
        <s v="Viia reale &quot;L1170-04730 - maksutulud-550010&quot; -700€ (L1160)" u="1"/>
      </sharedItems>
    </cacheField>
    <cacheField name="Summa" numFmtId="0">
      <sharedItems containsSemiMixedTypes="0" containsString="0" containsNumber="1" minValue="-876763" maxValue="876763"/>
    </cacheField>
    <cacheField name="Eelarveosa nimetus" numFmtId="0">
      <sharedItems count="8">
        <s v="Põhitegevuse kulud"/>
        <s v="Investeerimistegevuse tulud"/>
        <s v="Investeerimistegevuse kulud"/>
        <s v="Finatseerimistegevuse tulud"/>
        <s v="Likviidsete vahendite muutus"/>
        <s v="Põhitegevuse tulud"/>
        <s v="Finantseerimistegevuse kulud"/>
        <s v="Finantseerimistegevuse tulud"/>
      </sharedItems>
    </cacheField>
    <cacheField name="Kontogrupp" numFmtId="49">
      <sharedItems count="16">
        <s v="45 - toetused juriidilistele isikutele"/>
        <s v="35 - saadud toetused"/>
        <s v="15 - põhivara soetus"/>
        <s v="41 - toetused füüsilistele isikutele"/>
        <s v="25-kohustised"/>
        <s v="10 - likviidsed varad"/>
        <s v="65 - finantstulud ja -kulud"/>
        <s v="25 - kohustised"/>
        <s v="20 - kapitalirendi kohustised"/>
        <s v="30 - maksutulud"/>
        <s v="55 - majandamiskulud"/>
        <s v="32 - tulud kaupade ja teenuste müügist"/>
        <s v="50 - tööjõukulud"/>
        <s v="38 - muud tulud"/>
        <s v="60 - muud tegevuskulud"/>
        <s v="60 - muud tegevuskulud - muud tegevuskulud" u="1"/>
      </sharedItems>
    </cacheField>
    <cacheField name="Konto" numFmtId="0">
      <sharedItems containsMixedTypes="1" containsNumber="1" containsInteger="1" minValue="303000" maxValue="551309" count="136">
        <s v="450000"/>
        <s v="350200"/>
        <s v="155109"/>
        <s v="413840"/>
        <s v="2585"/>
        <s v="100100"/>
        <s v="352900"/>
        <s v="650100"/>
        <s v="655000"/>
        <s v="2586"/>
        <s v="208200"/>
        <n v="303000"/>
        <s v="551106"/>
        <s v="551290"/>
        <s v="322090"/>
        <s v="322220"/>
        <s v="322210"/>
        <s v="506040"/>
        <s v="506000"/>
        <s v="500280"/>
        <s v="551210"/>
        <s v="350000"/>
        <n v="551306"/>
        <s v="551326"/>
        <n v="551300"/>
        <s v="551310"/>
        <s v="500260"/>
        <s v="155700"/>
        <s v="155100"/>
        <s v="500210"/>
        <s v="551500"/>
        <s v="413823"/>
        <s v="550099"/>
        <s v="552520"/>
        <s v="35000010"/>
        <s v="552440"/>
        <s v="552590"/>
        <s v="322050"/>
        <s v="500240"/>
        <s v="552490"/>
        <s v="551103"/>
        <s v="551104"/>
        <n v="551303"/>
        <s v="551490"/>
        <s v="553290"/>
        <s v="552510"/>
        <s v="554031"/>
        <s v="552570"/>
        <s v="350020"/>
        <n v="550304"/>
        <n v="550303"/>
        <n v="550301"/>
        <n v="550302"/>
        <s v="500250"/>
        <s v="551250"/>
        <s v="552450"/>
        <s v="552400"/>
        <s v="550400"/>
        <s v="5511046"/>
        <s v="450010"/>
        <s v="500500"/>
        <s v="450200"/>
        <s v="551100"/>
        <s v="551101"/>
        <n v="381830"/>
        <s v="550052"/>
        <s v="550060"/>
        <s v="388090"/>
        <s v="500140"/>
        <s v="551484"/>
        <s v="550010"/>
        <s v="322020"/>
        <s v="550001"/>
        <s v="551590"/>
        <s v="5511043"/>
        <s v="551105"/>
        <s v="500268"/>
        <s v="500267"/>
        <s v="322150"/>
        <s v="322000"/>
        <n v="413300"/>
        <s v="413400"/>
        <s v="413120"/>
        <s v="552600"/>
        <s v="322190"/>
        <s v="322110"/>
        <s v="550000"/>
        <s v="552100"/>
        <s v="413900"/>
        <s v="452100"/>
        <s v="155106"/>
        <s v="550012"/>
        <s v="322100"/>
        <s v="35000011"/>
        <s v="350003"/>
        <s v="350001"/>
        <s v="413899"/>
        <n v="551307"/>
        <n v="551309"/>
        <s v="350002"/>
        <s v="413890"/>
        <s v="550040"/>
        <s v="552690"/>
        <s v="551240"/>
        <s v="551560"/>
        <s v="550041"/>
        <s v="500287"/>
        <n v="500430"/>
        <s v="551600"/>
        <s v="551660"/>
        <s v="352000"/>
        <s v="413100"/>
        <s v="352001"/>
        <s v="552110"/>
        <s v="500270"/>
        <s v="550420"/>
        <s v="550410"/>
        <n v="506030"/>
        <s v="505092"/>
        <n v="551308"/>
        <s v="323890"/>
        <n v="551230"/>
        <s v="551401"/>
        <s v="552580"/>
        <s v="505091"/>
        <s v="505090"/>
        <s v="601070"/>
        <s v="551327"/>
        <s v="551313"/>
        <s v="553200"/>
        <s v="551280"/>
        <s v="550011"/>
        <s v="506010"/>
        <s v="550490"/>
        <s v="551109"/>
        <s v="554020"/>
      </sharedItems>
    </cacheField>
    <cacheField name="Konto nimetus" numFmtId="0">
      <sharedItems/>
    </cacheField>
    <cacheField name="Osakond" numFmtId="0">
      <sharedItems containsMixedTypes="1" containsNumber="1" containsInteger="1" minValue="30" maxValue="30"/>
    </cacheField>
    <cacheField name="Osakonna nimetus" numFmtId="0">
      <sharedItems count="33">
        <s v="Viljandi Täiskasvanute Gümnaasium"/>
        <s v="Haridus- ja kultuuriamet"/>
        <s v="Haldusamet"/>
        <s v="Kantselei"/>
        <s v="Rahandusamet"/>
        <s v="Viljandi Hoolekandekeskus"/>
        <s v="Linnapea"/>
        <s v="Viljandi Spordikeskus"/>
        <s v="Viljandi Spordikool"/>
        <s v="Viljandi Linnahooldus"/>
        <s v="Sakala Keskus - Noorsootöö"/>
        <s v="Sakala Keskus - Lauluväljak"/>
        <s v="Viljandi Kaare Kool"/>
        <s v="Arhitektuuriamet"/>
        <s v="Viljandi Jakobsoni Kool"/>
        <s v="Viljandi Linnaraamatukogu"/>
        <s v="Viljandi Linnavolikogu"/>
        <s v="Sakala Keskus - Kultuuritöö"/>
        <s v="Viljandi Kesklinna Kool"/>
        <s v="Viljandi Muusikakool"/>
        <s v="Viljandi Paalalinna Kool"/>
        <s v="Viljandi Päevakeskus"/>
        <s v="Viljandi Kunstikool"/>
        <s v="Viljandi Lasteaed Karlsson"/>
        <s v="Sakala Keskus - Kondase Keskus"/>
        <s v="Viljandi Kesklinna Lasteaed"/>
        <s v="Viljandi Laste ja Perede Tugikeskus"/>
        <s v="Viljandi Lasteaed Krõllipesa"/>
        <s v="Viljandi Huvikool"/>
        <s v="Viljandi Nukuteater"/>
        <s v="Viljandi Lasteaed Männimäe"/>
        <s v="Sakala Keskus - Vana Veetorn"/>
        <s v="Sotsiaalamet"/>
      </sharedItems>
    </cacheField>
    <cacheField name="Tegevusala" numFmtId="0">
      <sharedItems/>
    </cacheField>
    <cacheField name="Tegevusala nimetus" numFmtId="0">
      <sharedItems/>
    </cacheField>
    <cacheField name="Kuluobjekt" numFmtId="0">
      <sharedItems containsBlank="1" containsMixedTypes="1" containsNumber="1" containsInteger="1" minValue="3000" maxValue="9630"/>
    </cacheField>
    <cacheField name="Kuluobjekti nimetus" numFmtId="0">
      <sharedItems containsBlank="1"/>
    </cacheField>
    <cacheField name="Projekt" numFmtId="0">
      <sharedItems containsBlank="1"/>
    </cacheField>
    <cacheField name="Projekti nimetus" numFmtId="0">
      <sharedItems containsBlank="1"/>
    </cacheField>
    <cacheField name="Tegevussuund" numFmtId="0">
      <sharedItems containsBlank="1"/>
    </cacheField>
    <cacheField name="Tegevussuuna nimetus" numFmtId="0">
      <sharedItems containsBlank="1"/>
    </cacheField>
    <cacheField name="Subjekt" numFmtId="0">
      <sharedItems containsBlank="1" containsMixedTypes="1" containsNumber="1" containsInteger="1" minValue="3000" maxValue="3000"/>
    </cacheField>
    <cacheField name="Subjekti nimetus" numFmtId="0">
      <sharedItems containsBlank="1"/>
    </cacheField>
  </cacheFields>
  <extLst>
    <ext xmlns:x14="http://schemas.microsoft.com/office/spreadsheetml/2009/9/main" uri="{725AE2AE-9491-48be-B2B4-4EB974FC3084}">
      <x14:pivotCacheDefinition pivotCacheId="1063540602"/>
    </ext>
  </extLst>
</pivotCacheDefinition>
</file>

<file path=xl/pivotCache/pivotCacheRecords1.xml><?xml version="1.0" encoding="utf-8"?>
<pivotCacheRecords xmlns="http://schemas.openxmlformats.org/spreadsheetml/2006/main" xmlns:r="http://schemas.openxmlformats.org/officeDocument/2006/relationships" count="600">
  <r>
    <x v="0"/>
    <n v="-268449"/>
    <x v="0"/>
    <x v="0"/>
    <x v="0"/>
    <s v="Kodumaine sihtfinantseerimine tegevuskuludeks"/>
    <n v="30"/>
    <x v="0"/>
    <s v="09213"/>
    <s v="Üldkeskhariduse õpetajate tööjõukulud"/>
    <m/>
    <m/>
    <s v="TF02-02"/>
    <s v="Gümnaasiumi õpetajate tööjõukuludeks"/>
    <m/>
    <m/>
    <m/>
    <m/>
  </r>
  <r>
    <x v="1"/>
    <n v="268449"/>
    <x v="0"/>
    <x v="0"/>
    <x v="0"/>
    <s v="Kodumaine sihtfinantseerimine tegevuskuludeks"/>
    <s v="L1150"/>
    <x v="1"/>
    <s v="09800"/>
    <s v="Muu haridus"/>
    <m/>
    <m/>
    <s v="TF02-02"/>
    <s v="Gümnaasiumi õpetajate tööjõukuludeks"/>
    <m/>
    <m/>
    <m/>
    <m/>
  </r>
  <r>
    <x v="1"/>
    <n v="29171"/>
    <x v="0"/>
    <x v="0"/>
    <x v="0"/>
    <s v="Kodumaine sihtfinantseerimine tegevuskuludeks"/>
    <s v="L1150"/>
    <x v="1"/>
    <s v="09800"/>
    <s v="Muu haridus"/>
    <m/>
    <m/>
    <s v="TF02-01"/>
    <s v="Põhikooli õpetajate tööjõukuludeks"/>
    <m/>
    <m/>
    <m/>
    <m/>
  </r>
  <r>
    <x v="1"/>
    <n v="13555"/>
    <x v="0"/>
    <x v="0"/>
    <x v="0"/>
    <s v="Kodumaine sihtfinantseerimine tegevuskuludeks"/>
    <s v="L1150"/>
    <x v="1"/>
    <s v="09800"/>
    <s v="Muu haridus"/>
    <m/>
    <m/>
    <s v="TF02-03"/>
    <s v="Direktorite ja õppealajuhatajate tööjõukuludeks"/>
    <m/>
    <m/>
    <m/>
    <m/>
  </r>
  <r>
    <x v="1"/>
    <n v="1768"/>
    <x v="0"/>
    <x v="0"/>
    <x v="0"/>
    <s v="Kodumaine sihtfinantseerimine tegevuskuludeks"/>
    <s v="L1150"/>
    <x v="1"/>
    <s v="09800"/>
    <s v="Muu haridus"/>
    <m/>
    <m/>
    <s v="TF02-04"/>
    <s v="Õpetajate, direktorite ja õppealajuhatajate täienduskoolituseks"/>
    <m/>
    <m/>
    <m/>
    <m/>
  </r>
  <r>
    <x v="1"/>
    <n v="8305"/>
    <x v="0"/>
    <x v="0"/>
    <x v="0"/>
    <s v="Kodumaine sihtfinantseerimine tegevuskuludeks"/>
    <s v="L1150"/>
    <x v="1"/>
    <s v="09800"/>
    <s v="Muu haridus"/>
    <m/>
    <m/>
    <s v="TF02-05"/>
    <s v="Õppekirjanduseks"/>
    <m/>
    <m/>
    <m/>
    <m/>
  </r>
  <r>
    <x v="1"/>
    <n v="4055"/>
    <x v="0"/>
    <x v="0"/>
    <x v="0"/>
    <s v="Kodumaine sihtfinantseerimine tegevuskuludeks"/>
    <s v="L1150"/>
    <x v="1"/>
    <s v="09800"/>
    <s v="Muu haridus"/>
    <m/>
    <m/>
    <s v="TF02-07"/>
    <s v="Tõhustatud ja eritoe tegevuskuludeks"/>
    <m/>
    <m/>
    <m/>
    <m/>
  </r>
  <r>
    <x v="2"/>
    <n v="-29171"/>
    <x v="0"/>
    <x v="0"/>
    <x v="0"/>
    <s v="Kodumaine sihtfinantseerimine tegevuskuludeks"/>
    <n v="30"/>
    <x v="0"/>
    <s v="09212"/>
    <s v="Põhi- ja üldkeskharidus"/>
    <m/>
    <m/>
    <s v="TF02-01"/>
    <s v="Põhikooli õpetajate tööjõukuludeks"/>
    <m/>
    <m/>
    <m/>
    <m/>
  </r>
  <r>
    <x v="2"/>
    <n v="-13555"/>
    <x v="0"/>
    <x v="0"/>
    <x v="0"/>
    <s v="Kodumaine sihtfinantseerimine tegevuskuludeks"/>
    <n v="30"/>
    <x v="0"/>
    <s v="09212"/>
    <s v="Põhi- ja üldkeskharidus"/>
    <m/>
    <m/>
    <s v="TF02-03"/>
    <s v="Direktorite ja õppealajuhatajate tööjõukuludeks"/>
    <m/>
    <m/>
    <m/>
    <m/>
  </r>
  <r>
    <x v="2"/>
    <n v="-1768"/>
    <x v="0"/>
    <x v="0"/>
    <x v="0"/>
    <s v="Kodumaine sihtfinantseerimine tegevuskuludeks"/>
    <n v="30"/>
    <x v="0"/>
    <s v="09212"/>
    <s v="Põhi- ja üldkeskharidus"/>
    <m/>
    <m/>
    <s v="TF02-04"/>
    <s v="Õpetajate, direktorite ja õppealajuhatajate täienduskoolituseks"/>
    <m/>
    <m/>
    <m/>
    <m/>
  </r>
  <r>
    <x v="2"/>
    <n v="-8305"/>
    <x v="0"/>
    <x v="0"/>
    <x v="0"/>
    <s v="Kodumaine sihtfinantseerimine tegevuskuludeks"/>
    <n v="30"/>
    <x v="0"/>
    <s v="09212"/>
    <s v="Põhi- ja üldkeskharidus"/>
    <m/>
    <m/>
    <s v="TF02-05"/>
    <s v="Õppekirjanduseks"/>
    <m/>
    <m/>
    <m/>
    <m/>
  </r>
  <r>
    <x v="2"/>
    <n v="-4055"/>
    <x v="0"/>
    <x v="0"/>
    <x v="0"/>
    <s v="Kodumaine sihtfinantseerimine tegevuskuludeks"/>
    <n v="30"/>
    <x v="0"/>
    <s v="09212"/>
    <s v="Põhi- ja üldkeskharidus"/>
    <m/>
    <m/>
    <s v="TF02-07"/>
    <s v="Tõhustatud ja eritoe tegevuskuludeks"/>
    <m/>
    <m/>
    <m/>
    <m/>
  </r>
  <r>
    <x v="3"/>
    <n v="-156814"/>
    <x v="1"/>
    <x v="1"/>
    <x v="1"/>
    <s v="Kodumaine sihtfinantseerimine põhivara soetuseks"/>
    <s v="L1192"/>
    <x v="2"/>
    <s v="04510"/>
    <s v="Maanteetransport"/>
    <m/>
    <m/>
    <s v="0007"/>
    <s v="Turu ja Kaalu tänav ja Kaalu tänava parkla rekonstrueerimine"/>
    <m/>
    <m/>
    <m/>
    <m/>
  </r>
  <r>
    <x v="4"/>
    <n v="-156814"/>
    <x v="2"/>
    <x v="2"/>
    <x v="2"/>
    <s v="Muud rajatised soetusmaksumuses"/>
    <s v="L1192"/>
    <x v="2"/>
    <s v="04510"/>
    <s v="Maanteetransport"/>
    <m/>
    <m/>
    <s v="0007"/>
    <s v="Turu ja Kaalu tänav ja Kaalu tänava parkla rekonstrueerimine"/>
    <s v="KU191"/>
    <s v="Teede investeeringud"/>
    <m/>
    <m/>
  </r>
  <r>
    <x v="5"/>
    <n v="1224"/>
    <x v="0"/>
    <x v="3"/>
    <x v="3"/>
    <s v="Kutsehaiguste ja tööõnnetustega seotud kahjuhüvitised kannatanutele"/>
    <s v="L1170"/>
    <x v="3"/>
    <s v="10121"/>
    <s v="Muu puuetega inimeste sotsiaalne kaitse"/>
    <m/>
    <m/>
    <m/>
    <m/>
    <m/>
    <m/>
    <m/>
    <m/>
  </r>
  <r>
    <x v="6"/>
    <n v="-580000"/>
    <x v="3"/>
    <x v="4"/>
    <x v="4"/>
    <s v="Kohustiste võtmine"/>
    <s v="L1210"/>
    <x v="4"/>
    <s v="01700"/>
    <s v="Valitsussektori võla teenindamine"/>
    <m/>
    <m/>
    <m/>
    <m/>
    <m/>
    <m/>
    <m/>
    <m/>
  </r>
  <r>
    <x v="7"/>
    <n v="-99592"/>
    <x v="4"/>
    <x v="5"/>
    <x v="5"/>
    <s v="Arvelduskontod pankades"/>
    <s v="L1210"/>
    <x v="4"/>
    <s v="01112"/>
    <s v="Viljandi Linnavalitsus"/>
    <m/>
    <m/>
    <m/>
    <m/>
    <m/>
    <m/>
    <m/>
    <m/>
  </r>
  <r>
    <x v="8"/>
    <n v="-200000"/>
    <x v="5"/>
    <x v="1"/>
    <x v="6"/>
    <s v="Annetused"/>
    <s v="L1192"/>
    <x v="2"/>
    <s v="04740"/>
    <s v="Üldmajanduslikud arendusprojektid"/>
    <m/>
    <m/>
    <s v="0006"/>
    <s v="Trepimäe rekonstrueerimine"/>
    <m/>
    <m/>
    <m/>
    <m/>
  </r>
  <r>
    <x v="8"/>
    <n v="200000"/>
    <x v="1"/>
    <x v="1"/>
    <x v="1"/>
    <s v="Kodumaine sihtfinantseerimine põhivara soetuseks"/>
    <s v="L1192"/>
    <x v="2"/>
    <s v="04740"/>
    <s v="Üldmajanduslikud arendusprojektid"/>
    <m/>
    <m/>
    <s v="0006"/>
    <s v="Trepimäe rekonstrueerimine"/>
    <m/>
    <m/>
    <m/>
    <m/>
  </r>
  <r>
    <x v="9"/>
    <n v="-400000"/>
    <x v="6"/>
    <x v="6"/>
    <x v="7"/>
    <s v="Intressi-, viivise- ja kohustistasu kulu võetud laenudelt"/>
    <s v="L1210"/>
    <x v="4"/>
    <s v="01700"/>
    <s v="Valitsussektori võla teenindamine"/>
    <m/>
    <m/>
    <m/>
    <m/>
    <m/>
    <m/>
    <m/>
    <m/>
  </r>
  <r>
    <x v="10"/>
    <n v="876763"/>
    <x v="6"/>
    <x v="6"/>
    <x v="7"/>
    <s v="Intressi-, viivise- ja kohustistasu kulu võetud laenudelt"/>
    <s v="L1210"/>
    <x v="4"/>
    <s v="01700"/>
    <s v="Valitsussektori võla teenindamine"/>
    <m/>
    <m/>
    <m/>
    <m/>
    <m/>
    <m/>
    <m/>
    <m/>
  </r>
  <r>
    <x v="11"/>
    <n v="-20000"/>
    <x v="7"/>
    <x v="6"/>
    <x v="8"/>
    <s v="Intressitulud deposiitidelt"/>
    <s v="L1210"/>
    <x v="4"/>
    <s v="01112"/>
    <s v="Viljandi Linnavalitsus"/>
    <m/>
    <m/>
    <m/>
    <m/>
    <m/>
    <m/>
    <m/>
    <m/>
  </r>
  <r>
    <x v="12"/>
    <n v="-876763"/>
    <x v="6"/>
    <x v="6"/>
    <x v="7"/>
    <s v="Intressi-, viivise- ja kohustistasu kulu võetud laenudelt"/>
    <s v="L1210"/>
    <x v="4"/>
    <s v="01112"/>
    <s v="Viljandi Linnavalitsus"/>
    <m/>
    <m/>
    <m/>
    <m/>
    <m/>
    <m/>
    <m/>
    <m/>
  </r>
  <r>
    <x v="13"/>
    <n v="-6000"/>
    <x v="6"/>
    <x v="7"/>
    <x v="9"/>
    <s v="Kohustiste tasumine"/>
    <s v="44"/>
    <x v="5"/>
    <s v="01700"/>
    <s v="Valitsussektori võla teenindamine"/>
    <m/>
    <m/>
    <m/>
    <m/>
    <m/>
    <m/>
    <m/>
    <m/>
  </r>
  <r>
    <x v="13"/>
    <n v="6000"/>
    <x v="6"/>
    <x v="8"/>
    <x v="10"/>
    <s v="Kapitalirendikohustised"/>
    <s v="44"/>
    <x v="5"/>
    <s v="01700"/>
    <s v="Valitsussektori võla teenindamine"/>
    <m/>
    <m/>
    <m/>
    <m/>
    <m/>
    <m/>
    <m/>
    <m/>
  </r>
  <r>
    <x v="14"/>
    <n v="105000"/>
    <x v="5"/>
    <x v="9"/>
    <x v="11"/>
    <s v="Maamaks"/>
    <s v="L1100"/>
    <x v="6"/>
    <s v="01112"/>
    <s v="Viljandi Linnavalitsus"/>
    <m/>
    <m/>
    <m/>
    <m/>
    <m/>
    <m/>
    <m/>
    <m/>
  </r>
  <r>
    <x v="15"/>
    <n v="6000"/>
    <x v="0"/>
    <x v="10"/>
    <x v="12"/>
    <s v="Remont, restaureerimine, lammutamine"/>
    <s v="58"/>
    <x v="7"/>
    <s v="08102"/>
    <s v="Sporditegevus"/>
    <s v="9620"/>
    <s v="KVHA  Ranna 13 Sõudeelling"/>
    <m/>
    <m/>
    <m/>
    <m/>
    <m/>
    <m/>
  </r>
  <r>
    <x v="16"/>
    <n v="-6000"/>
    <x v="0"/>
    <x v="10"/>
    <x v="13"/>
    <s v="Muud rajatiste majandamisega seotud kulud"/>
    <s v="L1192"/>
    <x v="2"/>
    <s v="04900"/>
    <s v="Muu majandus (sh majanduse haldus)"/>
    <s v="9640"/>
    <s v="KVHA  Üldkulud"/>
    <m/>
    <m/>
    <s v="KU241"/>
    <s v="Ettenägemata tööd"/>
    <m/>
    <m/>
  </r>
  <r>
    <x v="17"/>
    <n v="50000"/>
    <x v="5"/>
    <x v="11"/>
    <x v="14"/>
    <s v="Muud tulud haridusalasest tegevusest"/>
    <s v="L1150"/>
    <x v="1"/>
    <s v="09510"/>
    <s v="Noorte huviharidus ja huvitegevus"/>
    <m/>
    <m/>
    <m/>
    <m/>
    <s v="TU079"/>
    <s v="Huvikooli teenus teistelt KOVidelt"/>
    <m/>
    <m/>
  </r>
  <r>
    <x v="17"/>
    <n v="-50000"/>
    <x v="5"/>
    <x v="11"/>
    <x v="15"/>
    <s v="Laste spordi-, tehnika-, loodus-, loome- ja huvialakoolide tulud"/>
    <s v="L1150"/>
    <x v="1"/>
    <s v="09510"/>
    <s v="Noorte huviharidus ja huvitegevus"/>
    <m/>
    <m/>
    <m/>
    <m/>
    <s v="TU079"/>
    <s v="Huvikooli teenus teistelt KOVidelt"/>
    <m/>
    <m/>
  </r>
  <r>
    <x v="17"/>
    <n v="175000"/>
    <x v="5"/>
    <x v="11"/>
    <x v="14"/>
    <s v="Muud tulud haridusalasest tegevusest"/>
    <s v="L1150"/>
    <x v="1"/>
    <s v="09510"/>
    <s v="Noorte huviharidus ja huvitegevus"/>
    <m/>
    <m/>
    <m/>
    <m/>
    <s v="TU070"/>
    <s v="Muusikakooli teenus teistelt KOVidelt"/>
    <m/>
    <m/>
  </r>
  <r>
    <x v="17"/>
    <n v="-175000"/>
    <x v="5"/>
    <x v="11"/>
    <x v="15"/>
    <s v="Laste spordi-, tehnika-, loodus-, loome- ja huvialakoolide tulud"/>
    <s v="L1150"/>
    <x v="1"/>
    <s v="09510"/>
    <s v="Noorte huviharidus ja huvitegevus"/>
    <m/>
    <m/>
    <m/>
    <m/>
    <s v="TU070"/>
    <s v="Muusikakooli teenus teistelt KOVidelt"/>
    <m/>
    <m/>
  </r>
  <r>
    <x v="17"/>
    <n v="40000"/>
    <x v="5"/>
    <x v="11"/>
    <x v="14"/>
    <s v="Muud tulud haridusalasest tegevusest"/>
    <s v="L1150"/>
    <x v="1"/>
    <s v="09510"/>
    <s v="Noorte huviharidus ja huvitegevus"/>
    <m/>
    <m/>
    <m/>
    <m/>
    <s v="TU064"/>
    <s v="Kunstikooli teenus teistelt KOVidelt"/>
    <m/>
    <m/>
  </r>
  <r>
    <x v="17"/>
    <n v="-40000"/>
    <x v="5"/>
    <x v="11"/>
    <x v="15"/>
    <s v="Laste spordi-, tehnika-, loodus-, loome- ja huvialakoolide tulud"/>
    <s v="L1150"/>
    <x v="1"/>
    <s v="09510"/>
    <s v="Noorte huviharidus ja huvitegevus"/>
    <m/>
    <m/>
    <m/>
    <m/>
    <s v="TU064"/>
    <s v="Kunstikooli teenus teistelt KOVidelt"/>
    <m/>
    <m/>
  </r>
  <r>
    <x v="18"/>
    <n v="19000"/>
    <x v="5"/>
    <x v="11"/>
    <x v="14"/>
    <s v="Muud tulud haridusalasest tegevusest"/>
    <s v="L1150"/>
    <x v="1"/>
    <s v="09510"/>
    <s v="Noorte huviharidus ja huvitegevus"/>
    <m/>
    <m/>
    <m/>
    <m/>
    <s v="TU079"/>
    <s v="Huvikooli teenus teistelt KOVidelt"/>
    <m/>
    <m/>
  </r>
  <r>
    <x v="18"/>
    <n v="38000"/>
    <x v="5"/>
    <x v="11"/>
    <x v="14"/>
    <s v="Muud tulud haridusalasest tegevusest"/>
    <s v="L1150"/>
    <x v="1"/>
    <s v="09510"/>
    <s v="Noorte huviharidus ja huvitegevus"/>
    <m/>
    <m/>
    <m/>
    <m/>
    <s v="TU070"/>
    <s v="Muusikakooli teenus teistelt KOVidelt"/>
    <m/>
    <m/>
  </r>
  <r>
    <x v="19"/>
    <n v="-7700"/>
    <x v="5"/>
    <x v="11"/>
    <x v="14"/>
    <s v="Muud tulud haridusalasest tegevusest"/>
    <s v="L1150"/>
    <x v="1"/>
    <s v="09510"/>
    <s v="Noorte huviharidus ja huvitegevus"/>
    <m/>
    <m/>
    <m/>
    <m/>
    <s v="TU064"/>
    <s v="Kunstikooli teenus teistelt KOVidelt"/>
    <m/>
    <m/>
  </r>
  <r>
    <x v="20"/>
    <n v="-76000"/>
    <x v="5"/>
    <x v="11"/>
    <x v="16"/>
    <s v="Spordikoolide tulud"/>
    <s v="L1150"/>
    <x v="1"/>
    <s v="08102"/>
    <s v="Sporditegevus"/>
    <m/>
    <m/>
    <m/>
    <m/>
    <s v="TU080"/>
    <s v="Spordikooli teenus teistelt KOVidelt"/>
    <m/>
    <m/>
  </r>
  <r>
    <x v="21"/>
    <n v="290000"/>
    <x v="5"/>
    <x v="11"/>
    <x v="16"/>
    <s v="Spordikoolide tulud"/>
    <s v="L1150"/>
    <x v="1"/>
    <s v="08102"/>
    <s v="Sporditegevus"/>
    <m/>
    <m/>
    <m/>
    <m/>
    <s v="TU080"/>
    <s v="Spordikooli teenus teistelt KOVidelt"/>
    <m/>
    <m/>
  </r>
  <r>
    <x v="22"/>
    <n v="-290000"/>
    <x v="5"/>
    <x v="11"/>
    <x v="15"/>
    <s v="Laste spordi-, tehnika-, loodus-, loome- ja huvialakoolide tulud"/>
    <s v="L1150"/>
    <x v="1"/>
    <s v="08102"/>
    <s v="Sporditegevus"/>
    <m/>
    <m/>
    <m/>
    <m/>
    <s v="TU080"/>
    <s v="Spordikooli teenus teistelt KOVidelt"/>
    <m/>
    <m/>
  </r>
  <r>
    <x v="13"/>
    <n v="-3884"/>
    <x v="6"/>
    <x v="7"/>
    <x v="9"/>
    <s v="Kohustiste tasumine"/>
    <s v="26"/>
    <x v="8"/>
    <s v="01700"/>
    <s v="Valitsussektori võla teenindamine"/>
    <m/>
    <m/>
    <m/>
    <m/>
    <m/>
    <m/>
    <m/>
    <m/>
  </r>
  <r>
    <x v="13"/>
    <n v="3884"/>
    <x v="6"/>
    <x v="8"/>
    <x v="10"/>
    <s v="Kapitalirendikohustised"/>
    <s v="26"/>
    <x v="8"/>
    <s v="01700"/>
    <s v="Valitsussektori võla teenindamine"/>
    <m/>
    <m/>
    <m/>
    <m/>
    <m/>
    <m/>
    <m/>
    <m/>
  </r>
  <r>
    <x v="13"/>
    <n v="-11215"/>
    <x v="6"/>
    <x v="7"/>
    <x v="9"/>
    <s v="Kohustiste tasumine"/>
    <s v="82"/>
    <x v="9"/>
    <s v="01700"/>
    <s v="Valitsussektori võla teenindamine"/>
    <m/>
    <m/>
    <m/>
    <m/>
    <m/>
    <m/>
    <m/>
    <m/>
  </r>
  <r>
    <x v="13"/>
    <n v="11215"/>
    <x v="6"/>
    <x v="8"/>
    <x v="10"/>
    <s v="Kapitalirendikohustised"/>
    <s v="82"/>
    <x v="9"/>
    <s v="01700"/>
    <s v="Valitsussektori võla teenindamine"/>
    <m/>
    <m/>
    <m/>
    <m/>
    <m/>
    <m/>
    <m/>
    <m/>
  </r>
  <r>
    <x v="23"/>
    <n v="19"/>
    <x v="0"/>
    <x v="12"/>
    <x v="17"/>
    <s v="Töötuskindlustusmakse"/>
    <s v="56"/>
    <x v="10"/>
    <s v="08107"/>
    <s v="Noorsootöö ja noortekeskused"/>
    <m/>
    <m/>
    <s v="54001"/>
    <s v="Malev"/>
    <m/>
    <m/>
    <m/>
    <m/>
  </r>
  <r>
    <x v="23"/>
    <n v="768"/>
    <x v="0"/>
    <x v="12"/>
    <x v="18"/>
    <s v="Sotsiaalmaks töötasudelt ja toetustelt"/>
    <s v="56"/>
    <x v="10"/>
    <s v="08107"/>
    <s v="Noorsootöö ja noortekeskused"/>
    <m/>
    <m/>
    <s v="54001"/>
    <s v="Malev"/>
    <m/>
    <m/>
    <m/>
    <m/>
  </r>
  <r>
    <x v="23"/>
    <n v="2325"/>
    <x v="0"/>
    <x v="12"/>
    <x v="19"/>
    <s v="Põhipalk ja kokkulepitud tasud (TLS tööliste brutopalk)"/>
    <s v="56"/>
    <x v="10"/>
    <s v="08107"/>
    <s v="Noorsootöö ja noortekeskused"/>
    <m/>
    <m/>
    <s v="54001"/>
    <s v="Malev"/>
    <m/>
    <m/>
    <m/>
    <m/>
  </r>
  <r>
    <x v="24"/>
    <n v="-3005"/>
    <x v="0"/>
    <x v="10"/>
    <x v="20"/>
    <s v="Elekter"/>
    <s v="59"/>
    <x v="11"/>
    <s v="08202"/>
    <s v="Rahvakultuur"/>
    <m/>
    <m/>
    <m/>
    <m/>
    <m/>
    <m/>
    <s v="9502"/>
    <s v="KVHA  Talli 2 Lauluväljak"/>
  </r>
  <r>
    <x v="25"/>
    <n v="12000"/>
    <x v="5"/>
    <x v="1"/>
    <x v="21"/>
    <s v="Kodumaine sihtfinantseerimine tegevuskuludeks"/>
    <s v="L1192"/>
    <x v="2"/>
    <s v="05400"/>
    <s v="Bioloogilise mitmekesisuse ja maastiku kaitse"/>
    <m/>
    <m/>
    <s v="0012"/>
    <s v="Võõrliigi verev lemmmalts tõrjemeetmed Viljandi linnas 2025. aastal. "/>
    <s v="KU268"/>
    <s v="Viljandi maastikukaitseala"/>
    <m/>
    <m/>
  </r>
  <r>
    <x v="25"/>
    <n v="-12000"/>
    <x v="5"/>
    <x v="1"/>
    <x v="21"/>
    <s v="Kodumaine sihtfinantseerimine tegevuskuludeks"/>
    <s v="L1192"/>
    <x v="2"/>
    <s v="05400"/>
    <s v="Bioloogilise mitmekesisuse ja maastiku kaitse"/>
    <m/>
    <m/>
    <m/>
    <m/>
    <s v="KU268"/>
    <s v="Viljandi maastikukaitseala"/>
    <m/>
    <m/>
  </r>
  <r>
    <x v="26"/>
    <n v="6000"/>
    <x v="0"/>
    <x v="10"/>
    <x v="22"/>
    <s v="Remont ja hooldus"/>
    <s v="L1192"/>
    <x v="2"/>
    <s v="01112"/>
    <s v="Viljandi Linnavalitsus"/>
    <m/>
    <m/>
    <m/>
    <m/>
    <m/>
    <m/>
    <m/>
    <m/>
  </r>
  <r>
    <x v="27"/>
    <n v="-6000"/>
    <x v="0"/>
    <x v="10"/>
    <x v="23"/>
    <s v="Remont ja hooldus"/>
    <s v="L1192"/>
    <x v="2"/>
    <s v="01112"/>
    <s v="Viljandi Linnavalitsus"/>
    <m/>
    <m/>
    <m/>
    <m/>
    <m/>
    <m/>
    <m/>
    <m/>
  </r>
  <r>
    <x v="28"/>
    <n v="8123"/>
    <x v="0"/>
    <x v="10"/>
    <x v="24"/>
    <s v="Kütus"/>
    <s v="L1192"/>
    <x v="2"/>
    <s v="01112"/>
    <s v="Viljandi Linnavalitsus"/>
    <m/>
    <m/>
    <m/>
    <m/>
    <m/>
    <m/>
    <m/>
    <m/>
  </r>
  <r>
    <x v="28"/>
    <n v="-8123"/>
    <x v="0"/>
    <x v="10"/>
    <x v="25"/>
    <s v="Kütus"/>
    <s v="L1192"/>
    <x v="2"/>
    <s v="01112"/>
    <s v="Viljandi Linnavalitsus"/>
    <m/>
    <m/>
    <m/>
    <m/>
    <m/>
    <m/>
    <m/>
    <m/>
  </r>
  <r>
    <x v="29"/>
    <n v="3"/>
    <x v="0"/>
    <x v="12"/>
    <x v="17"/>
    <s v="Töötuskindlustusmakse"/>
    <s v="20"/>
    <x v="12"/>
    <s v="09212"/>
    <s v="Põhi- ja üldkeskharidus"/>
    <m/>
    <m/>
    <s v="TF02-01"/>
    <s v="Põhikooli õpetajate tööjõukuludeks"/>
    <m/>
    <m/>
    <m/>
    <m/>
  </r>
  <r>
    <x v="29"/>
    <n v="132"/>
    <x v="0"/>
    <x v="12"/>
    <x v="18"/>
    <s v="Sotsiaalmaks töötasudelt ja toetustelt"/>
    <s v="20"/>
    <x v="12"/>
    <s v="09212"/>
    <s v="Põhi- ja üldkeskharidus"/>
    <m/>
    <m/>
    <s v="TF02-01"/>
    <s v="Põhikooli õpetajate tööjõukuludeks"/>
    <m/>
    <m/>
    <m/>
    <m/>
  </r>
  <r>
    <x v="30"/>
    <n v="400"/>
    <x v="0"/>
    <x v="12"/>
    <x v="26"/>
    <s v="Põhipalk ja kokkulepitud tasud (õpetajate brutopalk)"/>
    <s v="20"/>
    <x v="12"/>
    <s v="09212"/>
    <s v="Põhi- ja üldkeskharidus"/>
    <m/>
    <m/>
    <s v="TF02-01"/>
    <s v="Põhikooli õpetajate tööjõukuludeks"/>
    <m/>
    <m/>
    <m/>
    <m/>
  </r>
  <r>
    <x v="31"/>
    <n v="22000"/>
    <x v="2"/>
    <x v="2"/>
    <x v="27"/>
    <s v="Mitteamortiseeruv materiaalne põhivara"/>
    <s v="L1200"/>
    <x v="13"/>
    <s v="06605"/>
    <s v="Muud elamu- ja kommunaalmajanduse tegevus"/>
    <m/>
    <m/>
    <m/>
    <m/>
    <s v="KU338"/>
    <s v="Linnakujundus Väikevormid"/>
    <m/>
    <m/>
  </r>
  <r>
    <x v="32"/>
    <n v="-22000"/>
    <x v="2"/>
    <x v="2"/>
    <x v="28"/>
    <s v="Hooned (v.a eluhooned) soetusmaksumuses"/>
    <s v="L1200"/>
    <x v="13"/>
    <s v="04740"/>
    <s v="Üldmajanduslikud arendusprojektid"/>
    <m/>
    <m/>
    <s v="0001"/>
    <s v="Raamatukogu põhiprojekt ja eskiis"/>
    <m/>
    <m/>
    <m/>
    <m/>
  </r>
  <r>
    <x v="33"/>
    <n v="19"/>
    <x v="0"/>
    <x v="12"/>
    <x v="17"/>
    <s v="Töötuskindlustusmakse"/>
    <s v="56"/>
    <x v="10"/>
    <s v="08107"/>
    <s v="Noorsootöö ja noortekeskused"/>
    <m/>
    <m/>
    <s v="54001"/>
    <s v="Malev"/>
    <m/>
    <m/>
    <m/>
    <m/>
  </r>
  <r>
    <x v="33"/>
    <n v="768"/>
    <x v="0"/>
    <x v="12"/>
    <x v="18"/>
    <s v="Sotsiaalmaks töötasudelt ja toetustelt"/>
    <s v="56"/>
    <x v="10"/>
    <s v="08107"/>
    <s v="Noorsootöö ja noortekeskused"/>
    <m/>
    <m/>
    <s v="54001"/>
    <s v="Malev"/>
    <m/>
    <m/>
    <m/>
    <m/>
  </r>
  <r>
    <x v="34"/>
    <n v="2325"/>
    <x v="0"/>
    <x v="12"/>
    <x v="19"/>
    <s v="Põhipalk ja kokkulepitud tasud (TLS tööliste brutopalk)"/>
    <s v="56"/>
    <x v="10"/>
    <s v="08107"/>
    <s v="Noorsootöö ja noortekeskused"/>
    <m/>
    <m/>
    <s v="54001"/>
    <s v="Malev"/>
    <m/>
    <m/>
    <m/>
    <m/>
  </r>
  <r>
    <x v="35"/>
    <n v="2"/>
    <x v="0"/>
    <x v="12"/>
    <x v="17"/>
    <s v="Töötuskindlustusmakse"/>
    <s v="47"/>
    <x v="14"/>
    <s v="09212"/>
    <s v="Põhi- ja üldkeskharidus"/>
    <m/>
    <m/>
    <m/>
    <m/>
    <m/>
    <m/>
    <m/>
    <m/>
  </r>
  <r>
    <x v="35"/>
    <n v="99"/>
    <x v="0"/>
    <x v="12"/>
    <x v="18"/>
    <s v="Sotsiaalmaks töötasudelt ja toetustelt"/>
    <s v="47"/>
    <x v="14"/>
    <s v="09212"/>
    <s v="Põhi- ja üldkeskharidus"/>
    <m/>
    <m/>
    <m/>
    <m/>
    <m/>
    <m/>
    <m/>
    <m/>
  </r>
  <r>
    <x v="36"/>
    <n v="300"/>
    <x v="0"/>
    <x v="12"/>
    <x v="29"/>
    <s v="Põhipalk ja kokkulepitud tasud (TLS juhtide brutopalgad)"/>
    <s v="47"/>
    <x v="14"/>
    <s v="09212"/>
    <s v="Põhi- ja üldkeskharidus"/>
    <m/>
    <m/>
    <m/>
    <m/>
    <m/>
    <m/>
    <m/>
    <m/>
  </r>
  <r>
    <x v="37"/>
    <n v="2852"/>
    <x v="0"/>
    <x v="10"/>
    <x v="30"/>
    <s v="Inventar ja selle tarvikud"/>
    <s v="53"/>
    <x v="15"/>
    <s v="08201"/>
    <s v="Raamatukogud"/>
    <m/>
    <m/>
    <m/>
    <m/>
    <m/>
    <m/>
    <m/>
    <m/>
  </r>
  <r>
    <x v="38"/>
    <n v="-2600"/>
    <x v="0"/>
    <x v="3"/>
    <x v="31"/>
    <s v="Ravitoetused"/>
    <s v="L1170"/>
    <x v="3"/>
    <s v="01112"/>
    <s v="Viljandi Linnavalitsus"/>
    <m/>
    <m/>
    <m/>
    <m/>
    <m/>
    <m/>
    <m/>
    <m/>
  </r>
  <r>
    <x v="39"/>
    <n v="2600"/>
    <x v="0"/>
    <x v="3"/>
    <x v="3"/>
    <s v="Kutsehaiguste ja tööõnnetustega seotud kahjuhüvitised kannatanutele"/>
    <s v="L1170"/>
    <x v="3"/>
    <s v="10121"/>
    <s v="Muu puuetega inimeste sotsiaalne kaitse"/>
    <m/>
    <m/>
    <m/>
    <m/>
    <m/>
    <m/>
    <m/>
    <m/>
  </r>
  <r>
    <x v="40"/>
    <n v="-52"/>
    <x v="0"/>
    <x v="10"/>
    <x v="32"/>
    <s v="Muud administreerimiskulud"/>
    <s v="L1180"/>
    <x v="16"/>
    <s v="01111"/>
    <s v="Viljandi Linnavolikogu"/>
    <m/>
    <m/>
    <m/>
    <m/>
    <s v="KU007"/>
    <s v="Eesti Keskerakond"/>
    <m/>
    <m/>
  </r>
  <r>
    <x v="41"/>
    <n v="52"/>
    <x v="0"/>
    <x v="10"/>
    <x v="33"/>
    <s v="Ürituste ja näituste korraldamise kulud"/>
    <s v="54"/>
    <x v="17"/>
    <s v="08202"/>
    <s v="Rahvakultuur"/>
    <m/>
    <m/>
    <m/>
    <m/>
    <m/>
    <m/>
    <m/>
    <m/>
  </r>
  <r>
    <x v="42"/>
    <n v="9493"/>
    <x v="5"/>
    <x v="1"/>
    <x v="34"/>
    <s v="Siseministeerium"/>
    <s v="L1170"/>
    <x v="3"/>
    <s v="02500"/>
    <s v="Muu riigikaitse"/>
    <m/>
    <m/>
    <s v="0015"/>
    <s v="Viljandi linna kriisivalmiduse suurendamine"/>
    <m/>
    <m/>
    <m/>
    <m/>
  </r>
  <r>
    <x v="43"/>
    <n v="2400"/>
    <x v="0"/>
    <x v="10"/>
    <x v="35"/>
    <s v="Muud õppevahendid"/>
    <s v="48"/>
    <x v="18"/>
    <s v="09212"/>
    <s v="Põhi- ja üldkeskharidus"/>
    <m/>
    <m/>
    <m/>
    <m/>
    <m/>
    <m/>
    <m/>
    <m/>
  </r>
  <r>
    <x v="44"/>
    <n v="4000"/>
    <x v="0"/>
    <x v="10"/>
    <x v="30"/>
    <s v="Inventar ja selle tarvikud"/>
    <s v="48"/>
    <x v="18"/>
    <s v="09212"/>
    <s v="Põhi- ja üldkeskharidus"/>
    <m/>
    <m/>
    <m/>
    <m/>
    <m/>
    <m/>
    <m/>
    <m/>
  </r>
  <r>
    <x v="45"/>
    <n v="900"/>
    <x v="0"/>
    <x v="10"/>
    <x v="36"/>
    <s v="Muud kommunikatsiooni-, kultuuri- ja vaba aja sisustamise kulud"/>
    <s v="48"/>
    <x v="18"/>
    <s v="09212"/>
    <s v="Põhi- ja üldkeskharidus"/>
    <m/>
    <m/>
    <m/>
    <m/>
    <m/>
    <m/>
    <m/>
    <m/>
  </r>
  <r>
    <x v="46"/>
    <n v="900"/>
    <x v="5"/>
    <x v="1"/>
    <x v="21"/>
    <s v="Kodumaine sihtfinantseerimine tegevuskuludeks"/>
    <s v="48"/>
    <x v="18"/>
    <s v="09212"/>
    <s v="Põhi- ja üldkeskharidus"/>
    <m/>
    <m/>
    <m/>
    <m/>
    <m/>
    <m/>
    <m/>
    <m/>
  </r>
  <r>
    <x v="47"/>
    <n v="63"/>
    <x v="0"/>
    <x v="12"/>
    <x v="17"/>
    <s v="Töötuskindlustusmakse"/>
    <s v="48"/>
    <x v="18"/>
    <s v="09212"/>
    <s v="Põhi- ja üldkeskharidus"/>
    <m/>
    <m/>
    <s v="TF02-01"/>
    <s v="Põhikooli õpetajate tööjõukuludeks"/>
    <m/>
    <m/>
    <m/>
    <m/>
  </r>
  <r>
    <x v="47"/>
    <n v="2586"/>
    <x v="0"/>
    <x v="12"/>
    <x v="18"/>
    <s v="Sotsiaalmaks töötasudelt ja toetustelt"/>
    <s v="48"/>
    <x v="18"/>
    <s v="09212"/>
    <s v="Põhi- ja üldkeskharidus"/>
    <m/>
    <m/>
    <s v="TF02-01"/>
    <s v="Põhikooli õpetajate tööjõukuludeks"/>
    <m/>
    <m/>
    <m/>
    <m/>
  </r>
  <r>
    <x v="48"/>
    <n v="7836"/>
    <x v="0"/>
    <x v="12"/>
    <x v="26"/>
    <s v="Põhipalk ja kokkulepitud tasud (õpetajate brutopalk)"/>
    <s v="48"/>
    <x v="18"/>
    <s v="09212"/>
    <s v="Põhi- ja üldkeskharidus"/>
    <m/>
    <m/>
    <s v="TF02-01"/>
    <s v="Põhikooli õpetajate tööjõukuludeks"/>
    <m/>
    <m/>
    <m/>
    <m/>
  </r>
  <r>
    <x v="45"/>
    <n v="152"/>
    <x v="0"/>
    <x v="10"/>
    <x v="36"/>
    <s v="Muud kommunikatsiooni-, kultuuri- ja vaba aja sisustamise kulud"/>
    <s v="20"/>
    <x v="12"/>
    <s v="09212"/>
    <s v="Põhi- ja üldkeskharidus"/>
    <m/>
    <m/>
    <m/>
    <m/>
    <m/>
    <m/>
    <m/>
    <m/>
  </r>
  <r>
    <x v="49"/>
    <n v="72"/>
    <x v="5"/>
    <x v="11"/>
    <x v="14"/>
    <s v="Muud tulud haridusalasest tegevusest"/>
    <s v="20"/>
    <x v="12"/>
    <s v="09212"/>
    <s v="Põhi- ja üldkeskharidus"/>
    <m/>
    <m/>
    <m/>
    <m/>
    <m/>
    <m/>
    <m/>
    <m/>
  </r>
  <r>
    <x v="50"/>
    <n v="80"/>
    <x v="5"/>
    <x v="11"/>
    <x v="37"/>
    <s v="Õppekavavälisest tegevusest saadud tulud"/>
    <s v="20"/>
    <x v="12"/>
    <s v="09212"/>
    <s v="Põhi- ja üldkeskharidus"/>
    <m/>
    <m/>
    <m/>
    <m/>
    <m/>
    <m/>
    <m/>
    <m/>
  </r>
  <r>
    <x v="51"/>
    <n v="14"/>
    <x v="0"/>
    <x v="12"/>
    <x v="17"/>
    <s v="Töötuskindlustusmakse"/>
    <s v="20"/>
    <x v="12"/>
    <s v="09212"/>
    <s v="Põhi- ja üldkeskharidus"/>
    <m/>
    <m/>
    <s v="PR202"/>
    <s v="Kaare Kool - huviharidus"/>
    <m/>
    <m/>
    <m/>
    <m/>
  </r>
  <r>
    <x v="52"/>
    <n v="570"/>
    <x v="0"/>
    <x v="12"/>
    <x v="18"/>
    <s v="Sotsiaalmaks töötasudelt ja toetustelt"/>
    <s v="20"/>
    <x v="12"/>
    <s v="09212"/>
    <s v="Põhi- ja üldkeskharidus"/>
    <m/>
    <m/>
    <s v="PR202"/>
    <s v="Kaare Kool - huviharidus"/>
    <m/>
    <m/>
    <m/>
    <m/>
  </r>
  <r>
    <x v="53"/>
    <n v="1728"/>
    <x v="0"/>
    <x v="12"/>
    <x v="38"/>
    <s v="Põhipalk ja kokkulepitud tasud (TLS tippspetsialisti brutopalk)"/>
    <s v="20"/>
    <x v="12"/>
    <s v="09212"/>
    <s v="Põhi- ja üldkeskharidus"/>
    <m/>
    <m/>
    <s v="PR202"/>
    <s v="Kaare Kool - huviharidus"/>
    <m/>
    <m/>
    <m/>
    <m/>
  </r>
  <r>
    <x v="54"/>
    <n v="470"/>
    <x v="0"/>
    <x v="10"/>
    <x v="35"/>
    <s v="Muud õppevahendid"/>
    <s v="20"/>
    <x v="12"/>
    <s v="09212"/>
    <s v="Põhi- ja üldkeskharidus"/>
    <m/>
    <m/>
    <s v="PR202"/>
    <s v="Kaare Kool - huviharidus"/>
    <m/>
    <m/>
    <m/>
    <m/>
  </r>
  <r>
    <x v="49"/>
    <n v="2782"/>
    <x v="5"/>
    <x v="11"/>
    <x v="14"/>
    <s v="Muud tulud haridusalasest tegevusest"/>
    <s v="20"/>
    <x v="12"/>
    <s v="09212"/>
    <s v="Põhi- ja üldkeskharidus"/>
    <m/>
    <m/>
    <s v="PR202"/>
    <s v="Kaare Kool - huviharidus"/>
    <m/>
    <m/>
    <m/>
    <m/>
  </r>
  <r>
    <x v="55"/>
    <n v="-173"/>
    <x v="0"/>
    <x v="10"/>
    <x v="39"/>
    <s v="Muud koolituse kulud"/>
    <s v="20"/>
    <x v="12"/>
    <s v="09212"/>
    <s v="Põhi- ja üldkeskharidus"/>
    <m/>
    <m/>
    <m/>
    <m/>
    <m/>
    <m/>
    <m/>
    <m/>
  </r>
  <r>
    <x v="56"/>
    <n v="-5000"/>
    <x v="0"/>
    <x v="10"/>
    <x v="13"/>
    <s v="Muud rajatiste majandamisega seotud kulud"/>
    <s v="L1192"/>
    <x v="2"/>
    <s v="04900"/>
    <s v="Muu majandus (sh majanduse haldus)"/>
    <s v="9640"/>
    <s v="KVHA  Üldkulud"/>
    <m/>
    <m/>
    <s v="KU241"/>
    <s v="Ettenägemata tööd"/>
    <m/>
    <m/>
  </r>
  <r>
    <x v="57"/>
    <n v="60"/>
    <x v="0"/>
    <x v="10"/>
    <x v="40"/>
    <s v="Korrashoiu- ja remondimaterjalid, lisaseadmed ja -tarvikud"/>
    <s v="54"/>
    <x v="17"/>
    <s v="08202"/>
    <s v="Rahvakultuur"/>
    <m/>
    <m/>
    <m/>
    <m/>
    <m/>
    <m/>
    <m/>
    <m/>
  </r>
  <r>
    <x v="58"/>
    <n v="100"/>
    <x v="0"/>
    <x v="10"/>
    <x v="41"/>
    <s v="Korrashoiuteenused"/>
    <s v="54"/>
    <x v="17"/>
    <s v="08202"/>
    <s v="Rahvakultuur"/>
    <m/>
    <m/>
    <m/>
    <m/>
    <m/>
    <m/>
    <m/>
    <m/>
  </r>
  <r>
    <x v="57"/>
    <n v="-60"/>
    <x v="0"/>
    <x v="10"/>
    <x v="33"/>
    <s v="Ürituste ja näituste korraldamise kulud"/>
    <s v="54"/>
    <x v="17"/>
    <s v="08202"/>
    <s v="Rahvakultuur"/>
    <m/>
    <m/>
    <m/>
    <m/>
    <m/>
    <m/>
    <m/>
    <m/>
  </r>
  <r>
    <x v="58"/>
    <n v="-100"/>
    <x v="0"/>
    <x v="10"/>
    <x v="33"/>
    <s v="Ürituste ja näituste korraldamise kulud"/>
    <s v="54"/>
    <x v="17"/>
    <s v="08202"/>
    <s v="Rahvakultuur"/>
    <m/>
    <m/>
    <m/>
    <m/>
    <m/>
    <m/>
    <m/>
    <m/>
  </r>
  <r>
    <x v="59"/>
    <n v="-515"/>
    <x v="0"/>
    <x v="10"/>
    <x v="42"/>
    <s v="Korrashoiu- ja remondimaterjalid, lisaseadmed ja -tarvikud"/>
    <s v="54"/>
    <x v="17"/>
    <s v="08202"/>
    <s v="Rahvakultuur"/>
    <m/>
    <m/>
    <m/>
    <m/>
    <m/>
    <m/>
    <m/>
    <m/>
  </r>
  <r>
    <x v="59"/>
    <n v="515"/>
    <x v="0"/>
    <x v="10"/>
    <x v="22"/>
    <s v="Remont ja hooldus"/>
    <s v="54"/>
    <x v="17"/>
    <s v="08202"/>
    <s v="Rahvakultuur"/>
    <m/>
    <m/>
    <m/>
    <m/>
    <m/>
    <m/>
    <m/>
    <m/>
  </r>
  <r>
    <x v="60"/>
    <n v="225"/>
    <x v="0"/>
    <x v="10"/>
    <x v="43"/>
    <s v="Muud info- ja kommunikatsioonitehnoloogilised kulud"/>
    <s v="54"/>
    <x v="17"/>
    <s v="08202"/>
    <s v="Rahvakultuur"/>
    <m/>
    <m/>
    <m/>
    <m/>
    <m/>
    <m/>
    <m/>
    <m/>
  </r>
  <r>
    <x v="60"/>
    <n v="-225"/>
    <x v="0"/>
    <x v="10"/>
    <x v="33"/>
    <s v="Ürituste ja näituste korraldamise kulud"/>
    <s v="54"/>
    <x v="17"/>
    <s v="08202"/>
    <s v="Rahvakultuur"/>
    <m/>
    <m/>
    <m/>
    <m/>
    <m/>
    <m/>
    <m/>
    <m/>
  </r>
  <r>
    <x v="61"/>
    <n v="-1000"/>
    <x v="0"/>
    <x v="10"/>
    <x v="30"/>
    <s v="Inventar ja selle tarvikud"/>
    <s v="54"/>
    <x v="17"/>
    <s v="08202"/>
    <s v="Rahvakultuur"/>
    <m/>
    <m/>
    <m/>
    <m/>
    <m/>
    <m/>
    <m/>
    <m/>
  </r>
  <r>
    <x v="61"/>
    <n v="1000"/>
    <x v="0"/>
    <x v="10"/>
    <x v="44"/>
    <s v="Muud eri- ja vormiriietusega seotud kulud"/>
    <s v="54"/>
    <x v="17"/>
    <s v="08202"/>
    <s v="Rahvakultuur"/>
    <m/>
    <m/>
    <m/>
    <m/>
    <m/>
    <m/>
    <m/>
    <m/>
  </r>
  <r>
    <x v="62"/>
    <n v="220"/>
    <x v="0"/>
    <x v="10"/>
    <x v="45"/>
    <s v="Autoriõiguse- ja litsentsitasud"/>
    <s v="54"/>
    <x v="17"/>
    <s v="08202"/>
    <s v="Rahvakultuur"/>
    <m/>
    <m/>
    <m/>
    <m/>
    <m/>
    <m/>
    <m/>
    <m/>
  </r>
  <r>
    <x v="61"/>
    <n v="-220"/>
    <x v="0"/>
    <x v="10"/>
    <x v="33"/>
    <s v="Ürituste ja näituste korraldamise kulud"/>
    <s v="54"/>
    <x v="17"/>
    <s v="08202"/>
    <s v="Rahvakultuur"/>
    <m/>
    <m/>
    <m/>
    <m/>
    <m/>
    <m/>
    <m/>
    <m/>
  </r>
  <r>
    <x v="63"/>
    <n v="-650"/>
    <x v="0"/>
    <x v="10"/>
    <x v="33"/>
    <s v="Ürituste ja näituste korraldamise kulud"/>
    <s v="54"/>
    <x v="17"/>
    <s v="08202"/>
    <s v="Rahvakultuur"/>
    <m/>
    <m/>
    <m/>
    <m/>
    <m/>
    <m/>
    <m/>
    <m/>
  </r>
  <r>
    <x v="61"/>
    <n v="650"/>
    <x v="0"/>
    <x v="10"/>
    <x v="46"/>
    <s v="Tervise edendamise kulud"/>
    <s v="54"/>
    <x v="17"/>
    <s v="08202"/>
    <s v="Rahvakultuur"/>
    <m/>
    <m/>
    <m/>
    <m/>
    <m/>
    <m/>
    <m/>
    <m/>
  </r>
  <r>
    <x v="64"/>
    <n v="-420"/>
    <x v="0"/>
    <x v="10"/>
    <x v="33"/>
    <s v="Ürituste ja näituste korraldamise kulud"/>
    <s v="54"/>
    <x v="17"/>
    <s v="08202"/>
    <s v="Rahvakultuur"/>
    <m/>
    <m/>
    <m/>
    <m/>
    <m/>
    <m/>
    <m/>
    <m/>
  </r>
  <r>
    <x v="64"/>
    <n v="420"/>
    <x v="0"/>
    <x v="10"/>
    <x v="47"/>
    <s v="Info- ja PR kulud"/>
    <s v="54"/>
    <x v="17"/>
    <s v="08202"/>
    <s v="Rahvakultuur"/>
    <m/>
    <m/>
    <m/>
    <m/>
    <m/>
    <m/>
    <m/>
    <m/>
  </r>
  <r>
    <x v="51"/>
    <n v="6"/>
    <x v="0"/>
    <x v="12"/>
    <x v="17"/>
    <s v="Töötuskindlustusmakse"/>
    <s v="20"/>
    <x v="12"/>
    <s v="09212"/>
    <s v="Põhi- ja üldkeskharidus"/>
    <m/>
    <m/>
    <s v="PR211"/>
    <s v="Kaare Kooli laulu- ja tantsupeo kollektiivide palgatoetus"/>
    <m/>
    <m/>
    <m/>
    <m/>
  </r>
  <r>
    <x v="52"/>
    <n v="270"/>
    <x v="0"/>
    <x v="12"/>
    <x v="18"/>
    <s v="Sotsiaalmaks töötasudelt ja toetustelt"/>
    <s v="20"/>
    <x v="12"/>
    <s v="09212"/>
    <s v="Põhi- ja üldkeskharidus"/>
    <m/>
    <m/>
    <s v="PR211"/>
    <s v="Kaare Kooli laulu- ja tantsupeo kollektiivide palgatoetus"/>
    <m/>
    <m/>
    <m/>
    <m/>
  </r>
  <r>
    <x v="53"/>
    <n v="646"/>
    <x v="0"/>
    <x v="12"/>
    <x v="38"/>
    <s v="Põhipalk ja kokkulepitud tasud (TLS tippspetsialisti brutopalk)"/>
    <s v="20"/>
    <x v="12"/>
    <s v="09212"/>
    <s v="Põhi- ja üldkeskharidus"/>
    <m/>
    <m/>
    <s v="PR211"/>
    <s v="Kaare Kooli laulu- ja tantsupeo kollektiivide palgatoetus"/>
    <m/>
    <m/>
    <m/>
    <m/>
  </r>
  <r>
    <x v="65"/>
    <n v="922"/>
    <x v="5"/>
    <x v="1"/>
    <x v="21"/>
    <s v="Kodumaine sihtfinantseerimine tegevuskuludeks"/>
    <s v="20"/>
    <x v="12"/>
    <s v="09212"/>
    <s v="Põhi- ja üldkeskharidus"/>
    <m/>
    <m/>
    <s v="PR211"/>
    <s v="Kaare Kooli laulu- ja tantsupeo kollektiivide palgatoetus"/>
    <m/>
    <m/>
    <m/>
    <m/>
  </r>
  <r>
    <x v="66"/>
    <n v="9348"/>
    <x v="5"/>
    <x v="1"/>
    <x v="48"/>
    <s v="Välismaine sihtfinantseerimine tegevuskuludeks"/>
    <s v="20"/>
    <x v="12"/>
    <s v="09212"/>
    <s v="Põhi- ja üldkeskharidus"/>
    <m/>
    <m/>
    <s v="20001"/>
    <s v="Kaare Kool Erasmus+"/>
    <m/>
    <m/>
    <m/>
    <m/>
  </r>
  <r>
    <x v="67"/>
    <n v="2100"/>
    <x v="0"/>
    <x v="10"/>
    <x v="49"/>
    <s v="Päevarahad"/>
    <s v="20"/>
    <x v="12"/>
    <s v="09212"/>
    <s v="Põhi- ja üldkeskharidus"/>
    <m/>
    <m/>
    <s v="20001"/>
    <s v="Kaare Kool Erasmus+"/>
    <m/>
    <m/>
    <m/>
    <m/>
  </r>
  <r>
    <x v="68"/>
    <n v="412"/>
    <x v="0"/>
    <x v="10"/>
    <x v="50"/>
    <s v="Lähetatute kindlustus"/>
    <s v="20"/>
    <x v="12"/>
    <s v="09212"/>
    <s v="Põhi- ja üldkeskharidus"/>
    <m/>
    <m/>
    <s v="20001"/>
    <s v="Kaare Kool Erasmus+"/>
    <m/>
    <m/>
    <m/>
    <m/>
  </r>
  <r>
    <x v="69"/>
    <n v="2717"/>
    <x v="0"/>
    <x v="10"/>
    <x v="51"/>
    <s v="Majutuskulud"/>
    <s v="20"/>
    <x v="12"/>
    <s v="09212"/>
    <s v="Põhi- ja üldkeskharidus"/>
    <m/>
    <m/>
    <s v="20001"/>
    <s v="Kaare Kool Erasmus+"/>
    <m/>
    <m/>
    <m/>
    <m/>
  </r>
  <r>
    <x v="70"/>
    <n v="4119"/>
    <x v="0"/>
    <x v="10"/>
    <x v="52"/>
    <s v="Sõidukulud"/>
    <s v="20"/>
    <x v="12"/>
    <s v="09212"/>
    <s v="Põhi- ja üldkeskharidus"/>
    <m/>
    <m/>
    <s v="PR203"/>
    <s v="Kaare Kooli Erasmus+ KA-210A"/>
    <m/>
    <m/>
    <m/>
    <m/>
  </r>
  <r>
    <x v="71"/>
    <n v="80"/>
    <x v="0"/>
    <x v="10"/>
    <x v="36"/>
    <s v="Muud kommunikatsiooni-, kultuuri- ja vaba aja sisustamise kulud"/>
    <s v="28"/>
    <x v="19"/>
    <s v="09510"/>
    <s v="Noorte huviharidus ja huvitegevus"/>
    <m/>
    <m/>
    <m/>
    <m/>
    <m/>
    <m/>
    <m/>
    <m/>
  </r>
  <r>
    <x v="72"/>
    <n v="6"/>
    <x v="0"/>
    <x v="12"/>
    <x v="17"/>
    <s v="Töötuskindlustusmakse"/>
    <s v="L1170"/>
    <x v="3"/>
    <s v="01112"/>
    <s v="Viljandi Linnavalitsus"/>
    <m/>
    <m/>
    <m/>
    <m/>
    <s v="KU053"/>
    <s v="Ajutiste lepinguliste töötajate kulud"/>
    <m/>
    <m/>
  </r>
  <r>
    <x v="73"/>
    <n v="-6"/>
    <x v="0"/>
    <x v="12"/>
    <x v="17"/>
    <s v="Töötuskindlustusmakse"/>
    <s v="L1170"/>
    <x v="3"/>
    <s v="01112"/>
    <s v="Viljandi Linnavalitsus"/>
    <m/>
    <m/>
    <m/>
    <m/>
    <s v="KU049"/>
    <s v="Teenistujate tasud ja maksud"/>
    <m/>
    <m/>
  </r>
  <r>
    <x v="74"/>
    <n v="231"/>
    <x v="0"/>
    <x v="12"/>
    <x v="18"/>
    <s v="Sotsiaalmaks töötasudelt ja toetustelt"/>
    <s v="L1170"/>
    <x v="3"/>
    <s v="01112"/>
    <s v="Viljandi Linnavalitsus"/>
    <m/>
    <m/>
    <m/>
    <m/>
    <s v="KU053"/>
    <s v="Ajutiste lepinguliste töötajate kulud"/>
    <m/>
    <m/>
  </r>
  <r>
    <x v="75"/>
    <n v="-231"/>
    <x v="0"/>
    <x v="12"/>
    <x v="18"/>
    <s v="Sotsiaalmaks töötasudelt ja toetustelt"/>
    <s v="L1170"/>
    <x v="3"/>
    <s v="01112"/>
    <s v="Viljandi Linnavalitsus"/>
    <m/>
    <m/>
    <m/>
    <m/>
    <s v="KU049"/>
    <s v="Teenistujate tasud ja maksud"/>
    <m/>
    <m/>
  </r>
  <r>
    <x v="76"/>
    <n v="700"/>
    <x v="0"/>
    <x v="12"/>
    <x v="53"/>
    <s v="Põhipalk ja kokkulepitud tasud (TLS keskastme spetsialisti brutopalk)"/>
    <s v="L1170"/>
    <x v="3"/>
    <s v="01112"/>
    <s v="Viljandi Linnavalitsus"/>
    <m/>
    <m/>
    <m/>
    <m/>
    <s v="KU053"/>
    <s v="Ajutiste lepinguliste töötajate kulud"/>
    <m/>
    <m/>
  </r>
  <r>
    <x v="77"/>
    <n v="-700"/>
    <x v="0"/>
    <x v="12"/>
    <x v="53"/>
    <s v="Põhipalk ja kokkulepitud tasud (TLS keskastme spetsialisti brutopalk)"/>
    <s v="L1170"/>
    <x v="3"/>
    <s v="01112"/>
    <s v="Viljandi Linnavalitsus"/>
    <m/>
    <m/>
    <m/>
    <m/>
    <s v="KU049"/>
    <s v="Teenistujate tasud ja maksud"/>
    <m/>
    <m/>
  </r>
  <r>
    <x v="78"/>
    <n v="173"/>
    <x v="0"/>
    <x v="10"/>
    <x v="36"/>
    <s v="Muud kommunikatsiooni-, kultuuri- ja vaba aja sisustamise kulud"/>
    <s v="53"/>
    <x v="15"/>
    <s v="08201"/>
    <s v="Raamatukogud"/>
    <m/>
    <m/>
    <m/>
    <m/>
    <m/>
    <m/>
    <m/>
    <m/>
  </r>
  <r>
    <x v="79"/>
    <n v="1540"/>
    <x v="0"/>
    <x v="10"/>
    <x v="54"/>
    <s v="Valveteenused"/>
    <s v="58"/>
    <x v="7"/>
    <s v="08102"/>
    <s v="Sporditegevus"/>
    <m/>
    <m/>
    <m/>
    <m/>
    <m/>
    <m/>
    <m/>
    <m/>
  </r>
  <r>
    <x v="80"/>
    <n v="-1540"/>
    <x v="0"/>
    <x v="12"/>
    <x v="19"/>
    <s v="Põhipalk ja kokkulepitud tasud (TLS tööliste brutopalk)"/>
    <s v="58"/>
    <x v="7"/>
    <s v="08102"/>
    <s v="Sporditegevus"/>
    <m/>
    <m/>
    <m/>
    <m/>
    <m/>
    <m/>
    <m/>
    <m/>
  </r>
  <r>
    <x v="81"/>
    <n v="50"/>
    <x v="0"/>
    <x v="10"/>
    <x v="24"/>
    <s v="Kütus"/>
    <s v="49"/>
    <x v="20"/>
    <s v="09212"/>
    <s v="Põhi- ja üldkeskharidus"/>
    <m/>
    <m/>
    <m/>
    <m/>
    <m/>
    <m/>
    <m/>
    <m/>
  </r>
  <r>
    <x v="82"/>
    <n v="115"/>
    <x v="0"/>
    <x v="12"/>
    <x v="17"/>
    <s v="Töötuskindlustusmakse"/>
    <s v="L1170"/>
    <x v="3"/>
    <s v="02500"/>
    <s v="Muu riigikaitse"/>
    <m/>
    <m/>
    <m/>
    <m/>
    <s v="KU049"/>
    <s v="Teenistujate tasud ja maksud"/>
    <m/>
    <m/>
  </r>
  <r>
    <x v="83"/>
    <n v="4735"/>
    <x v="0"/>
    <x v="12"/>
    <x v="18"/>
    <s v="Sotsiaalmaks töötasudelt ja toetustelt"/>
    <s v="L1170"/>
    <x v="3"/>
    <s v="02500"/>
    <s v="Muu riigikaitse"/>
    <m/>
    <m/>
    <m/>
    <m/>
    <s v="KU049"/>
    <s v="Teenistujate tasud ja maksud"/>
    <m/>
    <m/>
  </r>
  <r>
    <x v="84"/>
    <n v="14350"/>
    <x v="0"/>
    <x v="12"/>
    <x v="53"/>
    <s v="Põhipalk ja kokkulepitud tasud (TLS keskastme spetsialisti brutopalk)"/>
    <s v="L1170"/>
    <x v="3"/>
    <s v="02500"/>
    <s v="Muu riigikaitse"/>
    <m/>
    <m/>
    <m/>
    <m/>
    <s v="KU049"/>
    <s v="Teenistujate tasud ja maksud"/>
    <m/>
    <m/>
  </r>
  <r>
    <x v="85"/>
    <n v="4055"/>
    <x v="0"/>
    <x v="0"/>
    <x v="0"/>
    <s v="Kodumaine sihtfinantseerimine tegevuskuludeks"/>
    <n v="30"/>
    <x v="0"/>
    <s v="09212"/>
    <s v="Põhi- ja üldkeskharidus"/>
    <m/>
    <m/>
    <s v="TF02-07"/>
    <s v="Tõhustatud ja eritoe tegevuskuludeks"/>
    <m/>
    <m/>
    <m/>
    <m/>
  </r>
  <r>
    <x v="85"/>
    <n v="8305"/>
    <x v="0"/>
    <x v="0"/>
    <x v="0"/>
    <s v="Kodumaine sihtfinantseerimine tegevuskuludeks"/>
    <n v="30"/>
    <x v="0"/>
    <s v="09212"/>
    <s v="Põhi- ja üldkeskharidus"/>
    <m/>
    <m/>
    <s v="TF02-05"/>
    <s v="Õppekirjanduseks"/>
    <m/>
    <m/>
    <m/>
    <m/>
  </r>
  <r>
    <x v="85"/>
    <n v="1768"/>
    <x v="0"/>
    <x v="0"/>
    <x v="0"/>
    <s v="Kodumaine sihtfinantseerimine tegevuskuludeks"/>
    <n v="30"/>
    <x v="0"/>
    <s v="09212"/>
    <s v="Põhi- ja üldkeskharidus"/>
    <m/>
    <m/>
    <s v="TF02-04"/>
    <s v="Õpetajate, direktorite ja õppealajuhatajate täienduskoolituseks"/>
    <m/>
    <m/>
    <m/>
    <m/>
  </r>
  <r>
    <x v="85"/>
    <n v="13555"/>
    <x v="0"/>
    <x v="0"/>
    <x v="0"/>
    <s v="Kodumaine sihtfinantseerimine tegevuskuludeks"/>
    <n v="30"/>
    <x v="0"/>
    <s v="09212"/>
    <s v="Põhi- ja üldkeskharidus"/>
    <m/>
    <m/>
    <s v="TF02-03"/>
    <s v="Direktorite ja õppealajuhatajate tööjõukuludeks"/>
    <m/>
    <m/>
    <m/>
    <m/>
  </r>
  <r>
    <x v="85"/>
    <n v="29171"/>
    <x v="0"/>
    <x v="0"/>
    <x v="0"/>
    <s v="Kodumaine sihtfinantseerimine tegevuskuludeks"/>
    <n v="30"/>
    <x v="0"/>
    <s v="09212"/>
    <s v="Põhi- ja üldkeskharidus"/>
    <m/>
    <m/>
    <s v="TF02-01"/>
    <s v="Põhikooli õpetajate tööjõukuludeks"/>
    <m/>
    <m/>
    <m/>
    <m/>
  </r>
  <r>
    <x v="86"/>
    <n v="268449"/>
    <x v="0"/>
    <x v="0"/>
    <x v="0"/>
    <s v="Kodumaine sihtfinantseerimine tegevuskuludeks"/>
    <n v="30"/>
    <x v="0"/>
    <s v="09213"/>
    <s v="Üldkeskhariduse õpetajate tööjõukulud"/>
    <m/>
    <m/>
    <s v="TF02-02"/>
    <s v="Gümnaasiumi õpetajate tööjõukuludeks"/>
    <m/>
    <m/>
    <m/>
    <m/>
  </r>
  <r>
    <x v="87"/>
    <n v="-1605"/>
    <x v="0"/>
    <x v="12"/>
    <x v="17"/>
    <s v="Töötuskindlustusmakse"/>
    <n v="30"/>
    <x v="0"/>
    <s v="09213"/>
    <s v="Üldkeskhariduse õpetajate tööjõukulud"/>
    <m/>
    <m/>
    <s v="TF02-02"/>
    <s v="Gümnaasiumi õpetajate tööjõukuludeks"/>
    <m/>
    <m/>
    <m/>
    <m/>
  </r>
  <r>
    <x v="87"/>
    <n v="-66209"/>
    <x v="0"/>
    <x v="12"/>
    <x v="18"/>
    <s v="Sotsiaalmaks töötasudelt ja toetustelt"/>
    <n v="30"/>
    <x v="0"/>
    <s v="09213"/>
    <s v="Üldkeskhariduse õpetajate tööjõukulud"/>
    <m/>
    <m/>
    <s v="TF02-02"/>
    <s v="Gümnaasiumi õpetajate tööjõukuludeks"/>
    <m/>
    <m/>
    <m/>
    <m/>
  </r>
  <r>
    <x v="87"/>
    <n v="-200635"/>
    <x v="0"/>
    <x v="12"/>
    <x v="26"/>
    <s v="Põhipalk ja kokkulepitud tasud (õpetajate brutopalk)"/>
    <n v="30"/>
    <x v="0"/>
    <s v="09213"/>
    <s v="Üldkeskhariduse õpetajate tööjõukulud"/>
    <m/>
    <m/>
    <s v="TF02-02"/>
    <s v="Gümnaasiumi õpetajate tööjõukuludeks"/>
    <m/>
    <m/>
    <m/>
    <m/>
  </r>
  <r>
    <x v="85"/>
    <n v="-4055"/>
    <x v="0"/>
    <x v="10"/>
    <x v="55"/>
    <s v="Koolitusteenused"/>
    <n v="30"/>
    <x v="0"/>
    <s v="09212"/>
    <s v="Põhi- ja üldkeskharidus"/>
    <m/>
    <m/>
    <s v="TF02-07"/>
    <s v="Tõhustatud ja eritoe tegevuskuludeks"/>
    <m/>
    <m/>
    <m/>
    <m/>
  </r>
  <r>
    <x v="85"/>
    <n v="-8305"/>
    <x v="0"/>
    <x v="10"/>
    <x v="56"/>
    <s v="Õpikud, tööraamatud ja -vihikud, töölehed"/>
    <n v="30"/>
    <x v="0"/>
    <s v="09212"/>
    <s v="Põhi- ja üldkeskharidus"/>
    <m/>
    <m/>
    <s v="TF02-05"/>
    <s v="Õppekirjanduseks"/>
    <m/>
    <m/>
    <m/>
    <m/>
  </r>
  <r>
    <x v="85"/>
    <n v="-1768"/>
    <x v="0"/>
    <x v="10"/>
    <x v="57"/>
    <s v="Koolitusteenused"/>
    <n v="30"/>
    <x v="0"/>
    <s v="09212"/>
    <s v="Põhi- ja üldkeskharidus"/>
    <m/>
    <m/>
    <s v="TF02-04"/>
    <s v="Õpetajate, direktorite ja õppealajuhatajate täienduskoolituseks"/>
    <m/>
    <m/>
    <m/>
    <m/>
  </r>
  <r>
    <x v="85"/>
    <n v="-81"/>
    <x v="0"/>
    <x v="12"/>
    <x v="17"/>
    <s v="Töötuskindlustusmakse"/>
    <n v="30"/>
    <x v="0"/>
    <s v="09212"/>
    <s v="Põhi- ja üldkeskharidus"/>
    <m/>
    <m/>
    <s v="TF02-03"/>
    <s v="Direktorite ja õppealajuhatajate tööjõukuludeks"/>
    <m/>
    <m/>
    <m/>
    <m/>
  </r>
  <r>
    <x v="85"/>
    <n v="-3343"/>
    <x v="0"/>
    <x v="12"/>
    <x v="18"/>
    <s v="Sotsiaalmaks töötasudelt ja toetustelt"/>
    <n v="30"/>
    <x v="0"/>
    <s v="09212"/>
    <s v="Põhi- ja üldkeskharidus"/>
    <m/>
    <m/>
    <s v="TF02-03"/>
    <s v="Direktorite ja õppealajuhatajate tööjõukuludeks"/>
    <m/>
    <m/>
    <m/>
    <m/>
  </r>
  <r>
    <x v="85"/>
    <n v="-10131"/>
    <x v="0"/>
    <x v="12"/>
    <x v="29"/>
    <s v="Põhipalk ja kokkulepitud tasud (TLS juhtide brutopalgad)"/>
    <n v="30"/>
    <x v="0"/>
    <s v="09212"/>
    <s v="Põhi- ja üldkeskharidus"/>
    <m/>
    <m/>
    <s v="TF02-03"/>
    <s v="Direktorite ja õppealajuhatajate tööjõukuludeks"/>
    <m/>
    <m/>
    <m/>
    <m/>
  </r>
  <r>
    <x v="85"/>
    <n v="-174"/>
    <x v="0"/>
    <x v="12"/>
    <x v="17"/>
    <s v="Töötuskindlustusmakse"/>
    <n v="30"/>
    <x v="0"/>
    <s v="09212"/>
    <s v="Põhi- ja üldkeskharidus"/>
    <m/>
    <m/>
    <s v="TF02-01"/>
    <s v="Põhikooli õpetajate tööjõukuludeks"/>
    <m/>
    <m/>
    <m/>
    <m/>
  </r>
  <r>
    <x v="85"/>
    <n v="-7195"/>
    <x v="0"/>
    <x v="12"/>
    <x v="18"/>
    <s v="Sotsiaalmaks töötasudelt ja toetustelt"/>
    <n v="30"/>
    <x v="0"/>
    <s v="09212"/>
    <s v="Põhi- ja üldkeskharidus"/>
    <m/>
    <m/>
    <s v="TF02-01"/>
    <s v="Põhikooli õpetajate tööjõukuludeks"/>
    <m/>
    <m/>
    <m/>
    <m/>
  </r>
  <r>
    <x v="85"/>
    <n v="-21802"/>
    <x v="0"/>
    <x v="12"/>
    <x v="26"/>
    <s v="Põhipalk ja kokkulepitud tasud (õpetajate brutopalk)"/>
    <n v="30"/>
    <x v="0"/>
    <s v="09212"/>
    <s v="Põhi- ja üldkeskharidus"/>
    <m/>
    <m/>
    <s v="TF02-01"/>
    <s v="Põhikooli õpetajate tööjõukuludeks"/>
    <m/>
    <m/>
    <m/>
    <m/>
  </r>
  <r>
    <x v="88"/>
    <n v="2500"/>
    <x v="0"/>
    <x v="10"/>
    <x v="58"/>
    <s v="Tehnohooldus"/>
    <s v="L1192"/>
    <x v="2"/>
    <s v="06605"/>
    <s v="Muud elamu- ja kommunaalmajanduse tegevus"/>
    <n v="9303"/>
    <s v="KVHA  Tüma loomade varjupaik"/>
    <m/>
    <m/>
    <m/>
    <m/>
    <m/>
    <m/>
  </r>
  <r>
    <x v="89"/>
    <n v="2500"/>
    <x v="0"/>
    <x v="10"/>
    <x v="41"/>
    <s v="Korrashoiuteenused"/>
    <s v="L1192"/>
    <x v="2"/>
    <s v="06605"/>
    <s v="Muud elamu- ja kommunaalmajanduse tegevus"/>
    <n v="9303"/>
    <s v="KVHA  Tüma loomade varjupaik"/>
    <m/>
    <m/>
    <m/>
    <m/>
    <m/>
    <m/>
  </r>
  <r>
    <x v="90"/>
    <n v="112"/>
    <x v="0"/>
    <x v="12"/>
    <x v="17"/>
    <s v="Töötuskindlustusmakse"/>
    <s v="L1150"/>
    <x v="1"/>
    <s v="09800"/>
    <s v="Muu haridus"/>
    <m/>
    <m/>
    <m/>
    <m/>
    <s v="KU049"/>
    <s v="Teenistujate tasud ja maksud"/>
    <m/>
    <m/>
  </r>
  <r>
    <x v="91"/>
    <n v="4594"/>
    <x v="0"/>
    <x v="12"/>
    <x v="18"/>
    <s v="Sotsiaalmaks töötasudelt ja toetustelt"/>
    <s v="L1150"/>
    <x v="1"/>
    <s v="09800"/>
    <s v="Muu haridus"/>
    <m/>
    <m/>
    <m/>
    <m/>
    <s v="KU049"/>
    <s v="Teenistujate tasud ja maksud"/>
    <m/>
    <m/>
  </r>
  <r>
    <x v="92"/>
    <n v="13920"/>
    <x v="0"/>
    <x v="12"/>
    <x v="53"/>
    <s v="Põhipalk ja kokkulepitud tasud (TLS keskastme spetsialisti brutopalk)"/>
    <s v="L1150"/>
    <x v="1"/>
    <s v="09800"/>
    <s v="Muu haridus"/>
    <m/>
    <m/>
    <m/>
    <m/>
    <s v="KU049"/>
    <s v="Teenistujate tasud ja maksud"/>
    <m/>
    <m/>
  </r>
  <r>
    <x v="93"/>
    <n v="1503"/>
    <x v="0"/>
    <x v="10"/>
    <x v="33"/>
    <s v="Ürituste ja näituste korraldamise kulud"/>
    <s v="56"/>
    <x v="10"/>
    <s v="08107"/>
    <s v="Noorsootöö ja noortekeskused"/>
    <m/>
    <m/>
    <m/>
    <m/>
    <m/>
    <m/>
    <m/>
    <m/>
  </r>
  <r>
    <x v="94"/>
    <n v="18"/>
    <x v="0"/>
    <x v="12"/>
    <x v="17"/>
    <s v="Töötuskindlustusmakse"/>
    <s v="56"/>
    <x v="10"/>
    <s v="08107"/>
    <s v="Noorsootöö ja noortekeskused"/>
    <m/>
    <m/>
    <m/>
    <m/>
    <m/>
    <m/>
    <m/>
    <m/>
  </r>
  <r>
    <x v="95"/>
    <n v="739"/>
    <x v="0"/>
    <x v="12"/>
    <x v="18"/>
    <s v="Sotsiaalmaks töötasudelt ja toetustelt"/>
    <s v="56"/>
    <x v="10"/>
    <s v="08107"/>
    <s v="Noorsootöö ja noortekeskused"/>
    <m/>
    <m/>
    <m/>
    <m/>
    <m/>
    <m/>
    <m/>
    <m/>
  </r>
  <r>
    <x v="96"/>
    <n v="2240"/>
    <x v="0"/>
    <x v="12"/>
    <x v="53"/>
    <s v="Põhipalk ja kokkulepitud tasud (TLS keskastme spetsialisti brutopalk)"/>
    <s v="56"/>
    <x v="10"/>
    <s v="08107"/>
    <s v="Noorsootöö ja noortekeskused"/>
    <m/>
    <m/>
    <m/>
    <m/>
    <m/>
    <m/>
    <m/>
    <m/>
  </r>
  <r>
    <x v="97"/>
    <n v="-12000"/>
    <x v="0"/>
    <x v="10"/>
    <x v="13"/>
    <s v="Muud rajatiste majandamisega seotud kulud"/>
    <s v="L1192"/>
    <x v="2"/>
    <s v="04900"/>
    <s v="Muu majandus (sh majanduse haldus)"/>
    <s v="9640"/>
    <s v="KVHA  Üldkulud"/>
    <m/>
    <m/>
    <s v="KU241"/>
    <s v="Ettenägemata tööd"/>
    <m/>
    <m/>
  </r>
  <r>
    <x v="98"/>
    <n v="-12000"/>
    <x v="0"/>
    <x v="10"/>
    <x v="13"/>
    <s v="Muud rajatiste majandamisega seotud kulud"/>
    <s v="L1192"/>
    <x v="2"/>
    <s v="04900"/>
    <s v="Muu majandus (sh majanduse haldus)"/>
    <s v="9640"/>
    <s v="KVHA  Üldkulud"/>
    <m/>
    <m/>
    <s v="KU241"/>
    <s v="Ettenägemata tööd"/>
    <m/>
    <m/>
  </r>
  <r>
    <x v="98"/>
    <n v="12000"/>
    <x v="0"/>
    <x v="10"/>
    <x v="13"/>
    <s v="Muud rajatiste majandamisega seotud kulud"/>
    <s v="L1192"/>
    <x v="2"/>
    <s v="06605"/>
    <s v="Muud elamu- ja kommunaalmajanduse tegevus"/>
    <m/>
    <m/>
    <m/>
    <m/>
    <s v="KU336"/>
    <s v="Mänguväljakud ja välijõusaalid"/>
    <m/>
    <m/>
  </r>
  <r>
    <x v="97"/>
    <n v="12000"/>
    <x v="0"/>
    <x v="10"/>
    <x v="13"/>
    <s v="Muud rajatiste majandamisega seotud kulud"/>
    <s v="L1192"/>
    <x v="2"/>
    <s v="06605"/>
    <s v="Muud elamu- ja kommunaalmajanduse tegevus"/>
    <m/>
    <m/>
    <m/>
    <m/>
    <s v="KU336"/>
    <s v="Mänguväljakud ja välijõusaalid"/>
    <m/>
    <m/>
  </r>
  <r>
    <x v="99"/>
    <n v="-112"/>
    <x v="0"/>
    <x v="12"/>
    <x v="17"/>
    <s v="Töötuskindlustusmakse"/>
    <s v="L1170"/>
    <x v="3"/>
    <s v="01112"/>
    <s v="Viljandi Linnavalitsus"/>
    <m/>
    <m/>
    <m/>
    <m/>
    <s v="KU049"/>
    <s v="Teenistujate tasud ja maksud"/>
    <m/>
    <m/>
  </r>
  <r>
    <x v="100"/>
    <n v="-4594"/>
    <x v="0"/>
    <x v="12"/>
    <x v="18"/>
    <s v="Sotsiaalmaks töötasudelt ja toetustelt"/>
    <s v="L1170"/>
    <x v="3"/>
    <s v="01112"/>
    <s v="Viljandi Linnavalitsus"/>
    <m/>
    <m/>
    <m/>
    <m/>
    <s v="KU049"/>
    <s v="Teenistujate tasud ja maksud"/>
    <m/>
    <m/>
  </r>
  <r>
    <x v="101"/>
    <n v="-13920"/>
    <x v="0"/>
    <x v="12"/>
    <x v="53"/>
    <s v="Põhipalk ja kokkulepitud tasud (TLS keskastme spetsialisti brutopalk)"/>
    <s v="L1170"/>
    <x v="3"/>
    <s v="01112"/>
    <s v="Viljandi Linnavalitsus"/>
    <m/>
    <m/>
    <m/>
    <m/>
    <s v="KU049"/>
    <s v="Teenistujate tasud ja maksud"/>
    <m/>
    <m/>
  </r>
  <r>
    <x v="102"/>
    <n v="5040"/>
    <x v="0"/>
    <x v="0"/>
    <x v="59"/>
    <s v="Kodumaine sihtfinantseerimise vahendamine tegevuskuludeks"/>
    <s v="L1150"/>
    <x v="1"/>
    <s v="09800"/>
    <s v="Muu haridus"/>
    <m/>
    <m/>
    <s v="0002"/>
    <s v="Kaasava hariduse põhimõtete rakendamine Viljandi linna haridusasutustes"/>
    <m/>
    <m/>
    <m/>
    <m/>
  </r>
  <r>
    <x v="51"/>
    <n v="-126"/>
    <x v="0"/>
    <x v="12"/>
    <x v="17"/>
    <s v="Töötuskindlustusmakse"/>
    <s v="42"/>
    <x v="21"/>
    <s v="10404"/>
    <s v="Turvakoduteenus"/>
    <m/>
    <m/>
    <m/>
    <m/>
    <m/>
    <m/>
    <m/>
    <m/>
  </r>
  <r>
    <x v="52"/>
    <n v="-5185"/>
    <x v="0"/>
    <x v="12"/>
    <x v="18"/>
    <s v="Sotsiaalmaks töötasudelt ja toetustelt"/>
    <s v="42"/>
    <x v="21"/>
    <s v="10404"/>
    <s v="Turvakoduteenus"/>
    <m/>
    <m/>
    <m/>
    <m/>
    <m/>
    <m/>
    <m/>
    <m/>
  </r>
  <r>
    <x v="103"/>
    <n v="-15714"/>
    <x v="0"/>
    <x v="12"/>
    <x v="60"/>
    <s v="Töötasud võlaõiguslike lepingute alusel"/>
    <s v="42"/>
    <x v="21"/>
    <s v="10404"/>
    <s v="Turvakoduteenus"/>
    <m/>
    <m/>
    <m/>
    <m/>
    <m/>
    <m/>
    <m/>
    <m/>
  </r>
  <r>
    <x v="104"/>
    <n v="100"/>
    <x v="0"/>
    <x v="10"/>
    <x v="33"/>
    <s v="Ürituste ja näituste korraldamise kulud"/>
    <s v="27"/>
    <x v="22"/>
    <s v="09510"/>
    <s v="Noorte huviharidus ja huvitegevus"/>
    <m/>
    <m/>
    <m/>
    <m/>
    <m/>
    <m/>
    <m/>
    <m/>
  </r>
  <r>
    <x v="104"/>
    <n v="100"/>
    <x v="0"/>
    <x v="10"/>
    <x v="33"/>
    <s v="Ürituste ja näituste korraldamise kulud"/>
    <s v="27"/>
    <x v="22"/>
    <s v="09510"/>
    <s v="Noorte huviharidus ja huvitegevus"/>
    <m/>
    <m/>
    <m/>
    <m/>
    <m/>
    <m/>
    <m/>
    <m/>
  </r>
  <r>
    <x v="104"/>
    <n v="-80"/>
    <x v="0"/>
    <x v="10"/>
    <x v="33"/>
    <s v="Ürituste ja näituste korraldamise kulud"/>
    <s v="27"/>
    <x v="22"/>
    <s v="09510"/>
    <s v="Noorte huviharidus ja huvitegevus"/>
    <m/>
    <m/>
    <m/>
    <m/>
    <m/>
    <m/>
    <m/>
    <m/>
  </r>
  <r>
    <x v="105"/>
    <n v="24720"/>
    <x v="0"/>
    <x v="10"/>
    <x v="12"/>
    <s v="Remont, restaureerimine, lammutamine"/>
    <s v="48"/>
    <x v="18"/>
    <s v="09212"/>
    <s v="Põhi- ja üldkeskharidus"/>
    <s v="9602"/>
    <s v="KVHA  Jakobsoni 42/42A  Kesklinna Kool"/>
    <m/>
    <m/>
    <m/>
    <m/>
    <m/>
    <m/>
  </r>
  <r>
    <x v="106"/>
    <n v="-25000"/>
    <x v="2"/>
    <x v="0"/>
    <x v="61"/>
    <s v="Kodumaine sihtfinantseerimine põhivara soetuseks"/>
    <s v="L1192"/>
    <x v="2"/>
    <s v="05200"/>
    <s v="Heitveekäitlus"/>
    <m/>
    <m/>
    <m/>
    <m/>
    <s v="KU265"/>
    <s v="Sadevete kanalisatsiooni hooldus"/>
    <m/>
    <m/>
  </r>
  <r>
    <x v="107"/>
    <n v="25000"/>
    <x v="2"/>
    <x v="2"/>
    <x v="2"/>
    <s v="Muud rajatised soetusmaksumuses"/>
    <s v="L1192"/>
    <x v="2"/>
    <s v="04510"/>
    <s v="Maanteetransport"/>
    <m/>
    <m/>
    <m/>
    <m/>
    <s v="KU19T"/>
    <s v="Kõnniteede rekonstrueerimine"/>
    <m/>
    <m/>
  </r>
  <r>
    <x v="108"/>
    <n v="57"/>
    <x v="0"/>
    <x v="12"/>
    <x v="17"/>
    <s v="Töötuskindlustusmakse"/>
    <s v="L1170"/>
    <x v="3"/>
    <s v="02500"/>
    <s v="Muu riigikaitse"/>
    <m/>
    <m/>
    <m/>
    <m/>
    <s v="KU049"/>
    <s v="Teenistujate tasud ja maksud"/>
    <m/>
    <m/>
  </r>
  <r>
    <x v="109"/>
    <n v="-5000"/>
    <x v="0"/>
    <x v="10"/>
    <x v="13"/>
    <s v="Muud rajatiste majandamisega seotud kulud"/>
    <s v="L1192"/>
    <x v="2"/>
    <s v="04900"/>
    <s v="Muu majandus (sh majanduse haldus)"/>
    <s v="9640"/>
    <s v="KVHA  Üldkulud"/>
    <m/>
    <m/>
    <s v="KU241"/>
    <s v="Ettenägemata tööd"/>
    <m/>
    <m/>
  </r>
  <r>
    <x v="110"/>
    <n v="-2000"/>
    <x v="0"/>
    <x v="10"/>
    <x v="13"/>
    <s v="Muud rajatiste majandamisega seotud kulud"/>
    <s v="L1192"/>
    <x v="2"/>
    <s v="04900"/>
    <s v="Muu majandus (sh majanduse haldus)"/>
    <s v="9640"/>
    <s v="KVHA  Üldkulud"/>
    <m/>
    <m/>
    <s v="KU241"/>
    <s v="Ettenägemata tööd"/>
    <m/>
    <m/>
  </r>
  <r>
    <x v="111"/>
    <n v="2000"/>
    <x v="0"/>
    <x v="10"/>
    <x v="41"/>
    <s v="Korrashoiuteenused"/>
    <s v="14"/>
    <x v="23"/>
    <s v="09110"/>
    <s v="Alusharidus"/>
    <s v="9608"/>
    <s v="KVHA  Kesk-Kaare 19 Lasteaed Karlsson"/>
    <m/>
    <m/>
    <m/>
    <m/>
    <m/>
    <m/>
  </r>
  <r>
    <x v="112"/>
    <n v="2341"/>
    <x v="0"/>
    <x v="12"/>
    <x v="18"/>
    <s v="Sotsiaalmaks töötasudelt ja toetustelt"/>
    <s v="L1170"/>
    <x v="3"/>
    <s v="02500"/>
    <s v="Muu riigikaitse"/>
    <m/>
    <m/>
    <m/>
    <m/>
    <s v="KU049"/>
    <s v="Teenistujate tasud ja maksud"/>
    <m/>
    <m/>
  </r>
  <r>
    <x v="113"/>
    <n v="47425"/>
    <x v="0"/>
    <x v="10"/>
    <x v="12"/>
    <s v="Remont, restaureerimine, lammutamine"/>
    <s v="20"/>
    <x v="12"/>
    <s v="09212"/>
    <s v="Põhi- ja üldkeskharidus"/>
    <s v="9607"/>
    <s v="KVHA  Kesk-Kaare 17 Kaare Kool"/>
    <m/>
    <m/>
    <m/>
    <m/>
    <m/>
    <m/>
  </r>
  <r>
    <x v="114"/>
    <n v="7095"/>
    <x v="0"/>
    <x v="12"/>
    <x v="53"/>
    <s v="Põhipalk ja kokkulepitud tasud (TLS keskastme spetsialisti brutopalk)"/>
    <s v="L1170"/>
    <x v="3"/>
    <s v="02500"/>
    <s v="Muu riigikaitse"/>
    <m/>
    <m/>
    <m/>
    <m/>
    <s v="KU049"/>
    <s v="Teenistujate tasud ja maksud"/>
    <m/>
    <m/>
  </r>
  <r>
    <x v="115"/>
    <n v="-4610"/>
    <x v="0"/>
    <x v="10"/>
    <x v="62"/>
    <s v="Küte ja soojusenergia"/>
    <s v="58"/>
    <x v="7"/>
    <s v="08102"/>
    <s v="Sporditegevus"/>
    <s v="9800"/>
    <s v="KVHA Männimäe jalgpallihall"/>
    <m/>
    <m/>
    <m/>
    <m/>
    <m/>
    <m/>
  </r>
  <r>
    <x v="115"/>
    <n v="-2673"/>
    <x v="0"/>
    <x v="10"/>
    <x v="62"/>
    <s v="Küte ja soojusenergia"/>
    <s v="44"/>
    <x v="5"/>
    <s v="10200"/>
    <s v="Väljaspool kodu osutatav üldhooldusteenus"/>
    <s v="9660"/>
    <s v="KVHA  Lastekodu 6 Viiratsi"/>
    <m/>
    <m/>
    <m/>
    <m/>
    <m/>
    <m/>
  </r>
  <r>
    <x v="24"/>
    <n v="3950"/>
    <x v="0"/>
    <x v="10"/>
    <x v="63"/>
    <s v="Elekter"/>
    <s v="55"/>
    <x v="24"/>
    <s v="08203"/>
    <s v="Muuseumid"/>
    <s v="9634"/>
    <s v="KVHA  Pikk 8 Kondase Keskus"/>
    <m/>
    <m/>
    <m/>
    <m/>
    <m/>
    <m/>
  </r>
  <r>
    <x v="24"/>
    <n v="-693"/>
    <x v="0"/>
    <x v="10"/>
    <x v="63"/>
    <s v="Elekter"/>
    <s v="16"/>
    <x v="25"/>
    <s v="09110"/>
    <s v="Alusharidus"/>
    <s v="9628"/>
    <s v="KVHA  Tehnika 12 Kesklinna Lasteaed"/>
    <m/>
    <m/>
    <m/>
    <m/>
    <m/>
    <m/>
  </r>
  <r>
    <x v="115"/>
    <n v="-7521"/>
    <x v="0"/>
    <x v="10"/>
    <x v="62"/>
    <s v="Küte ja soojusenergia"/>
    <s v="16"/>
    <x v="25"/>
    <s v="09110"/>
    <s v="Alusharidus"/>
    <s v="9628"/>
    <s v="KVHA  Tehnika 12 Kesklinna Lasteaed"/>
    <m/>
    <m/>
    <m/>
    <m/>
    <m/>
    <m/>
  </r>
  <r>
    <x v="24"/>
    <n v="-2207"/>
    <x v="0"/>
    <x v="10"/>
    <x v="63"/>
    <s v="Elekter"/>
    <s v="53"/>
    <x v="15"/>
    <s v="08201"/>
    <s v="Raamatukogud"/>
    <s v="9627"/>
    <s v="KVHA  Tallinna 7-11/1 Linnaraamatukogu"/>
    <m/>
    <m/>
    <m/>
    <m/>
    <m/>
    <m/>
  </r>
  <r>
    <x v="115"/>
    <n v="-3891"/>
    <x v="0"/>
    <x v="10"/>
    <x v="62"/>
    <s v="Küte ja soojusenergia"/>
    <s v="53"/>
    <x v="15"/>
    <s v="08201"/>
    <s v="Raamatukogud"/>
    <s v="9627"/>
    <s v="KVHA  Tallinna 7-11/1 Linnaraamatukogu"/>
    <m/>
    <m/>
    <m/>
    <m/>
    <m/>
    <m/>
  </r>
  <r>
    <x v="24"/>
    <n v="-2250"/>
    <x v="0"/>
    <x v="10"/>
    <x v="63"/>
    <s v="Elekter"/>
    <s v="54"/>
    <x v="17"/>
    <s v="08202"/>
    <s v="Rahvakultuur"/>
    <s v="9626"/>
    <s v="KVHA  Tallinna 5 Sakala Keskus"/>
    <m/>
    <m/>
    <m/>
    <m/>
    <m/>
    <m/>
  </r>
  <r>
    <x v="24"/>
    <n v="-1753"/>
    <x v="0"/>
    <x v="10"/>
    <x v="63"/>
    <s v="Elekter"/>
    <s v="L1192"/>
    <x v="2"/>
    <s v="01112"/>
    <s v="Viljandi Linnavalitsus"/>
    <s v="9611"/>
    <s v="KVHA  Linnu 2 LV Raekoda"/>
    <m/>
    <m/>
    <m/>
    <m/>
    <m/>
    <m/>
  </r>
  <r>
    <x v="115"/>
    <n v="-1511"/>
    <x v="0"/>
    <x v="10"/>
    <x v="62"/>
    <s v="Küte ja soojusenergia"/>
    <s v="L1192"/>
    <x v="2"/>
    <s v="01112"/>
    <s v="Viljandi Linnavalitsus"/>
    <s v="9611"/>
    <s v="KVHA  Linnu 2 LV Raekoda"/>
    <m/>
    <m/>
    <m/>
    <m/>
    <m/>
    <m/>
  </r>
  <r>
    <x v="24"/>
    <n v="-1006"/>
    <x v="0"/>
    <x v="10"/>
    <x v="63"/>
    <s v="Elekter"/>
    <s v="L1192"/>
    <x v="2"/>
    <s v="01112"/>
    <s v="Viljandi Linnavalitsus"/>
    <s v="9609"/>
    <s v="KVHA  Laidoneri Plats 5/5A  LV"/>
    <m/>
    <m/>
    <m/>
    <m/>
    <m/>
    <m/>
  </r>
  <r>
    <x v="116"/>
    <n v="8000"/>
    <x v="5"/>
    <x v="13"/>
    <x v="64"/>
    <s v="Kasutatud varude müük"/>
    <s v="26"/>
    <x v="8"/>
    <s v="08102"/>
    <s v="Sporditegevus"/>
    <m/>
    <m/>
    <m/>
    <m/>
    <m/>
    <m/>
    <m/>
    <m/>
  </r>
  <r>
    <x v="51"/>
    <n v="1"/>
    <x v="0"/>
    <x v="12"/>
    <x v="17"/>
    <s v="Töötuskindlustusmakse"/>
    <s v="14"/>
    <x v="23"/>
    <s v="09110"/>
    <s v="Alusharidus"/>
    <m/>
    <m/>
    <m/>
    <m/>
    <m/>
    <m/>
    <m/>
    <m/>
  </r>
  <r>
    <x v="52"/>
    <n v="42"/>
    <x v="0"/>
    <x v="12"/>
    <x v="18"/>
    <s v="Sotsiaalmaks töötasudelt ja toetustelt"/>
    <s v="14"/>
    <x v="23"/>
    <s v="09110"/>
    <s v="Alusharidus"/>
    <m/>
    <m/>
    <m/>
    <m/>
    <m/>
    <m/>
    <m/>
    <m/>
  </r>
  <r>
    <x v="117"/>
    <n v="128"/>
    <x v="0"/>
    <x v="12"/>
    <x v="26"/>
    <s v="Põhipalk ja kokkulepitud tasud (õpetajate brutopalk)"/>
    <s v="14"/>
    <x v="23"/>
    <s v="09110"/>
    <s v="Alusharidus"/>
    <m/>
    <m/>
    <m/>
    <m/>
    <m/>
    <m/>
    <m/>
    <m/>
  </r>
  <r>
    <x v="118"/>
    <n v="171"/>
    <x v="5"/>
    <x v="11"/>
    <x v="14"/>
    <s v="Muud tulud haridusalasest tegevusest"/>
    <s v="14"/>
    <x v="23"/>
    <s v="09110"/>
    <s v="Alusharidus"/>
    <m/>
    <m/>
    <m/>
    <m/>
    <m/>
    <m/>
    <m/>
    <m/>
  </r>
  <r>
    <x v="119"/>
    <n v="9"/>
    <x v="0"/>
    <x v="12"/>
    <x v="17"/>
    <s v="Töötuskindlustusmakse"/>
    <s v="43"/>
    <x v="26"/>
    <s v="10404"/>
    <s v="Turvakoduteenus"/>
    <m/>
    <m/>
    <m/>
    <m/>
    <m/>
    <m/>
    <m/>
    <m/>
  </r>
  <r>
    <x v="120"/>
    <n v="376"/>
    <x v="0"/>
    <x v="12"/>
    <x v="18"/>
    <s v="Sotsiaalmaks töötasudelt ja toetustelt"/>
    <s v="43"/>
    <x v="26"/>
    <s v="10404"/>
    <s v="Turvakoduteenus"/>
    <m/>
    <m/>
    <m/>
    <m/>
    <m/>
    <m/>
    <m/>
    <m/>
  </r>
  <r>
    <x v="121"/>
    <n v="1140"/>
    <x v="0"/>
    <x v="12"/>
    <x v="38"/>
    <s v="Põhipalk ja kokkulepitud tasud (TLS tippspetsialisti brutopalk)"/>
    <s v="43"/>
    <x v="26"/>
    <s v="10404"/>
    <s v="Turvakoduteenus"/>
    <m/>
    <m/>
    <m/>
    <m/>
    <m/>
    <m/>
    <m/>
    <m/>
  </r>
  <r>
    <x v="122"/>
    <n v="30000"/>
    <x v="0"/>
    <x v="10"/>
    <x v="65"/>
    <s v="Personaliteenused"/>
    <s v="L1170"/>
    <x v="3"/>
    <s v="01112"/>
    <s v="Viljandi Linnavalitsus"/>
    <m/>
    <m/>
    <m/>
    <m/>
    <m/>
    <m/>
    <m/>
    <m/>
  </r>
  <r>
    <x v="123"/>
    <n v="7000"/>
    <x v="0"/>
    <x v="10"/>
    <x v="66"/>
    <s v="Info- ja PR teenused"/>
    <s v="L1170"/>
    <x v="3"/>
    <s v="01112"/>
    <s v="Viljandi Linnavalitsus"/>
    <m/>
    <m/>
    <m/>
    <m/>
    <m/>
    <m/>
    <m/>
    <m/>
  </r>
  <r>
    <x v="124"/>
    <n v="7000"/>
    <x v="5"/>
    <x v="13"/>
    <x v="67"/>
    <s v="Muud trahvid ja varalised karistused"/>
    <s v="L1170"/>
    <x v="3"/>
    <s v="01112"/>
    <s v="Viljandi Linnavalitsus"/>
    <m/>
    <m/>
    <m/>
    <m/>
    <m/>
    <m/>
    <m/>
    <m/>
  </r>
  <r>
    <x v="24"/>
    <n v="-4287"/>
    <x v="0"/>
    <x v="10"/>
    <x v="63"/>
    <s v="Elekter"/>
    <s v="14"/>
    <x v="23"/>
    <s v="09110"/>
    <s v="Alusharidus"/>
    <s v="9608"/>
    <s v="KVHA  Kesk-Kaare 19 Lasteaed Karlsson"/>
    <m/>
    <m/>
    <m/>
    <m/>
    <m/>
    <m/>
  </r>
  <r>
    <x v="115"/>
    <n v="-3834"/>
    <x v="0"/>
    <x v="10"/>
    <x v="62"/>
    <s v="Küte ja soojusenergia"/>
    <s v="14"/>
    <x v="23"/>
    <s v="09110"/>
    <s v="Alusharidus"/>
    <s v="9608"/>
    <s v="KVHA  Kesk-Kaare 19 Lasteaed Karlsson"/>
    <m/>
    <m/>
    <m/>
    <m/>
    <m/>
    <m/>
  </r>
  <r>
    <x v="24"/>
    <n v="-1197"/>
    <x v="0"/>
    <x v="10"/>
    <x v="63"/>
    <s v="Elekter"/>
    <s v="13"/>
    <x v="27"/>
    <s v="09110"/>
    <s v="Alusharidus"/>
    <s v="9606"/>
    <s v="KVHA  Kagu 9 Lasteaed Krõllipesa"/>
    <m/>
    <m/>
    <m/>
    <m/>
    <m/>
    <m/>
  </r>
  <r>
    <x v="24"/>
    <n v="-150"/>
    <x v="0"/>
    <x v="10"/>
    <x v="63"/>
    <s v="Elekter"/>
    <s v="48"/>
    <x v="18"/>
    <s v="09212"/>
    <s v="Põhi- ja üldkeskharidus"/>
    <s v="9605"/>
    <s v="KVHA  Jakobsoni 51  Kesklinna Kool"/>
    <m/>
    <m/>
    <m/>
    <m/>
    <m/>
    <m/>
  </r>
  <r>
    <x v="24"/>
    <n v="-6537"/>
    <x v="0"/>
    <x v="10"/>
    <x v="63"/>
    <s v="Elekter"/>
    <s v="29"/>
    <x v="28"/>
    <s v="09510"/>
    <s v="Noorte huviharidus ja huvitegevus"/>
    <s v="9604"/>
    <s v="KVHA  Jakobsoni 47C  Huvikool"/>
    <m/>
    <m/>
    <m/>
    <m/>
    <m/>
    <m/>
  </r>
  <r>
    <x v="24"/>
    <n v="-300"/>
    <x v="0"/>
    <x v="10"/>
    <x v="63"/>
    <s v="Elekter"/>
    <s v="L1192"/>
    <x v="2"/>
    <s v="04900"/>
    <s v="Muu majandus (sh majanduse haldus)"/>
    <s v="9324"/>
    <s v="KVHA Musta tee 22 aiandihoone"/>
    <m/>
    <m/>
    <m/>
    <m/>
    <m/>
    <m/>
  </r>
  <r>
    <x v="125"/>
    <n v="117"/>
    <x v="0"/>
    <x v="12"/>
    <x v="17"/>
    <s v="Töötuskindlustusmakse"/>
    <s v="L1200"/>
    <x v="13"/>
    <s v="04740"/>
    <s v="Üldmajanduslikud arendusprojektid"/>
    <m/>
    <m/>
    <m/>
    <m/>
    <s v="KU049"/>
    <s v="Teenistujate tasud ja maksud"/>
    <m/>
    <m/>
  </r>
  <r>
    <x v="126"/>
    <n v="4808"/>
    <x v="0"/>
    <x v="12"/>
    <x v="18"/>
    <s v="Sotsiaalmaks töötasudelt ja toetustelt"/>
    <s v="L1200"/>
    <x v="13"/>
    <s v="04740"/>
    <s v="Üldmajanduslikud arendusprojektid"/>
    <m/>
    <m/>
    <m/>
    <m/>
    <s v="KU049"/>
    <s v="Teenistujate tasud ja maksud"/>
    <m/>
    <m/>
  </r>
  <r>
    <x v="126"/>
    <n v="14570"/>
    <x v="0"/>
    <x v="12"/>
    <x v="68"/>
    <s v="Põhipalk ja kokkulepitud tasud (ATS keskastme spetsialisti brutopalk)"/>
    <s v="L1200"/>
    <x v="13"/>
    <s v="04740"/>
    <s v="Üldmajanduslikud arendusprojektid"/>
    <m/>
    <m/>
    <m/>
    <m/>
    <s v="KU049"/>
    <s v="Teenistujate tasud ja maksud"/>
    <m/>
    <m/>
  </r>
  <r>
    <x v="127"/>
    <n v="-700"/>
    <x v="0"/>
    <x v="10"/>
    <x v="69"/>
    <s v="Kulud andmesidele"/>
    <s v="L1170"/>
    <x v="3"/>
    <s v="04730"/>
    <s v="Turism"/>
    <n v="3000"/>
    <s v="IKT kulud"/>
    <m/>
    <m/>
    <m/>
    <m/>
    <n v="3000"/>
    <s v="IKT kulud"/>
  </r>
  <r>
    <x v="128"/>
    <n v="700"/>
    <x v="0"/>
    <x v="10"/>
    <x v="70"/>
    <s v="Sideteenused"/>
    <s v="L1170"/>
    <x v="3"/>
    <s v="04730"/>
    <s v="Turism"/>
    <n v="3000"/>
    <s v="IKT kulud"/>
    <m/>
    <m/>
    <m/>
    <m/>
    <n v="3000"/>
    <s v="IKT kulud"/>
  </r>
  <r>
    <x v="129"/>
    <n v="-14450"/>
    <x v="0"/>
    <x v="10"/>
    <x v="69"/>
    <s v="Kulud andmesidele"/>
    <s v="L1170"/>
    <x v="3"/>
    <s v="01112"/>
    <s v="Viljandi Linnavalitsus"/>
    <n v="3000"/>
    <s v="IKT kulud"/>
    <m/>
    <m/>
    <m/>
    <m/>
    <n v="3000"/>
    <s v="IKT kulud"/>
  </r>
  <r>
    <x v="130"/>
    <n v="14450"/>
    <x v="0"/>
    <x v="10"/>
    <x v="70"/>
    <s v="Sideteenused"/>
    <s v="L1170"/>
    <x v="3"/>
    <s v="01112"/>
    <s v="Viljandi Linnavalitsus"/>
    <n v="3000"/>
    <s v="IKT kulud"/>
    <m/>
    <m/>
    <m/>
    <m/>
    <n v="3000"/>
    <s v="IKT kulud"/>
  </r>
  <r>
    <x v="131"/>
    <n v="-1204"/>
    <x v="0"/>
    <x v="10"/>
    <x v="69"/>
    <s v="Kulud andmesidele"/>
    <s v="82"/>
    <x v="9"/>
    <s v="05101"/>
    <s v="Avalike alade puhastus"/>
    <n v="3000"/>
    <s v="IKT kulud"/>
    <m/>
    <m/>
    <m/>
    <m/>
    <n v="3000"/>
    <s v="IKT kulud"/>
  </r>
  <r>
    <x v="132"/>
    <n v="1204"/>
    <x v="0"/>
    <x v="10"/>
    <x v="70"/>
    <s v="Sideteenused"/>
    <s v="82"/>
    <x v="9"/>
    <s v="05101"/>
    <s v="Avalike alade puhastus"/>
    <n v="3000"/>
    <s v="IKT kulud"/>
    <m/>
    <m/>
    <m/>
    <m/>
    <n v="3000"/>
    <s v="IKT kulud"/>
  </r>
  <r>
    <x v="133"/>
    <n v="-1000"/>
    <x v="0"/>
    <x v="10"/>
    <x v="69"/>
    <s v="Kulud andmesidele"/>
    <s v="58"/>
    <x v="7"/>
    <s v="08102"/>
    <s v="Sporditegevus"/>
    <n v="3000"/>
    <s v="IKT kulud"/>
    <m/>
    <m/>
    <m/>
    <m/>
    <n v="3000"/>
    <s v="IKT kulud"/>
  </r>
  <r>
    <x v="134"/>
    <n v="1000"/>
    <x v="0"/>
    <x v="10"/>
    <x v="70"/>
    <s v="Sideteenused"/>
    <s v="58"/>
    <x v="7"/>
    <s v="08102"/>
    <s v="Sporditegevus"/>
    <n v="3000"/>
    <s v="IKT kulud"/>
    <m/>
    <m/>
    <m/>
    <m/>
    <n v="3000"/>
    <s v="IKT kulud"/>
  </r>
  <r>
    <x v="135"/>
    <n v="-773"/>
    <x v="0"/>
    <x v="10"/>
    <x v="69"/>
    <s v="Kulud andmesidele"/>
    <s v="53"/>
    <x v="15"/>
    <s v="08201"/>
    <s v="Raamatukogud"/>
    <n v="3000"/>
    <s v="IKT kulud"/>
    <m/>
    <m/>
    <m/>
    <m/>
    <n v="3000"/>
    <s v="IKT kulud"/>
  </r>
  <r>
    <x v="136"/>
    <n v="773"/>
    <x v="0"/>
    <x v="10"/>
    <x v="70"/>
    <s v="Sideteenused"/>
    <s v="53"/>
    <x v="15"/>
    <s v="08201"/>
    <s v="Raamatukogud"/>
    <n v="3000"/>
    <s v="IKT kulud"/>
    <m/>
    <m/>
    <m/>
    <m/>
    <n v="3000"/>
    <s v="IKT kulud"/>
  </r>
  <r>
    <x v="137"/>
    <n v="-914"/>
    <x v="0"/>
    <x v="10"/>
    <x v="69"/>
    <s v="Kulud andmesidele"/>
    <s v="49"/>
    <x v="20"/>
    <s v="09212"/>
    <s v="Põhi- ja üldkeskharidus"/>
    <n v="3000"/>
    <s v="IKT kulud"/>
    <m/>
    <m/>
    <m/>
    <m/>
    <n v="3000"/>
    <s v="IKT kulud"/>
  </r>
  <r>
    <x v="138"/>
    <n v="914"/>
    <x v="0"/>
    <x v="10"/>
    <x v="70"/>
    <s v="Sideteenused"/>
    <s v="49"/>
    <x v="20"/>
    <s v="09212"/>
    <s v="Põhi- ja üldkeskharidus"/>
    <n v="3000"/>
    <s v="IKT kulud"/>
    <m/>
    <m/>
    <m/>
    <m/>
    <n v="3000"/>
    <s v="IKT kulud"/>
  </r>
  <r>
    <x v="139"/>
    <n v="-773"/>
    <x v="0"/>
    <x v="10"/>
    <x v="69"/>
    <s v="Kulud andmesidele"/>
    <s v="47"/>
    <x v="14"/>
    <s v="09212"/>
    <s v="Põhi- ja üldkeskharidus"/>
    <n v="3000"/>
    <s v="IKT kulud"/>
    <m/>
    <m/>
    <m/>
    <m/>
    <n v="3000"/>
    <s v="IKT kulud"/>
  </r>
  <r>
    <x v="140"/>
    <n v="773"/>
    <x v="0"/>
    <x v="10"/>
    <x v="70"/>
    <s v="Sideteenused"/>
    <s v="47"/>
    <x v="14"/>
    <s v="09212"/>
    <s v="Põhi- ja üldkeskharidus"/>
    <n v="3000"/>
    <s v="IKT kulud"/>
    <m/>
    <m/>
    <m/>
    <m/>
    <n v="3000"/>
    <s v="IKT kulud"/>
  </r>
  <r>
    <x v="141"/>
    <n v="-146"/>
    <x v="0"/>
    <x v="10"/>
    <x v="69"/>
    <s v="Kulud andmesidele"/>
    <s v="43"/>
    <x v="26"/>
    <s v="09609"/>
    <s v="Muud hariduse abiteenused"/>
    <n v="3000"/>
    <s v="IKT kulud"/>
    <m/>
    <m/>
    <m/>
    <m/>
    <n v="3000"/>
    <s v="IKT kulud"/>
  </r>
  <r>
    <x v="142"/>
    <n v="146"/>
    <x v="0"/>
    <x v="10"/>
    <x v="70"/>
    <s v="Sideteenused"/>
    <s v="43"/>
    <x v="26"/>
    <s v="09609"/>
    <s v="Muud hariduse abiteenused"/>
    <n v="3000"/>
    <s v="IKT kulud"/>
    <m/>
    <m/>
    <m/>
    <m/>
    <n v="3000"/>
    <s v="IKT kulud"/>
  </r>
  <r>
    <x v="143"/>
    <n v="-228"/>
    <x v="0"/>
    <x v="10"/>
    <x v="69"/>
    <s v="Kulud andmesidele"/>
    <s v="42"/>
    <x v="21"/>
    <s v="10404"/>
    <s v="Turvakoduteenus"/>
    <n v="3000"/>
    <s v="IKT kulud"/>
    <m/>
    <m/>
    <m/>
    <m/>
    <n v="3000"/>
    <s v="IKT kulud"/>
  </r>
  <r>
    <x v="144"/>
    <n v="228"/>
    <x v="0"/>
    <x v="10"/>
    <x v="70"/>
    <s v="Sideteenused"/>
    <s v="42"/>
    <x v="21"/>
    <s v="10404"/>
    <s v="Turvakoduteenus"/>
    <n v="3000"/>
    <s v="IKT kulud"/>
    <m/>
    <m/>
    <m/>
    <m/>
    <n v="3000"/>
    <s v="IKT kulud"/>
  </r>
  <r>
    <x v="145"/>
    <n v="-589"/>
    <x v="0"/>
    <x v="10"/>
    <x v="69"/>
    <s v="Kulud andmesidele"/>
    <s v="42"/>
    <x v="21"/>
    <s v="10201"/>
    <s v="Muu eakate sotsiaalne kaitse"/>
    <n v="3000"/>
    <s v="IKT kulud"/>
    <m/>
    <m/>
    <m/>
    <m/>
    <n v="3000"/>
    <s v="IKT kulud"/>
  </r>
  <r>
    <x v="146"/>
    <n v="589"/>
    <x v="0"/>
    <x v="10"/>
    <x v="70"/>
    <s v="Sideteenused"/>
    <s v="42"/>
    <x v="21"/>
    <s v="10201"/>
    <s v="Muu eakate sotsiaalne kaitse"/>
    <n v="3000"/>
    <s v="IKT kulud"/>
    <m/>
    <m/>
    <m/>
    <m/>
    <n v="3000"/>
    <s v="IKT kulud"/>
  </r>
  <r>
    <x v="147"/>
    <n v="-654"/>
    <x v="0"/>
    <x v="10"/>
    <x v="69"/>
    <s v="Kulud andmesidele"/>
    <s v="37"/>
    <x v="29"/>
    <s v="08234"/>
    <s v="Teatrid"/>
    <n v="3000"/>
    <s v="IKT kulud"/>
    <m/>
    <m/>
    <m/>
    <m/>
    <n v="3000"/>
    <s v="IKT kulud"/>
  </r>
  <r>
    <x v="148"/>
    <n v="654"/>
    <x v="0"/>
    <x v="10"/>
    <x v="70"/>
    <s v="Sideteenused"/>
    <s v="37"/>
    <x v="29"/>
    <s v="08234"/>
    <s v="Teatrid"/>
    <n v="3000"/>
    <s v="IKT kulud"/>
    <m/>
    <m/>
    <m/>
    <m/>
    <n v="3000"/>
    <s v="IKT kulud"/>
  </r>
  <r>
    <x v="149"/>
    <n v="-75"/>
    <x v="0"/>
    <x v="10"/>
    <x v="69"/>
    <s v="Kulud andmesidele"/>
    <n v="30"/>
    <x v="0"/>
    <s v="09212"/>
    <s v="Põhi- ja üldkeskharidus"/>
    <n v="3000"/>
    <s v="IKT kulud"/>
    <m/>
    <m/>
    <m/>
    <m/>
    <n v="3000"/>
    <s v="IKT kulud"/>
  </r>
  <r>
    <x v="150"/>
    <n v="75"/>
    <x v="0"/>
    <x v="10"/>
    <x v="70"/>
    <s v="Sideteenused"/>
    <n v="30"/>
    <x v="0"/>
    <s v="09212"/>
    <s v="Põhi- ja üldkeskharidus"/>
    <n v="3000"/>
    <s v="IKT kulud"/>
    <m/>
    <m/>
    <m/>
    <m/>
    <n v="3000"/>
    <s v="IKT kulud"/>
  </r>
  <r>
    <x v="151"/>
    <n v="-383"/>
    <x v="0"/>
    <x v="10"/>
    <x v="69"/>
    <s v="Kulud andmesidele"/>
    <s v="29"/>
    <x v="28"/>
    <s v="09510"/>
    <s v="Noorte huviharidus ja huvitegevus"/>
    <n v="3000"/>
    <s v="IKT kulud"/>
    <m/>
    <m/>
    <m/>
    <m/>
    <n v="3000"/>
    <s v="IKT kulud"/>
  </r>
  <r>
    <x v="152"/>
    <n v="383"/>
    <x v="0"/>
    <x v="10"/>
    <x v="70"/>
    <s v="Sideteenused"/>
    <s v="29"/>
    <x v="28"/>
    <s v="09510"/>
    <s v="Noorte huviharidus ja huvitegevus"/>
    <n v="3000"/>
    <s v="IKT kulud"/>
    <m/>
    <m/>
    <m/>
    <m/>
    <n v="3000"/>
    <s v="IKT kulud"/>
  </r>
  <r>
    <x v="153"/>
    <n v="-70"/>
    <x v="0"/>
    <x v="10"/>
    <x v="69"/>
    <s v="Kulud andmesidele"/>
    <s v="28"/>
    <x v="19"/>
    <s v="09510"/>
    <s v="Noorte huviharidus ja huvitegevus"/>
    <n v="3000"/>
    <s v="IKT kulud"/>
    <m/>
    <m/>
    <m/>
    <m/>
    <n v="3000"/>
    <s v="IKT kulud"/>
  </r>
  <r>
    <x v="154"/>
    <n v="70"/>
    <x v="0"/>
    <x v="10"/>
    <x v="70"/>
    <s v="Sideteenused"/>
    <s v="28"/>
    <x v="19"/>
    <s v="09510"/>
    <s v="Noorte huviharidus ja huvitegevus"/>
    <n v="3000"/>
    <s v="IKT kulud"/>
    <m/>
    <m/>
    <m/>
    <m/>
    <n v="3000"/>
    <s v="IKT kulud"/>
  </r>
  <r>
    <x v="155"/>
    <n v="-481"/>
    <x v="0"/>
    <x v="10"/>
    <x v="69"/>
    <s v="Kulud andmesidele"/>
    <s v="27"/>
    <x v="22"/>
    <s v="09510"/>
    <s v="Noorte huviharidus ja huvitegevus"/>
    <n v="3000"/>
    <s v="IKT kulud"/>
    <m/>
    <m/>
    <m/>
    <m/>
    <n v="3000"/>
    <s v="IKT kulud"/>
  </r>
  <r>
    <x v="156"/>
    <n v="481"/>
    <x v="0"/>
    <x v="10"/>
    <x v="70"/>
    <s v="Sideteenused"/>
    <s v="27"/>
    <x v="22"/>
    <s v="09510"/>
    <s v="Noorte huviharidus ja huvitegevus"/>
    <n v="3000"/>
    <s v="IKT kulud"/>
    <m/>
    <m/>
    <m/>
    <m/>
    <n v="3000"/>
    <s v="IKT kulud"/>
  </r>
  <r>
    <x v="157"/>
    <n v="-800"/>
    <x v="0"/>
    <x v="10"/>
    <x v="69"/>
    <s v="Kulud andmesidele"/>
    <s v="26"/>
    <x v="8"/>
    <s v="08102"/>
    <s v="Sporditegevus"/>
    <n v="3000"/>
    <s v="IKT kulud"/>
    <m/>
    <m/>
    <m/>
    <m/>
    <n v="3000"/>
    <s v="IKT kulud"/>
  </r>
  <r>
    <x v="158"/>
    <n v="800"/>
    <x v="0"/>
    <x v="10"/>
    <x v="70"/>
    <s v="Sideteenused"/>
    <s v="26"/>
    <x v="8"/>
    <s v="08102"/>
    <s v="Sporditegevus"/>
    <n v="3000"/>
    <s v="IKT kulud"/>
    <m/>
    <m/>
    <m/>
    <m/>
    <n v="3000"/>
    <s v="IKT kulud"/>
  </r>
  <r>
    <x v="159"/>
    <n v="-290"/>
    <x v="0"/>
    <x v="10"/>
    <x v="69"/>
    <s v="Kulud andmesidele"/>
    <s v="20"/>
    <x v="12"/>
    <s v="09212"/>
    <s v="Põhi- ja üldkeskharidus"/>
    <n v="3000"/>
    <s v="IKT kulud"/>
    <m/>
    <m/>
    <m/>
    <m/>
    <n v="3000"/>
    <s v="IKT kulud"/>
  </r>
  <r>
    <x v="160"/>
    <n v="290"/>
    <x v="0"/>
    <x v="10"/>
    <x v="70"/>
    <s v="Sideteenused"/>
    <s v="20"/>
    <x v="12"/>
    <s v="09212"/>
    <s v="Põhi- ja üldkeskharidus"/>
    <n v="3000"/>
    <s v="IKT kulud"/>
    <m/>
    <m/>
    <m/>
    <m/>
    <n v="3000"/>
    <s v="IKT kulud"/>
  </r>
  <r>
    <x v="161"/>
    <n v="-1806"/>
    <x v="0"/>
    <x v="10"/>
    <x v="69"/>
    <s v="Kulud andmesidele"/>
    <s v="16"/>
    <x v="25"/>
    <s v="09110"/>
    <s v="Alusharidus"/>
    <n v="3000"/>
    <s v="IKT kulud"/>
    <m/>
    <m/>
    <m/>
    <m/>
    <n v="3000"/>
    <s v="IKT kulud"/>
  </r>
  <r>
    <x v="162"/>
    <n v="1806"/>
    <x v="0"/>
    <x v="10"/>
    <x v="70"/>
    <s v="Sideteenused"/>
    <s v="16"/>
    <x v="25"/>
    <s v="09110"/>
    <s v="Alusharidus"/>
    <n v="3000"/>
    <s v="IKT kulud"/>
    <m/>
    <m/>
    <m/>
    <m/>
    <n v="3000"/>
    <s v="IKT kulud"/>
  </r>
  <r>
    <x v="163"/>
    <n v="-868"/>
    <x v="0"/>
    <x v="10"/>
    <x v="69"/>
    <s v="Kulud andmesidele"/>
    <s v="15"/>
    <x v="30"/>
    <s v="09110"/>
    <s v="Alusharidus"/>
    <n v="3000"/>
    <s v="IKT kulud"/>
    <m/>
    <m/>
    <m/>
    <m/>
    <n v="3000"/>
    <s v="IKT kulud"/>
  </r>
  <r>
    <x v="164"/>
    <n v="868"/>
    <x v="0"/>
    <x v="10"/>
    <x v="70"/>
    <s v="Sideteenused"/>
    <s v="15"/>
    <x v="30"/>
    <s v="09110"/>
    <s v="Alusharidus"/>
    <n v="3000"/>
    <s v="IKT kulud"/>
    <m/>
    <m/>
    <m/>
    <m/>
    <n v="3000"/>
    <s v="IKT kulud"/>
  </r>
  <r>
    <x v="165"/>
    <n v="-897"/>
    <x v="0"/>
    <x v="10"/>
    <x v="69"/>
    <s v="Kulud andmesidele"/>
    <s v="14"/>
    <x v="23"/>
    <s v="09110"/>
    <s v="Alusharidus"/>
    <n v="3000"/>
    <s v="IKT kulud"/>
    <m/>
    <m/>
    <m/>
    <m/>
    <n v="3000"/>
    <s v="IKT kulud"/>
  </r>
  <r>
    <x v="166"/>
    <n v="897"/>
    <x v="0"/>
    <x v="10"/>
    <x v="70"/>
    <s v="Sideteenused"/>
    <s v="14"/>
    <x v="23"/>
    <s v="09110"/>
    <s v="Alusharidus"/>
    <n v="3000"/>
    <s v="IKT kulud"/>
    <m/>
    <m/>
    <m/>
    <m/>
    <n v="3000"/>
    <s v="IKT kulud"/>
  </r>
  <r>
    <x v="167"/>
    <n v="-1490"/>
    <x v="0"/>
    <x v="10"/>
    <x v="69"/>
    <s v="Kulud andmesidele"/>
    <s v="13"/>
    <x v="27"/>
    <s v="09110"/>
    <s v="Alusharidus"/>
    <n v="3000"/>
    <s v="IKT kulud"/>
    <m/>
    <m/>
    <m/>
    <m/>
    <n v="3000"/>
    <s v="IKT kulud"/>
  </r>
  <r>
    <x v="168"/>
    <n v="1490"/>
    <x v="0"/>
    <x v="10"/>
    <x v="70"/>
    <s v="Sideteenused"/>
    <s v="13"/>
    <x v="27"/>
    <s v="09110"/>
    <s v="Alusharidus"/>
    <n v="3000"/>
    <s v="IKT kulud"/>
    <m/>
    <m/>
    <m/>
    <m/>
    <n v="3000"/>
    <s v="IKT kulud"/>
  </r>
  <r>
    <x v="169"/>
    <n v="-268"/>
    <x v="0"/>
    <x v="10"/>
    <x v="39"/>
    <s v="Muud koolituse kulud"/>
    <s v="L1150"/>
    <x v="1"/>
    <s v="09110"/>
    <s v="Alusharidus"/>
    <m/>
    <m/>
    <m/>
    <m/>
    <s v="KU559"/>
    <s v="Alushariduse kulud"/>
    <m/>
    <m/>
  </r>
  <r>
    <x v="52"/>
    <n v="66"/>
    <x v="0"/>
    <x v="12"/>
    <x v="18"/>
    <s v="Sotsiaalmaks töötasudelt ja toetustelt"/>
    <s v="L1150"/>
    <x v="1"/>
    <s v="09800"/>
    <s v="Muu haridus"/>
    <m/>
    <m/>
    <m/>
    <m/>
    <s v="KU049"/>
    <s v="Teenistujate tasud ja maksud"/>
    <m/>
    <m/>
  </r>
  <r>
    <x v="51"/>
    <n v="2"/>
    <x v="0"/>
    <x v="12"/>
    <x v="17"/>
    <s v="Töötuskindlustusmakse"/>
    <s v="L1150"/>
    <x v="1"/>
    <s v="09800"/>
    <s v="Muu haridus"/>
    <m/>
    <m/>
    <m/>
    <m/>
    <s v="KU049"/>
    <s v="Teenistujate tasud ja maksud"/>
    <m/>
    <m/>
  </r>
  <r>
    <x v="170"/>
    <n v="200"/>
    <x v="0"/>
    <x v="12"/>
    <x v="68"/>
    <s v="Põhipalk ja kokkulepitud tasud (ATS keskastme spetsialisti brutopalk)"/>
    <s v="L1150"/>
    <x v="1"/>
    <s v="09800"/>
    <s v="Muu haridus"/>
    <m/>
    <m/>
    <m/>
    <m/>
    <s v="KU049"/>
    <s v="Teenistujate tasud ja maksud"/>
    <m/>
    <m/>
  </r>
  <r>
    <x v="171"/>
    <n v="140402"/>
    <x v="0"/>
    <x v="10"/>
    <x v="30"/>
    <s v="Inventar ja selle tarvikud"/>
    <s v="L1150"/>
    <x v="1"/>
    <s v="09800"/>
    <s v="Muu haridus"/>
    <m/>
    <m/>
    <s v="0002"/>
    <s v="Kaasava hariduse põhimõtete rakendamine Viljandi linna haridusasutustes"/>
    <m/>
    <m/>
    <m/>
    <m/>
  </r>
  <r>
    <x v="172"/>
    <n v="145442"/>
    <x v="5"/>
    <x v="1"/>
    <x v="21"/>
    <s v="Kodumaine sihtfinantseerimine tegevuskuludeks"/>
    <s v="L1150"/>
    <x v="1"/>
    <s v="09800"/>
    <s v="Muu haridus"/>
    <m/>
    <m/>
    <s v="0002"/>
    <s v="Kaasava hariduse põhimõtete rakendamine Viljandi linna haridusasutustes"/>
    <m/>
    <m/>
    <m/>
    <m/>
  </r>
  <r>
    <x v="173"/>
    <n v="150000"/>
    <x v="5"/>
    <x v="11"/>
    <x v="71"/>
    <s v="Koolieelsete lasteasutuste kohatasu"/>
    <s v="L1150"/>
    <x v="1"/>
    <s v="09110"/>
    <s v="Alusharidus"/>
    <m/>
    <m/>
    <m/>
    <m/>
    <s v="TU020"/>
    <s v="Haridusteenus teistelt KOVidelt"/>
    <m/>
    <m/>
  </r>
  <r>
    <x v="174"/>
    <n v="500"/>
    <x v="0"/>
    <x v="10"/>
    <x v="72"/>
    <s v="Trükised ja muud teavikud"/>
    <s v="58"/>
    <x v="7"/>
    <s v="08102"/>
    <s v="Sporditegevus"/>
    <m/>
    <m/>
    <m/>
    <m/>
    <m/>
    <m/>
    <m/>
    <m/>
  </r>
  <r>
    <x v="175"/>
    <n v="-500"/>
    <x v="0"/>
    <x v="10"/>
    <x v="73"/>
    <s v="Muud inventari majandamiskulud"/>
    <s v="58"/>
    <x v="7"/>
    <s v="08102"/>
    <s v="Sporditegevus"/>
    <m/>
    <m/>
    <m/>
    <m/>
    <m/>
    <m/>
    <m/>
    <m/>
  </r>
  <r>
    <x v="176"/>
    <n v="-5000"/>
    <x v="0"/>
    <x v="10"/>
    <x v="74"/>
    <s v="Koristusteenus"/>
    <s v="58"/>
    <x v="7"/>
    <s v="08102"/>
    <s v="Sporditegevus"/>
    <s v="9631"/>
    <s v="KVHA  Vaksali 4 Spordihoone uus osa"/>
    <m/>
    <m/>
    <m/>
    <m/>
    <m/>
    <m/>
  </r>
  <r>
    <x v="176"/>
    <n v="-700"/>
    <x v="0"/>
    <x v="10"/>
    <x v="74"/>
    <s v="Koristusteenus"/>
    <s v="58"/>
    <x v="7"/>
    <s v="08102"/>
    <s v="Sporditegevus"/>
    <s v="9638"/>
    <s v="KVHA  Uueveski 1 Kesklinna Kooli võimla"/>
    <m/>
    <m/>
    <m/>
    <m/>
    <m/>
    <m/>
  </r>
  <r>
    <x v="176"/>
    <n v="-1100"/>
    <x v="0"/>
    <x v="10"/>
    <x v="74"/>
    <s v="Koristusteenus"/>
    <s v="58"/>
    <x v="7"/>
    <s v="08102"/>
    <s v="Sporditegevus"/>
    <s v="9625"/>
    <s v="KVHA  Suur-Kaare 33A Spordihall"/>
    <m/>
    <m/>
    <m/>
    <m/>
    <m/>
    <m/>
  </r>
  <r>
    <x v="89"/>
    <n v="-3500"/>
    <x v="0"/>
    <x v="10"/>
    <x v="41"/>
    <s v="Korrashoiuteenused"/>
    <s v="58"/>
    <x v="7"/>
    <s v="08102"/>
    <s v="Sporditegevus"/>
    <s v="9625"/>
    <s v="KVHA  Suur-Kaare 33A Spordihall"/>
    <m/>
    <m/>
    <m/>
    <m/>
    <m/>
    <m/>
  </r>
  <r>
    <x v="89"/>
    <n v="-300"/>
    <x v="0"/>
    <x v="10"/>
    <x v="41"/>
    <s v="Korrashoiuteenused"/>
    <s v="58"/>
    <x v="7"/>
    <s v="08102"/>
    <s v="Sporditegevus"/>
    <s v="9620"/>
    <s v="KVHA  Ranna 13 Sõudeelling"/>
    <m/>
    <m/>
    <m/>
    <m/>
    <m/>
    <m/>
  </r>
  <r>
    <x v="176"/>
    <n v="-500"/>
    <x v="0"/>
    <x v="10"/>
    <x v="74"/>
    <s v="Koristusteenus"/>
    <s v="58"/>
    <x v="7"/>
    <s v="08102"/>
    <s v="Sporditegevus"/>
    <s v="9618"/>
    <s v="KVHA  Ranna 11 Vetelpääste"/>
    <m/>
    <m/>
    <m/>
    <m/>
    <m/>
    <m/>
  </r>
  <r>
    <x v="89"/>
    <n v="-500"/>
    <x v="0"/>
    <x v="10"/>
    <x v="41"/>
    <s v="Korrashoiuteenused"/>
    <s v="58"/>
    <x v="7"/>
    <s v="08102"/>
    <s v="Sporditegevus"/>
    <s v="9618"/>
    <s v="KVHA  Ranna 11 Vetelpääste"/>
    <m/>
    <m/>
    <m/>
    <m/>
    <m/>
    <m/>
  </r>
  <r>
    <x v="176"/>
    <n v="-2000"/>
    <x v="0"/>
    <x v="10"/>
    <x v="74"/>
    <s v="Koristusteenus"/>
    <s v="58"/>
    <x v="7"/>
    <s v="08102"/>
    <s v="Sporditegevus"/>
    <s v="9617"/>
    <s v="KVHA  Ranna 1 Staadion"/>
    <m/>
    <m/>
    <m/>
    <m/>
    <m/>
    <m/>
  </r>
  <r>
    <x v="89"/>
    <n v="-1200"/>
    <x v="0"/>
    <x v="10"/>
    <x v="41"/>
    <s v="Korrashoiuteenused"/>
    <s v="58"/>
    <x v="7"/>
    <s v="08102"/>
    <s v="Sporditegevus"/>
    <s v="9617"/>
    <s v="KVHA  Ranna 1 Staadion"/>
    <m/>
    <m/>
    <m/>
    <m/>
    <m/>
    <m/>
  </r>
  <r>
    <x v="176"/>
    <n v="-4000"/>
    <x v="0"/>
    <x v="10"/>
    <x v="74"/>
    <s v="Koristusteenus"/>
    <s v="58"/>
    <x v="7"/>
    <s v="08102"/>
    <s v="Sporditegevus"/>
    <s v="9800"/>
    <s v="KVHA Männimäe jalgpallihall"/>
    <m/>
    <m/>
    <m/>
    <m/>
    <m/>
    <m/>
  </r>
  <r>
    <x v="89"/>
    <n v="1600"/>
    <x v="0"/>
    <x v="10"/>
    <x v="41"/>
    <s v="Korrashoiuteenused"/>
    <s v="58"/>
    <x v="7"/>
    <s v="08102"/>
    <s v="Sporditegevus"/>
    <s v="9800"/>
    <s v="KVHA Männimäe jalgpallihall"/>
    <m/>
    <m/>
    <m/>
    <m/>
    <m/>
    <m/>
  </r>
  <r>
    <x v="176"/>
    <n v="1400"/>
    <x v="0"/>
    <x v="10"/>
    <x v="74"/>
    <s v="Koristusteenus"/>
    <s v="58"/>
    <x v="7"/>
    <s v="08102"/>
    <s v="Sporditegevus"/>
    <s v="9624"/>
    <s v="KVHA  Aerubaasi 1"/>
    <m/>
    <m/>
    <m/>
    <m/>
    <m/>
    <m/>
  </r>
  <r>
    <x v="79"/>
    <n v="470"/>
    <x v="0"/>
    <x v="10"/>
    <x v="75"/>
    <s v="Valveteenused"/>
    <s v="42"/>
    <x v="21"/>
    <s v="10201"/>
    <s v="Muu eakate sotsiaalne kaitse"/>
    <s v="9211"/>
    <s v="KVHA  Leola 12A  Sotsiaalmaja"/>
    <m/>
    <m/>
    <m/>
    <m/>
    <m/>
    <m/>
  </r>
  <r>
    <x v="176"/>
    <n v="-500"/>
    <x v="0"/>
    <x v="10"/>
    <x v="74"/>
    <s v="Koristusteenus"/>
    <s v="42"/>
    <x v="21"/>
    <s v="10201"/>
    <s v="Muu eakate sotsiaalne kaitse"/>
    <s v="9636"/>
    <s v="KVHA  Kaalu 9 Saun"/>
    <m/>
    <m/>
    <m/>
    <m/>
    <m/>
    <m/>
  </r>
  <r>
    <x v="79"/>
    <n v="-40"/>
    <x v="0"/>
    <x v="10"/>
    <x v="75"/>
    <s v="Valveteenused"/>
    <s v="49"/>
    <x v="20"/>
    <s v="09212"/>
    <s v="Põhi- ja üldkeskharidus"/>
    <s v="9615"/>
    <s v="KVHA  Paala46 Paalalinna Kool"/>
    <m/>
    <m/>
    <m/>
    <m/>
    <m/>
    <m/>
  </r>
  <r>
    <x v="89"/>
    <n v="-1000"/>
    <x v="0"/>
    <x v="10"/>
    <x v="41"/>
    <s v="Korrashoiuteenused"/>
    <s v="15"/>
    <x v="30"/>
    <s v="09110"/>
    <s v="Alusharidus"/>
    <s v="9623"/>
    <s v="KVHA  Riia 93 Lasteaed Männimäe"/>
    <m/>
    <m/>
    <m/>
    <m/>
    <m/>
    <m/>
  </r>
  <r>
    <x v="176"/>
    <n v="-1500"/>
    <x v="0"/>
    <x v="10"/>
    <x v="74"/>
    <s v="Koristusteenus"/>
    <s v="13"/>
    <x v="27"/>
    <s v="09110"/>
    <s v="Alusharidus"/>
    <s v="9621"/>
    <s v="KVHA  Riia 30 Lasteaed Krõllipesa"/>
    <m/>
    <m/>
    <m/>
    <m/>
    <m/>
    <m/>
  </r>
  <r>
    <x v="176"/>
    <n v="-500"/>
    <x v="0"/>
    <x v="10"/>
    <x v="74"/>
    <s v="Koristusteenus"/>
    <s v="13"/>
    <x v="27"/>
    <s v="09110"/>
    <s v="Alusharidus"/>
    <s v="9606"/>
    <s v="KVHA  Kagu 9 Lasteaed Krõllipesa"/>
    <m/>
    <m/>
    <m/>
    <m/>
    <m/>
    <m/>
  </r>
  <r>
    <x v="176"/>
    <n v="-2000"/>
    <x v="0"/>
    <x v="10"/>
    <x v="74"/>
    <s v="Koristusteenus"/>
    <s v="14"/>
    <x v="23"/>
    <s v="09110"/>
    <s v="Alusharidus"/>
    <s v="9608"/>
    <s v="KVHA  Kesk-Kaare 19 Lasteaed Karlsson"/>
    <m/>
    <m/>
    <m/>
    <m/>
    <m/>
    <m/>
  </r>
  <r>
    <x v="79"/>
    <n v="-30"/>
    <x v="0"/>
    <x v="10"/>
    <x v="75"/>
    <s v="Valveteenused"/>
    <s v="27"/>
    <x v="22"/>
    <s v="09510"/>
    <s v="Noorte huviharidus ja huvitegevus"/>
    <s v="9651"/>
    <s v="KVHA Posti 11 Kunstikool"/>
    <m/>
    <m/>
    <m/>
    <m/>
    <m/>
    <m/>
  </r>
  <r>
    <x v="176"/>
    <n v="-1000"/>
    <x v="0"/>
    <x v="10"/>
    <x v="74"/>
    <s v="Koristusteenus"/>
    <s v="16"/>
    <x v="25"/>
    <s v="09110"/>
    <s v="Alusharidus"/>
    <s v="9616"/>
    <s v="KVHA  Posti 20a Kesklinna Lasteaed"/>
    <m/>
    <m/>
    <m/>
    <m/>
    <m/>
    <m/>
  </r>
  <r>
    <x v="79"/>
    <n v="-150"/>
    <x v="0"/>
    <x v="10"/>
    <x v="75"/>
    <s v="Valveteenused"/>
    <s v="48"/>
    <x v="18"/>
    <s v="09212"/>
    <s v="Põhi- ja üldkeskharidus"/>
    <n v="9630"/>
    <s v="KVHA  Uus 26A Kesklinna Kool garaaž"/>
    <m/>
    <m/>
    <m/>
    <m/>
    <m/>
    <m/>
  </r>
  <r>
    <x v="79"/>
    <n v="-30"/>
    <x v="0"/>
    <x v="10"/>
    <x v="75"/>
    <s v="Valveteenused"/>
    <s v="48"/>
    <x v="18"/>
    <s v="09212"/>
    <s v="Põhi- ja üldkeskharidus"/>
    <s v="9629"/>
    <s v="KVHA  Uueveski 1 Kesklinna Kool"/>
    <m/>
    <m/>
    <m/>
    <m/>
    <m/>
    <m/>
  </r>
  <r>
    <x v="89"/>
    <n v="-1500"/>
    <x v="0"/>
    <x v="10"/>
    <x v="41"/>
    <s v="Korrashoiuteenused"/>
    <s v="48"/>
    <x v="18"/>
    <s v="09212"/>
    <s v="Põhi- ja üldkeskharidus"/>
    <s v="9605"/>
    <s v="KVHA  Jakobsoni 51  Kesklinna Kool"/>
    <m/>
    <m/>
    <m/>
    <m/>
    <m/>
    <m/>
  </r>
  <r>
    <x v="89"/>
    <n v="-1500"/>
    <x v="0"/>
    <x v="10"/>
    <x v="41"/>
    <s v="Korrashoiuteenused"/>
    <s v="48"/>
    <x v="18"/>
    <s v="09212"/>
    <s v="Põhi- ja üldkeskharidus"/>
    <s v="9602"/>
    <s v="KVHA  Jakobsoni 42/42A  Kesklinna Kool"/>
    <m/>
    <m/>
    <m/>
    <m/>
    <m/>
    <m/>
  </r>
  <r>
    <x v="89"/>
    <n v="-2000"/>
    <x v="0"/>
    <x v="10"/>
    <x v="41"/>
    <s v="Korrashoiuteenused"/>
    <s v="20"/>
    <x v="12"/>
    <s v="09212"/>
    <s v="Põhi- ja üldkeskharidus"/>
    <s v="9607"/>
    <s v="KVHA  Kesk-Kaare 17 Kaare Kool"/>
    <m/>
    <m/>
    <m/>
    <m/>
    <m/>
    <m/>
  </r>
  <r>
    <x v="79"/>
    <n v="-30"/>
    <x v="0"/>
    <x v="10"/>
    <x v="75"/>
    <s v="Valveteenused"/>
    <s v="47"/>
    <x v="14"/>
    <s v="09212"/>
    <s v="Põhi- ja üldkeskharidus"/>
    <s v="9622"/>
    <s v="KVHA  Riia 91 Jakobsoni Kool"/>
    <m/>
    <m/>
    <m/>
    <m/>
    <m/>
    <m/>
  </r>
  <r>
    <x v="176"/>
    <n v="-900"/>
    <x v="0"/>
    <x v="10"/>
    <x v="74"/>
    <s v="Koristusteenus"/>
    <s v="29"/>
    <x v="28"/>
    <s v="09510"/>
    <s v="Noorte huviharidus ja huvitegevus"/>
    <s v="9604"/>
    <s v="KVHA  Jakobsoni 47C  Huvikool"/>
    <m/>
    <m/>
    <m/>
    <m/>
    <m/>
    <m/>
  </r>
  <r>
    <x v="79"/>
    <n v="-40"/>
    <x v="0"/>
    <x v="10"/>
    <x v="75"/>
    <s v="Valveteenused"/>
    <s v="44"/>
    <x v="5"/>
    <s v="10200"/>
    <s v="Väljaspool kodu osutatav üldhooldusteenus"/>
    <s v="9660"/>
    <s v="KVHA  Lastekodu 6 Viiratsi"/>
    <m/>
    <m/>
    <m/>
    <m/>
    <m/>
    <m/>
  </r>
  <r>
    <x v="176"/>
    <n v="6500"/>
    <x v="0"/>
    <x v="10"/>
    <x v="74"/>
    <s v="Koristusteenus"/>
    <s v="44"/>
    <x v="5"/>
    <s v="10200"/>
    <s v="Väljaspool kodu osutatav üldhooldusteenus"/>
    <s v="9660"/>
    <s v="KVHA  Lastekodu 6 Viiratsi"/>
    <m/>
    <m/>
    <m/>
    <m/>
    <m/>
    <m/>
  </r>
  <r>
    <x v="89"/>
    <n v="-500"/>
    <x v="0"/>
    <x v="10"/>
    <x v="41"/>
    <s v="Korrashoiuteenused"/>
    <s v="94"/>
    <x v="31"/>
    <s v="08203"/>
    <s v="Muuseumid"/>
    <s v="9610"/>
    <s v="KVHA  Laidoneri 5C Vana Veetorn"/>
    <m/>
    <m/>
    <m/>
    <m/>
    <m/>
    <m/>
  </r>
  <r>
    <x v="89"/>
    <n v="-1000"/>
    <x v="0"/>
    <x v="10"/>
    <x v="41"/>
    <s v="Korrashoiuteenused"/>
    <s v="56"/>
    <x v="10"/>
    <s v="08107"/>
    <s v="Noorsootöö ja noortekeskused"/>
    <s v="9635"/>
    <s v="KVHA  Hariduse 12a Lennukitehas"/>
    <m/>
    <m/>
    <m/>
    <m/>
    <m/>
    <m/>
  </r>
  <r>
    <x v="89"/>
    <n v="-1000"/>
    <x v="0"/>
    <x v="10"/>
    <x v="41"/>
    <s v="Korrashoiuteenused"/>
    <s v="54"/>
    <x v="17"/>
    <s v="08202"/>
    <s v="Rahvakultuur"/>
    <s v="9626"/>
    <s v="KVHA  Tallinna 5 Sakala Keskus"/>
    <m/>
    <m/>
    <m/>
    <m/>
    <m/>
    <m/>
  </r>
  <r>
    <x v="79"/>
    <n v="-700"/>
    <x v="0"/>
    <x v="10"/>
    <x v="75"/>
    <s v="Valveteenused"/>
    <s v="L1192"/>
    <x v="2"/>
    <s v="01112"/>
    <s v="Viljandi Linnavalitsus"/>
    <s v="9611"/>
    <s v="KVHA  Linnu 2 LV Raekoda"/>
    <m/>
    <m/>
    <m/>
    <m/>
    <m/>
    <m/>
  </r>
  <r>
    <x v="79"/>
    <n v="30"/>
    <x v="0"/>
    <x v="10"/>
    <x v="75"/>
    <s v="Valveteenused"/>
    <s v="L1192"/>
    <x v="2"/>
    <s v="01112"/>
    <s v="Viljandi Linnavalitsus"/>
    <s v="9609"/>
    <s v="KVHA  Laidoneri Plats 5/5A  LV"/>
    <m/>
    <m/>
    <m/>
    <m/>
    <m/>
    <m/>
  </r>
  <r>
    <x v="103"/>
    <n v="-11974"/>
    <x v="0"/>
    <x v="12"/>
    <x v="60"/>
    <s v="Töötasud võlaõiguslike lepingute alusel"/>
    <s v="27"/>
    <x v="22"/>
    <s v="09510"/>
    <s v="Noorte huviharidus ja huvitegevus"/>
    <m/>
    <m/>
    <m/>
    <m/>
    <m/>
    <m/>
    <m/>
    <m/>
  </r>
  <r>
    <x v="117"/>
    <n v="13839"/>
    <x v="0"/>
    <x v="12"/>
    <x v="26"/>
    <s v="Põhipalk ja kokkulepitud tasud (õpetajate brutopalk)"/>
    <s v="27"/>
    <x v="22"/>
    <s v="09510"/>
    <s v="Noorte huviharidus ja huvitegevus"/>
    <m/>
    <m/>
    <m/>
    <m/>
    <m/>
    <m/>
    <m/>
    <m/>
  </r>
  <r>
    <x v="177"/>
    <n v="-13839"/>
    <x v="0"/>
    <x v="12"/>
    <x v="76"/>
    <s v="Töötasud võlaõiguslike lepingute alusel (õpetajate palgaosa)"/>
    <s v="27"/>
    <x v="22"/>
    <s v="09510"/>
    <s v="Noorte huviharidus ja huvitegevus"/>
    <m/>
    <m/>
    <m/>
    <m/>
    <m/>
    <m/>
    <m/>
    <m/>
  </r>
  <r>
    <x v="117"/>
    <n v="11974"/>
    <x v="0"/>
    <x v="12"/>
    <x v="26"/>
    <s v="Põhipalk ja kokkulepitud tasud (õpetajate brutopalk)"/>
    <s v="27"/>
    <x v="22"/>
    <s v="09510"/>
    <s v="Noorte huviharidus ja huvitegevus"/>
    <m/>
    <m/>
    <m/>
    <m/>
    <m/>
    <m/>
    <m/>
    <m/>
  </r>
  <r>
    <x v="178"/>
    <n v="62"/>
    <x v="0"/>
    <x v="12"/>
    <x v="77"/>
    <s v="Hüvitised ja toetused (õpetajate palgaosa)"/>
    <s v="27"/>
    <x v="22"/>
    <s v="09510"/>
    <s v="Noorte huviharidus ja huvitegevus"/>
    <m/>
    <m/>
    <m/>
    <m/>
    <m/>
    <m/>
    <m/>
    <m/>
  </r>
  <r>
    <x v="103"/>
    <n v="-62"/>
    <x v="0"/>
    <x v="12"/>
    <x v="60"/>
    <s v="Töötasud võlaõiguslike lepingute alusel"/>
    <s v="27"/>
    <x v="22"/>
    <s v="09510"/>
    <s v="Noorte huviharidus ja huvitegevus"/>
    <m/>
    <m/>
    <m/>
    <m/>
    <m/>
    <m/>
    <m/>
    <m/>
  </r>
  <r>
    <x v="104"/>
    <n v="2650"/>
    <x v="0"/>
    <x v="10"/>
    <x v="33"/>
    <s v="Ürituste ja näituste korraldamise kulud"/>
    <s v="29"/>
    <x v="28"/>
    <s v="09510"/>
    <s v="Noorte huviharidus ja huvitegevus"/>
    <m/>
    <m/>
    <s v="29004"/>
    <s v="Noorte Heaks"/>
    <m/>
    <m/>
    <m/>
    <m/>
  </r>
  <r>
    <x v="179"/>
    <n v="3235"/>
    <x v="0"/>
    <x v="10"/>
    <x v="30"/>
    <s v="Inventar ja selle tarvikud"/>
    <s v="29"/>
    <x v="28"/>
    <s v="09510"/>
    <s v="Noorte huviharidus ja huvitegevus"/>
    <m/>
    <m/>
    <s v="29004"/>
    <s v="Noorte Heaks"/>
    <m/>
    <m/>
    <m/>
    <m/>
  </r>
  <r>
    <x v="180"/>
    <n v="5094"/>
    <x v="0"/>
    <x v="10"/>
    <x v="57"/>
    <s v="Koolitusteenused"/>
    <s v="29"/>
    <x v="28"/>
    <s v="09510"/>
    <s v="Noorte huviharidus ja huvitegevus"/>
    <m/>
    <m/>
    <s v="29004"/>
    <s v="Noorte Heaks"/>
    <m/>
    <m/>
    <m/>
    <m/>
  </r>
  <r>
    <x v="65"/>
    <n v="10979"/>
    <x v="5"/>
    <x v="1"/>
    <x v="21"/>
    <s v="Kodumaine sihtfinantseerimine tegevuskuludeks"/>
    <s v="29"/>
    <x v="28"/>
    <s v="09510"/>
    <s v="Noorte huviharidus ja huvitegevus"/>
    <m/>
    <m/>
    <s v="29004"/>
    <s v="Noorte Heaks"/>
    <m/>
    <m/>
    <m/>
    <m/>
  </r>
  <r>
    <x v="53"/>
    <n v="14220"/>
    <x v="0"/>
    <x v="12"/>
    <x v="38"/>
    <s v="Põhipalk ja kokkulepitud tasud (TLS tippspetsialisti brutopalk)"/>
    <s v="27"/>
    <x v="22"/>
    <s v="09510"/>
    <s v="Noorte huviharidus ja huvitegevus"/>
    <m/>
    <m/>
    <m/>
    <m/>
    <m/>
    <m/>
    <m/>
    <m/>
  </r>
  <r>
    <x v="181"/>
    <n v="-14220"/>
    <x v="0"/>
    <x v="12"/>
    <x v="29"/>
    <s v="Põhipalk ja kokkulepitud tasud (TLS juhtide brutopalgad)"/>
    <s v="27"/>
    <x v="22"/>
    <s v="09510"/>
    <s v="Noorte huviharidus ja huvitegevus"/>
    <m/>
    <m/>
    <m/>
    <m/>
    <m/>
    <m/>
    <m/>
    <m/>
  </r>
  <r>
    <x v="104"/>
    <n v="-345"/>
    <x v="0"/>
    <x v="10"/>
    <x v="33"/>
    <s v="Ürituste ja näituste korraldamise kulud"/>
    <s v="27"/>
    <x v="22"/>
    <s v="09510"/>
    <s v="Noorte huviharidus ja huvitegevus"/>
    <m/>
    <m/>
    <m/>
    <m/>
    <m/>
    <m/>
    <m/>
    <m/>
  </r>
  <r>
    <x v="182"/>
    <n v="-59084"/>
    <x v="5"/>
    <x v="11"/>
    <x v="78"/>
    <s v="Laste muusika- ja kunstikoolide tulud"/>
    <s v="27"/>
    <x v="22"/>
    <s v="09510"/>
    <s v="Noorte huviharidus ja huvitegevus"/>
    <m/>
    <m/>
    <m/>
    <m/>
    <m/>
    <m/>
    <m/>
    <m/>
  </r>
  <r>
    <x v="183"/>
    <n v="59084"/>
    <x v="5"/>
    <x v="11"/>
    <x v="79"/>
    <s v="Tulu koolitusteenuse osutamisest"/>
    <s v="27"/>
    <x v="22"/>
    <s v="09510"/>
    <s v="Noorte huviharidus ja huvitegevus"/>
    <m/>
    <m/>
    <m/>
    <m/>
    <m/>
    <m/>
    <m/>
    <m/>
  </r>
  <r>
    <x v="184"/>
    <n v="2560"/>
    <x v="0"/>
    <x v="3"/>
    <x v="80"/>
    <s v="Puudega lapse toetus"/>
    <s v="L1220"/>
    <x v="32"/>
    <s v="10121"/>
    <s v="Muu puuetega inimeste sotsiaalne kaitse"/>
    <m/>
    <m/>
    <m/>
    <m/>
    <s v="KU639"/>
    <s v="Puuetega laste hooldajatoetus"/>
    <m/>
    <m/>
  </r>
  <r>
    <x v="185"/>
    <n v="-1200"/>
    <x v="0"/>
    <x v="3"/>
    <x v="81"/>
    <s v="Põhitoetused"/>
    <s v="L1220"/>
    <x v="32"/>
    <s v="10402"/>
    <s v="Muu perekondade ja laste sotsiaalne kaitse"/>
    <m/>
    <m/>
    <m/>
    <m/>
    <s v="KU619"/>
    <s v="Vähekindlustatud perede üliõpilaste toetus"/>
    <m/>
    <m/>
  </r>
  <r>
    <x v="186"/>
    <n v="-1500"/>
    <x v="0"/>
    <x v="3"/>
    <x v="82"/>
    <s v="Sissetulekust sõltumatud sotsiaalhoolekande toetused ja hüvitised"/>
    <s v="L1220"/>
    <x v="32"/>
    <s v="10404"/>
    <s v="Turvakoduteenus"/>
    <m/>
    <m/>
    <m/>
    <m/>
    <s v="KU660"/>
    <s v="Lasteturvakodu"/>
    <m/>
    <m/>
  </r>
  <r>
    <x v="187"/>
    <n v="-1000"/>
    <x v="0"/>
    <x v="3"/>
    <x v="82"/>
    <s v="Sissetulekust sõltumatud sotsiaalhoolekande toetused ja hüvitised"/>
    <s v="L1220"/>
    <x v="32"/>
    <s v="10127"/>
    <s v="Puudega inimese sotsiaaltransporditeenus"/>
    <m/>
    <m/>
    <m/>
    <m/>
    <s v="KU637"/>
    <s v="Sotsiaaltransport ameti tellimisel"/>
    <m/>
    <m/>
  </r>
  <r>
    <x v="187"/>
    <n v="-500"/>
    <x v="0"/>
    <x v="10"/>
    <x v="83"/>
    <s v="Nõustamisteenused"/>
    <s v="L1220"/>
    <x v="32"/>
    <s v="10121"/>
    <s v="Muu puuetega inimeste sotsiaalne kaitse"/>
    <m/>
    <m/>
    <m/>
    <m/>
    <s v="KU637"/>
    <s v="Sotsiaaltransport ameti tellimisel"/>
    <m/>
    <m/>
  </r>
  <r>
    <x v="188"/>
    <n v="5500"/>
    <x v="5"/>
    <x v="11"/>
    <x v="84"/>
    <s v="Muud kultuuri- ja kunstiasutuste tulud"/>
    <s v="56"/>
    <x v="10"/>
    <s v="08107"/>
    <s v="Noorsootöö ja noortekeskused"/>
    <m/>
    <m/>
    <m/>
    <m/>
    <m/>
    <m/>
    <m/>
    <m/>
  </r>
  <r>
    <x v="189"/>
    <n v="-5500"/>
    <x v="5"/>
    <x v="11"/>
    <x v="85"/>
    <s v="Rahva-ja kultuurimajade tasulised teenused"/>
    <s v="56"/>
    <x v="10"/>
    <s v="08107"/>
    <s v="Noorsootöö ja noortekeskused"/>
    <m/>
    <m/>
    <m/>
    <m/>
    <m/>
    <m/>
    <m/>
    <m/>
  </r>
  <r>
    <x v="190"/>
    <n v="29"/>
    <x v="0"/>
    <x v="12"/>
    <x v="17"/>
    <s v="Töötuskindlustusmakse"/>
    <s v="43"/>
    <x v="26"/>
    <s v="09609"/>
    <s v="Muud hariduse abiteenused"/>
    <m/>
    <m/>
    <m/>
    <m/>
    <m/>
    <m/>
    <m/>
    <m/>
  </r>
  <r>
    <x v="191"/>
    <n v="1201"/>
    <x v="0"/>
    <x v="12"/>
    <x v="18"/>
    <s v="Sotsiaalmaks töötasudelt ja toetustelt"/>
    <s v="43"/>
    <x v="26"/>
    <s v="09609"/>
    <s v="Muud hariduse abiteenused"/>
    <m/>
    <m/>
    <m/>
    <m/>
    <m/>
    <m/>
    <m/>
    <m/>
  </r>
  <r>
    <x v="192"/>
    <n v="3640"/>
    <x v="0"/>
    <x v="12"/>
    <x v="38"/>
    <s v="Põhipalk ja kokkulepitud tasud (TLS tippspetsialisti brutopalk)"/>
    <s v="43"/>
    <x v="26"/>
    <s v="09609"/>
    <s v="Muud hariduse abiteenused"/>
    <m/>
    <m/>
    <m/>
    <m/>
    <m/>
    <m/>
    <m/>
    <m/>
  </r>
  <r>
    <x v="193"/>
    <n v="38.86"/>
    <x v="0"/>
    <x v="12"/>
    <x v="17"/>
    <s v="Töötuskindlustusmakse"/>
    <s v="43"/>
    <x v="26"/>
    <s v="10402"/>
    <s v="Muu perekondade ja laste sotsiaalne kaitse"/>
    <m/>
    <m/>
    <m/>
    <m/>
    <m/>
    <m/>
    <m/>
    <m/>
  </r>
  <r>
    <x v="194"/>
    <n v="1603.14"/>
    <x v="0"/>
    <x v="12"/>
    <x v="18"/>
    <s v="Sotsiaalmaks töötasudelt ja toetustelt"/>
    <s v="43"/>
    <x v="26"/>
    <s v="10402"/>
    <s v="Muu perekondade ja laste sotsiaalne kaitse"/>
    <m/>
    <m/>
    <m/>
    <m/>
    <m/>
    <m/>
    <m/>
    <m/>
  </r>
  <r>
    <x v="195"/>
    <n v="4858"/>
    <x v="0"/>
    <x v="12"/>
    <x v="38"/>
    <s v="Põhipalk ja kokkulepitud tasud (TLS tippspetsialisti brutopalk)"/>
    <s v="43"/>
    <x v="26"/>
    <s v="10402"/>
    <s v="Muu perekondade ja laste sotsiaalne kaitse"/>
    <m/>
    <m/>
    <m/>
    <m/>
    <m/>
    <m/>
    <m/>
    <m/>
  </r>
  <r>
    <x v="196"/>
    <n v="2196"/>
    <x v="0"/>
    <x v="10"/>
    <x v="30"/>
    <s v="Inventar ja selle tarvikud"/>
    <s v="43"/>
    <x v="26"/>
    <s v="10404"/>
    <s v="Turvakoduteenus"/>
    <m/>
    <m/>
    <m/>
    <m/>
    <m/>
    <m/>
    <m/>
    <m/>
  </r>
  <r>
    <x v="197"/>
    <n v="300"/>
    <x v="0"/>
    <x v="10"/>
    <x v="35"/>
    <s v="Muud õppevahendid"/>
    <s v="43"/>
    <x v="26"/>
    <s v="10404"/>
    <s v="Turvakoduteenus"/>
    <m/>
    <m/>
    <m/>
    <m/>
    <m/>
    <m/>
    <m/>
    <m/>
  </r>
  <r>
    <x v="198"/>
    <n v="300"/>
    <x v="0"/>
    <x v="10"/>
    <x v="86"/>
    <s v="Bürootarbed"/>
    <s v="43"/>
    <x v="26"/>
    <s v="10404"/>
    <s v="Turvakoduteenus"/>
    <m/>
    <m/>
    <m/>
    <m/>
    <m/>
    <m/>
    <m/>
    <m/>
  </r>
  <r>
    <x v="199"/>
    <n v="1500"/>
    <x v="0"/>
    <x v="10"/>
    <x v="87"/>
    <s v="Toiduained"/>
    <s v="43"/>
    <x v="26"/>
    <s v="10404"/>
    <s v="Turvakoduteenus"/>
    <m/>
    <m/>
    <m/>
    <m/>
    <m/>
    <m/>
    <m/>
    <m/>
  </r>
  <r>
    <x v="200"/>
    <n v="64"/>
    <x v="0"/>
    <x v="12"/>
    <x v="17"/>
    <s v="Töötuskindlustusmakse"/>
    <s v="43"/>
    <x v="26"/>
    <s v="10404"/>
    <s v="Turvakoduteenus"/>
    <m/>
    <m/>
    <m/>
    <m/>
    <m/>
    <m/>
    <m/>
    <m/>
  </r>
  <r>
    <x v="201"/>
    <n v="2640"/>
    <x v="0"/>
    <x v="12"/>
    <x v="18"/>
    <s v="Sotsiaalmaks töötasudelt ja toetustelt"/>
    <s v="43"/>
    <x v="26"/>
    <s v="10404"/>
    <s v="Turvakoduteenus"/>
    <m/>
    <m/>
    <m/>
    <m/>
    <m/>
    <m/>
    <m/>
    <m/>
  </r>
  <r>
    <x v="202"/>
    <n v="8000"/>
    <x v="0"/>
    <x v="12"/>
    <x v="38"/>
    <s v="Põhipalk ja kokkulepitud tasud (TLS tippspetsialisti brutopalk)"/>
    <s v="43"/>
    <x v="26"/>
    <s v="10404"/>
    <s v="Turvakoduteenus"/>
    <m/>
    <m/>
    <m/>
    <m/>
    <m/>
    <m/>
    <m/>
    <m/>
  </r>
  <r>
    <x v="203"/>
    <n v="-401"/>
    <x v="0"/>
    <x v="10"/>
    <x v="39"/>
    <s v="Muud koolituse kulud"/>
    <s v="L1150"/>
    <x v="1"/>
    <s v="09800"/>
    <s v="Muu haridus"/>
    <m/>
    <m/>
    <m/>
    <m/>
    <s v="KU614"/>
    <s v="Üldhariduse valdkonna kulud"/>
    <m/>
    <m/>
  </r>
  <r>
    <x v="204"/>
    <n v="-320"/>
    <x v="0"/>
    <x v="3"/>
    <x v="88"/>
    <s v="Preemiad, stipendiumid"/>
    <s v="L1150"/>
    <x v="1"/>
    <s v="08600"/>
    <s v="Muu vaba aeg, kultuur, religioon"/>
    <m/>
    <m/>
    <m/>
    <m/>
    <s v="KU491"/>
    <s v="Teatripreemia"/>
    <m/>
    <m/>
  </r>
  <r>
    <x v="205"/>
    <n v="320"/>
    <x v="0"/>
    <x v="3"/>
    <x v="88"/>
    <s v="Preemiad, stipendiumid"/>
    <s v="L1150"/>
    <x v="1"/>
    <s v="08600"/>
    <s v="Muu vaba aeg, kultuur, religioon"/>
    <m/>
    <m/>
    <m/>
    <m/>
    <s v="KU488"/>
    <s v="Elutöö preemia"/>
    <m/>
    <m/>
  </r>
  <r>
    <x v="206"/>
    <n v="-48"/>
    <x v="0"/>
    <x v="3"/>
    <x v="88"/>
    <s v="Preemiad, stipendiumid"/>
    <s v="L1150"/>
    <x v="1"/>
    <s v="08600"/>
    <s v="Muu vaba aeg, kultuur, religioon"/>
    <m/>
    <m/>
    <m/>
    <m/>
    <s v="KU487"/>
    <s v="Kultuuri- ja spordipreemia"/>
    <m/>
    <m/>
  </r>
  <r>
    <x v="207"/>
    <n v="48"/>
    <x v="0"/>
    <x v="3"/>
    <x v="88"/>
    <s v="Preemiad, stipendiumid"/>
    <s v="L1150"/>
    <x v="1"/>
    <s v="08600"/>
    <s v="Muu vaba aeg, kultuur, religioon"/>
    <m/>
    <m/>
    <m/>
    <m/>
    <s v="KU492"/>
    <s v="Aasta noore preemia"/>
    <m/>
    <m/>
  </r>
  <r>
    <x v="208"/>
    <n v="80"/>
    <x v="0"/>
    <x v="3"/>
    <x v="88"/>
    <s v="Preemiad, stipendiumid"/>
    <s v="L1150"/>
    <x v="1"/>
    <s v="08600"/>
    <s v="Muu vaba aeg, kultuur, religioon"/>
    <m/>
    <m/>
    <m/>
    <m/>
    <s v="KU490"/>
    <s v="Aastapreemia"/>
    <m/>
    <m/>
  </r>
  <r>
    <x v="209"/>
    <n v="-80"/>
    <x v="0"/>
    <x v="3"/>
    <x v="88"/>
    <s v="Preemiad, stipendiumid"/>
    <s v="L1150"/>
    <x v="1"/>
    <s v="08600"/>
    <s v="Muu vaba aeg, kultuur, religioon"/>
    <m/>
    <m/>
    <m/>
    <m/>
    <s v="KU487"/>
    <s v="Kultuuri- ja spordipreemia"/>
    <m/>
    <m/>
  </r>
  <r>
    <x v="210"/>
    <n v="25"/>
    <x v="0"/>
    <x v="12"/>
    <x v="60"/>
    <s v="Töötasud võlaõiguslike lepingute alusel"/>
    <s v="L1150"/>
    <x v="1"/>
    <s v="09800"/>
    <s v="Muu haridus"/>
    <m/>
    <m/>
    <m/>
    <m/>
    <s v="KU584"/>
    <s v="Maramaa olümpiaad"/>
    <m/>
    <m/>
  </r>
  <r>
    <x v="211"/>
    <n v="-25"/>
    <x v="0"/>
    <x v="10"/>
    <x v="39"/>
    <s v="Muud koolituse kulud"/>
    <s v="L1150"/>
    <x v="1"/>
    <s v="09800"/>
    <s v="Muu haridus"/>
    <m/>
    <m/>
    <m/>
    <m/>
    <s v="KU584"/>
    <s v="Maramaa olümpiaad"/>
    <m/>
    <m/>
  </r>
  <r>
    <x v="212"/>
    <n v="-100"/>
    <x v="0"/>
    <x v="10"/>
    <x v="33"/>
    <s v="Ürituste ja näituste korraldamise kulud"/>
    <s v="54"/>
    <x v="17"/>
    <s v="08109"/>
    <s v="Vaba aja tegevused"/>
    <m/>
    <m/>
    <m/>
    <m/>
    <m/>
    <m/>
    <m/>
    <m/>
  </r>
  <r>
    <x v="213"/>
    <n v="87000"/>
    <x v="0"/>
    <x v="3"/>
    <x v="82"/>
    <s v="Sissetulekust sõltumatud sotsiaalhoolekande toetused ja hüvitised"/>
    <s v="L1220"/>
    <x v="32"/>
    <s v="10124"/>
    <s v="Puudega täisealise isiku hooldus"/>
    <m/>
    <m/>
    <m/>
    <m/>
    <s v="KU642"/>
    <s v="Hooldajatoetus"/>
    <m/>
    <m/>
  </r>
  <r>
    <x v="214"/>
    <n v="-87000"/>
    <x v="0"/>
    <x v="3"/>
    <x v="80"/>
    <s v="Puudega lapse toetus"/>
    <s v="L1220"/>
    <x v="32"/>
    <s v="10124"/>
    <s v="Puudega täisealise isiku hooldus"/>
    <m/>
    <m/>
    <m/>
    <m/>
    <s v="KU642"/>
    <s v="Hooldajatoetus"/>
    <m/>
    <m/>
  </r>
  <r>
    <x v="215"/>
    <n v="38000"/>
    <x v="0"/>
    <x v="0"/>
    <x v="89"/>
    <s v="Antud tegevustoetused"/>
    <s v="L1220"/>
    <x v="32"/>
    <s v="10121"/>
    <s v="Muu puuetega inimeste sotsiaalne kaitse"/>
    <m/>
    <m/>
    <m/>
    <m/>
    <s v="KU63T"/>
    <s v="Sotsiaalvaldkonna tegevustoetus"/>
    <m/>
    <m/>
  </r>
  <r>
    <x v="216"/>
    <n v="-38000"/>
    <x v="0"/>
    <x v="0"/>
    <x v="0"/>
    <s v="Kodumaine sihtfinantseerimine tegevuskuludeks"/>
    <s v="L1220"/>
    <x v="32"/>
    <s v="10121"/>
    <s v="Muu puuetega inimeste sotsiaalne kaitse"/>
    <m/>
    <m/>
    <m/>
    <m/>
    <s v="KU63T"/>
    <s v="Sotsiaalvaldkonna tegevustoetus"/>
    <m/>
    <m/>
  </r>
  <r>
    <x v="215"/>
    <n v="8100"/>
    <x v="0"/>
    <x v="0"/>
    <x v="89"/>
    <s v="Antud tegevustoetused"/>
    <s v="L1220"/>
    <x v="32"/>
    <s v="10121"/>
    <s v="Muu puuetega inimeste sotsiaalne kaitse"/>
    <m/>
    <m/>
    <m/>
    <m/>
    <s v="KU63P"/>
    <s v="Sotsiaalvaldkonna projektitoetused"/>
    <m/>
    <m/>
  </r>
  <r>
    <x v="216"/>
    <n v="-8100"/>
    <x v="0"/>
    <x v="0"/>
    <x v="0"/>
    <s v="Kodumaine sihtfinantseerimine tegevuskuludeks"/>
    <s v="L1220"/>
    <x v="32"/>
    <s v="10121"/>
    <s v="Muu puuetega inimeste sotsiaalne kaitse"/>
    <m/>
    <m/>
    <m/>
    <m/>
    <s v="KU63P"/>
    <s v="Sotsiaalvaldkonna projektitoetused"/>
    <m/>
    <m/>
  </r>
  <r>
    <x v="217"/>
    <n v="-19495"/>
    <x v="0"/>
    <x v="10"/>
    <x v="13"/>
    <s v="Muud rajatiste majandamisega seotud kulud"/>
    <s v="L1192"/>
    <x v="2"/>
    <s v="04900"/>
    <s v="Muu majandus (sh majanduse haldus)"/>
    <s v="9640"/>
    <s v="KVHA  Üldkulud"/>
    <m/>
    <m/>
    <s v="KU241"/>
    <s v="Ettenägemata tööd"/>
    <m/>
    <m/>
  </r>
  <r>
    <x v="218"/>
    <n v="-80000"/>
    <x v="2"/>
    <x v="2"/>
    <x v="2"/>
    <s v="Muud rajatised soetusmaksumuses"/>
    <s v="L1192"/>
    <x v="2"/>
    <s v="04510"/>
    <s v="Maanteetransport"/>
    <m/>
    <m/>
    <s v="0007"/>
    <s v="Turu ja Kaalu tänav ja Kaalu tänava parkla rekonstrueerimine"/>
    <s v="KU191"/>
    <s v="Teede investeeringud"/>
    <m/>
    <m/>
  </r>
  <r>
    <x v="219"/>
    <n v="4223"/>
    <x v="5"/>
    <x v="1"/>
    <x v="21"/>
    <s v="Kodumaine sihtfinantseerimine tegevuskuludeks"/>
    <s v="L1220"/>
    <x v="32"/>
    <s v="10702"/>
    <s v="Muu sotsiaalsete riskirühmade kaitse"/>
    <m/>
    <m/>
    <m/>
    <m/>
    <s v="KU68P"/>
    <s v="Kulud sõjapõgenikele"/>
    <m/>
    <m/>
  </r>
  <r>
    <x v="220"/>
    <n v="-60000"/>
    <x v="2"/>
    <x v="2"/>
    <x v="2"/>
    <s v="Muud rajatised soetusmaksumuses"/>
    <s v="L1192"/>
    <x v="2"/>
    <s v="04510"/>
    <s v="Maanteetransport"/>
    <m/>
    <m/>
    <m/>
    <m/>
    <s v="KU19T"/>
    <s v="Kõnniteede rekonstrueerimine"/>
    <m/>
    <m/>
  </r>
  <r>
    <x v="221"/>
    <n v="80000"/>
    <x v="2"/>
    <x v="2"/>
    <x v="90"/>
    <s v="Teed soetusmaksumuses"/>
    <s v="L1192"/>
    <x v="2"/>
    <s v="04510"/>
    <s v="Maanteetransport"/>
    <m/>
    <m/>
    <m/>
    <m/>
    <s v="KU17H"/>
    <s v="Hariduse tn ja Reinu tee projekteerimine ja ehitus"/>
    <m/>
    <m/>
  </r>
  <r>
    <x v="222"/>
    <n v="60000"/>
    <x v="2"/>
    <x v="2"/>
    <x v="90"/>
    <s v="Teed soetusmaksumuses"/>
    <s v="L1192"/>
    <x v="2"/>
    <s v="04510"/>
    <s v="Maanteetransport"/>
    <m/>
    <m/>
    <m/>
    <m/>
    <s v="KU17H"/>
    <s v="Hariduse tn ja Reinu tee projekteerimine ja ehitus"/>
    <m/>
    <m/>
  </r>
  <r>
    <x v="223"/>
    <n v="40000"/>
    <x v="2"/>
    <x v="2"/>
    <x v="90"/>
    <s v="Teed soetusmaksumuses"/>
    <s v="L1192"/>
    <x v="2"/>
    <s v="04510"/>
    <s v="Maanteetransport"/>
    <m/>
    <m/>
    <m/>
    <m/>
    <s v="KU17H"/>
    <s v="Hariduse tn ja Reinu tee projekteerimine ja ehitus"/>
    <m/>
    <m/>
  </r>
  <r>
    <x v="224"/>
    <n v="-40000"/>
    <x v="2"/>
    <x v="2"/>
    <x v="2"/>
    <s v="Muud rajatised soetusmaksumuses"/>
    <s v="L1192"/>
    <x v="2"/>
    <s v="04510"/>
    <s v="Maanteetransport"/>
    <m/>
    <m/>
    <m/>
    <m/>
    <s v="KU174"/>
    <s v="Tänavate rekonstrueerimine"/>
    <m/>
    <m/>
  </r>
  <r>
    <x v="104"/>
    <n v="-276"/>
    <x v="0"/>
    <x v="10"/>
    <x v="33"/>
    <s v="Ürituste ja näituste korraldamise kulud"/>
    <s v="53"/>
    <x v="15"/>
    <s v="08201"/>
    <s v="Raamatukogud"/>
    <m/>
    <m/>
    <m/>
    <m/>
    <m/>
    <m/>
    <m/>
    <m/>
  </r>
  <r>
    <x v="45"/>
    <n v="276"/>
    <x v="0"/>
    <x v="10"/>
    <x v="36"/>
    <s v="Muud kommunikatsiooni-, kultuuri- ja vaba aja sisustamise kulud"/>
    <s v="53"/>
    <x v="15"/>
    <s v="08201"/>
    <s v="Raamatukogud"/>
    <m/>
    <m/>
    <m/>
    <m/>
    <m/>
    <m/>
    <m/>
    <m/>
  </r>
  <r>
    <x v="225"/>
    <n v="10000"/>
    <x v="0"/>
    <x v="10"/>
    <x v="55"/>
    <s v="Koolitusteenused"/>
    <s v="43"/>
    <x v="26"/>
    <s v="10402"/>
    <s v="Muu perekondade ja laste sotsiaalne kaitse"/>
    <m/>
    <m/>
    <m/>
    <m/>
    <m/>
    <m/>
    <m/>
    <m/>
  </r>
  <r>
    <x v="226"/>
    <n v="10000"/>
    <x v="5"/>
    <x v="1"/>
    <x v="21"/>
    <s v="Kodumaine sihtfinantseerimine tegevuskuludeks"/>
    <s v="43"/>
    <x v="26"/>
    <s v="10402"/>
    <s v="Muu perekondade ja laste sotsiaalne kaitse"/>
    <m/>
    <m/>
    <m/>
    <m/>
    <m/>
    <m/>
    <m/>
    <m/>
  </r>
  <r>
    <x v="227"/>
    <n v="4830"/>
    <x v="0"/>
    <x v="10"/>
    <x v="83"/>
    <s v="Nõustamisteenused"/>
    <s v="43"/>
    <x v="26"/>
    <s v="10402"/>
    <s v="Muu perekondade ja laste sotsiaalne kaitse"/>
    <m/>
    <m/>
    <s v="PR4302"/>
    <s v="Mobiilne Perepesa"/>
    <m/>
    <m/>
    <m/>
    <m/>
  </r>
  <r>
    <x v="228"/>
    <n v="120"/>
    <x v="0"/>
    <x v="12"/>
    <x v="17"/>
    <s v="Töötuskindlustusmakse"/>
    <s v="43"/>
    <x v="26"/>
    <s v="10402"/>
    <s v="Muu perekondade ja laste sotsiaalne kaitse"/>
    <m/>
    <m/>
    <s v="PR4302"/>
    <s v="Mobiilne Perepesa"/>
    <m/>
    <m/>
    <m/>
    <m/>
  </r>
  <r>
    <x v="229"/>
    <n v="4950"/>
    <x v="0"/>
    <x v="12"/>
    <x v="18"/>
    <s v="Sotsiaalmaks töötasudelt ja toetustelt"/>
    <s v="43"/>
    <x v="26"/>
    <s v="10402"/>
    <s v="Muu perekondade ja laste sotsiaalne kaitse"/>
    <m/>
    <m/>
    <s v="PR4302"/>
    <s v="Mobiilne Perepesa"/>
    <m/>
    <m/>
    <m/>
    <m/>
  </r>
  <r>
    <x v="230"/>
    <n v="15000"/>
    <x v="0"/>
    <x v="12"/>
    <x v="38"/>
    <s v="Põhipalk ja kokkulepitud tasud (TLS tippspetsialisti brutopalk)"/>
    <s v="43"/>
    <x v="26"/>
    <s v="10402"/>
    <s v="Muu perekondade ja laste sotsiaalne kaitse"/>
    <m/>
    <m/>
    <s v="PR4302"/>
    <s v="Mobiilne Perepesa"/>
    <m/>
    <m/>
    <m/>
    <m/>
  </r>
  <r>
    <x v="231"/>
    <n v="60"/>
    <x v="0"/>
    <x v="10"/>
    <x v="91"/>
    <s v="Pangateenused"/>
    <s v="53"/>
    <x v="15"/>
    <s v="08201"/>
    <s v="Raamatukogud"/>
    <m/>
    <m/>
    <m/>
    <m/>
    <m/>
    <m/>
    <m/>
    <m/>
  </r>
  <r>
    <x v="232"/>
    <n v="-60"/>
    <x v="0"/>
    <x v="10"/>
    <x v="32"/>
    <s v="Muud administreerimiskulud"/>
    <s v="53"/>
    <x v="15"/>
    <s v="08201"/>
    <s v="Raamatukogud"/>
    <m/>
    <m/>
    <m/>
    <m/>
    <m/>
    <m/>
    <m/>
    <m/>
  </r>
  <r>
    <x v="233"/>
    <n v="7"/>
    <x v="0"/>
    <x v="12"/>
    <x v="17"/>
    <s v="Töötuskindlustusmakse"/>
    <s v="53"/>
    <x v="15"/>
    <s v="08201"/>
    <s v="Raamatukogud"/>
    <m/>
    <m/>
    <m/>
    <m/>
    <m/>
    <m/>
    <m/>
    <m/>
  </r>
  <r>
    <x v="234"/>
    <n v="303"/>
    <x v="0"/>
    <x v="12"/>
    <x v="18"/>
    <s v="Sotsiaalmaks töötasudelt ja toetustelt"/>
    <s v="53"/>
    <x v="15"/>
    <s v="08201"/>
    <s v="Raamatukogud"/>
    <m/>
    <m/>
    <m/>
    <m/>
    <m/>
    <m/>
    <m/>
    <m/>
  </r>
  <r>
    <x v="235"/>
    <n v="919"/>
    <x v="0"/>
    <x v="12"/>
    <x v="60"/>
    <s v="Töötasud võlaõiguslike lepingute alusel"/>
    <s v="53"/>
    <x v="15"/>
    <s v="08201"/>
    <s v="Raamatukogud"/>
    <m/>
    <m/>
    <m/>
    <m/>
    <m/>
    <m/>
    <m/>
    <m/>
  </r>
  <r>
    <x v="236"/>
    <n v="1229"/>
    <x v="5"/>
    <x v="11"/>
    <x v="92"/>
    <s v="Raamatukogude tasulised teenused"/>
    <s v="53"/>
    <x v="15"/>
    <s v="08201"/>
    <s v="Raamatukogud"/>
    <m/>
    <m/>
    <m/>
    <m/>
    <m/>
    <m/>
    <m/>
    <m/>
  </r>
  <r>
    <x v="237"/>
    <n v="24900"/>
    <x v="5"/>
    <x v="1"/>
    <x v="93"/>
    <s v="Sotsiaalministeerium"/>
    <s v="43"/>
    <x v="26"/>
    <s v="10402"/>
    <s v="Muu perekondade ja laste sotsiaalne kaitse"/>
    <m/>
    <m/>
    <s v="PR4302"/>
    <s v="Mobiilne Perepesa"/>
    <m/>
    <m/>
    <m/>
    <m/>
  </r>
  <r>
    <x v="238"/>
    <n v="27175"/>
    <x v="5"/>
    <x v="1"/>
    <x v="94"/>
    <s v="Toetused valitsussektorisse kuuluvatelt sihtasutustelt (sh KIK)"/>
    <s v="L1220"/>
    <x v="32"/>
    <s v="10402"/>
    <s v="Muu perekondade ja laste sotsiaalne kaitse"/>
    <m/>
    <m/>
    <s v="PR548"/>
    <s v="NGTS jätkusuutlikkuse arendamine. „Valga maakonna ja Viljandi maakonnas&quot;"/>
    <s v="KU66N"/>
    <s v="Noortegarantii tugisüsteem"/>
    <m/>
    <m/>
  </r>
  <r>
    <x v="239"/>
    <n v="-27175"/>
    <x v="5"/>
    <x v="1"/>
    <x v="95"/>
    <s v="Toetused kohaliku omavalitsuse üksustelt ja omavalitsusasutustelt"/>
    <s v="L1220"/>
    <x v="32"/>
    <s v="10402"/>
    <s v="Muu perekondade ja laste sotsiaalne kaitse"/>
    <m/>
    <m/>
    <s v="PR548"/>
    <s v="NGTS jätkusuutlikkuse arendamine. „Valga maakonna ja Viljandi maakonnas&quot;"/>
    <s v="KU66N"/>
    <s v="Noortegarantii tugisüsteem"/>
    <m/>
    <m/>
  </r>
  <r>
    <x v="240"/>
    <n v="-7"/>
    <x v="0"/>
    <x v="10"/>
    <x v="39"/>
    <s v="Muud koolituse kulud"/>
    <s v="L1150"/>
    <x v="1"/>
    <s v="09800"/>
    <s v="Muu haridus"/>
    <m/>
    <m/>
    <m/>
    <m/>
    <s v="KU584"/>
    <s v="Maramaa olümpiaad"/>
    <m/>
    <m/>
  </r>
  <r>
    <x v="241"/>
    <n v="7"/>
    <x v="0"/>
    <x v="12"/>
    <x v="17"/>
    <s v="Töötuskindlustusmakse"/>
    <s v="L1150"/>
    <x v="1"/>
    <s v="09800"/>
    <s v="Muu haridus"/>
    <m/>
    <m/>
    <m/>
    <m/>
    <s v="KU584"/>
    <s v="Maramaa olümpiaad"/>
    <m/>
    <m/>
  </r>
  <r>
    <x v="242"/>
    <n v="44466"/>
    <x v="2"/>
    <x v="2"/>
    <x v="2"/>
    <s v="Muud rajatised soetusmaksumuses"/>
    <s v="L1192"/>
    <x v="2"/>
    <s v="04510"/>
    <s v="Maanteetransport"/>
    <m/>
    <m/>
    <s v="0008"/>
    <s v="Uueveski kergliiklustee (lõigus Uus tänav - Oja tee)"/>
    <m/>
    <m/>
    <m/>
    <m/>
  </r>
  <r>
    <x v="243"/>
    <n v="-44466"/>
    <x v="2"/>
    <x v="2"/>
    <x v="2"/>
    <s v="Muud rajatised soetusmaksumuses"/>
    <s v="L1192"/>
    <x v="2"/>
    <s v="04740"/>
    <s v="Üldmajanduslikud arendusprojektid"/>
    <m/>
    <m/>
    <m/>
    <m/>
    <s v="KU233"/>
    <s v="Investeeringute reserv"/>
    <m/>
    <m/>
  </r>
  <r>
    <x v="244"/>
    <n v="-240"/>
    <x v="0"/>
    <x v="10"/>
    <x v="39"/>
    <s v="Muud koolituse kulud"/>
    <s v="L1150"/>
    <x v="1"/>
    <s v="09800"/>
    <s v="Muu haridus"/>
    <m/>
    <m/>
    <m/>
    <m/>
    <s v="KU584"/>
    <s v="Maramaa olümpiaad"/>
    <m/>
    <m/>
  </r>
  <r>
    <x v="244"/>
    <n v="240"/>
    <x v="0"/>
    <x v="12"/>
    <x v="18"/>
    <s v="Sotsiaalmaks töötasudelt ja toetustelt"/>
    <s v="L1150"/>
    <x v="1"/>
    <s v="09800"/>
    <s v="Muu haridus"/>
    <m/>
    <m/>
    <m/>
    <m/>
    <s v="KU584"/>
    <s v="Maramaa olümpiaad"/>
    <m/>
    <m/>
  </r>
  <r>
    <x v="245"/>
    <n v="-150000"/>
    <x v="5"/>
    <x v="11"/>
    <x v="71"/>
    <s v="Koolieelsete lasteasutuste kohatasu"/>
    <s v="L1150"/>
    <x v="1"/>
    <s v="09110"/>
    <s v="Alusharidus"/>
    <m/>
    <m/>
    <m/>
    <m/>
    <s v="KU556"/>
    <s v="Lasteaia teenuse eest tasumine"/>
    <m/>
    <m/>
  </r>
  <r>
    <x v="180"/>
    <n v="7000"/>
    <x v="0"/>
    <x v="10"/>
    <x v="55"/>
    <s v="Koolitusteenused"/>
    <s v="L1150"/>
    <x v="1"/>
    <s v="09510"/>
    <s v="Noorte huviharidus ja huvitegevus"/>
    <m/>
    <m/>
    <m/>
    <m/>
    <s v="KU415"/>
    <s v="Huviharidusteenuse eest tasumine"/>
    <m/>
    <m/>
  </r>
  <r>
    <x v="246"/>
    <n v="-7000"/>
    <x v="0"/>
    <x v="10"/>
    <x v="36"/>
    <s v="Muud kommunikatsiooni-, kultuuri- ja vaba aja sisustamise kulud"/>
    <s v="L1150"/>
    <x v="1"/>
    <s v="09510"/>
    <s v="Noorte huviharidus ja huvitegevus"/>
    <m/>
    <m/>
    <m/>
    <m/>
    <s v="KU415"/>
    <s v="Huviharidusteenuse eest tasumine"/>
    <m/>
    <m/>
  </r>
  <r>
    <x v="247"/>
    <n v="-3112"/>
    <x v="0"/>
    <x v="10"/>
    <x v="33"/>
    <s v="Ürituste ja näituste korraldamise kulud"/>
    <s v="L1150"/>
    <x v="1"/>
    <s v="08109"/>
    <s v="Vaba aja tegevused"/>
    <m/>
    <m/>
    <m/>
    <m/>
    <s v="KU482"/>
    <s v="Kultuurivaldkonna  kulu"/>
    <m/>
    <m/>
  </r>
  <r>
    <x v="248"/>
    <n v="-5128"/>
    <x v="0"/>
    <x v="10"/>
    <x v="33"/>
    <s v="Ürituste ja näituste korraldamise kulud"/>
    <s v="L1150"/>
    <x v="1"/>
    <s v="08109"/>
    <s v="Vaba aja tegevused"/>
    <m/>
    <m/>
    <m/>
    <m/>
    <s v="KU482"/>
    <s v="Kultuurivaldkonna  kulu"/>
    <m/>
    <m/>
  </r>
  <r>
    <x v="249"/>
    <n v="5128"/>
    <x v="0"/>
    <x v="3"/>
    <x v="88"/>
    <s v="Preemiad, stipendiumid"/>
    <s v="L1150"/>
    <x v="1"/>
    <s v="08102"/>
    <s v="Sporditegevus"/>
    <m/>
    <m/>
    <m/>
    <m/>
    <s v="KU487"/>
    <s v="Kultuuri- ja spordipreemia"/>
    <m/>
    <m/>
  </r>
  <r>
    <x v="250"/>
    <n v="-6"/>
    <x v="0"/>
    <x v="12"/>
    <x v="17"/>
    <s v="Töötuskindlustusmakse"/>
    <s v="L1150"/>
    <x v="1"/>
    <s v="09212"/>
    <s v="Põhi- ja üldkeskharidus"/>
    <m/>
    <m/>
    <s v="TF02-01"/>
    <s v="Põhikooli õpetajate tööjõukuludeks"/>
    <s v="KU625"/>
    <s v="Haridusvaldkonna kulu"/>
    <m/>
    <m/>
  </r>
  <r>
    <x v="251"/>
    <n v="-132"/>
    <x v="0"/>
    <x v="12"/>
    <x v="18"/>
    <s v="Sotsiaalmaks töötasudelt ja toetustelt"/>
    <s v="L1150"/>
    <x v="1"/>
    <s v="09212"/>
    <s v="Põhi- ja üldkeskharidus"/>
    <m/>
    <m/>
    <s v="TF02-01"/>
    <s v="Põhikooli õpetajate tööjõukuludeks"/>
    <s v="KU625"/>
    <s v="Haridusvaldkonna kulu"/>
    <m/>
    <m/>
  </r>
  <r>
    <x v="252"/>
    <n v="-400"/>
    <x v="0"/>
    <x v="12"/>
    <x v="26"/>
    <s v="Põhipalk ja kokkulepitud tasud (õpetajate brutopalk)"/>
    <s v="L1150"/>
    <x v="1"/>
    <s v="09212"/>
    <s v="Põhi- ja üldkeskharidus"/>
    <m/>
    <m/>
    <s v="TF02-01"/>
    <s v="Põhikooli õpetajate tööjõukuludeks"/>
    <s v="KU625"/>
    <s v="Haridusvaldkonna kulu"/>
    <m/>
    <m/>
  </r>
  <r>
    <x v="253"/>
    <n v="-2852"/>
    <x v="0"/>
    <x v="10"/>
    <x v="33"/>
    <s v="Ürituste ja näituste korraldamise kulud"/>
    <s v="L1150"/>
    <x v="1"/>
    <s v="08109"/>
    <s v="Vaba aja tegevused"/>
    <m/>
    <m/>
    <m/>
    <m/>
    <s v="KU482"/>
    <s v="Kultuurivaldkonna  kulu"/>
    <m/>
    <m/>
  </r>
  <r>
    <x v="254"/>
    <n v="-4870"/>
    <x v="0"/>
    <x v="10"/>
    <x v="39"/>
    <s v="Muud koolituse kulud"/>
    <s v="L1150"/>
    <x v="1"/>
    <s v="09110"/>
    <s v="Alusharidus"/>
    <m/>
    <m/>
    <m/>
    <m/>
    <s v="KU559"/>
    <s v="Alushariduse kulud"/>
    <m/>
    <m/>
  </r>
  <r>
    <x v="51"/>
    <n v="-125"/>
    <x v="0"/>
    <x v="12"/>
    <x v="17"/>
    <s v="Töötuskindlustusmakse"/>
    <s v="L1150"/>
    <x v="1"/>
    <s v="09212"/>
    <s v="Põhi- ja üldkeskharidus"/>
    <m/>
    <m/>
    <s v="TF02-01"/>
    <s v="Põhikooli õpetajate tööjõukuludeks"/>
    <s v="KU625"/>
    <s v="Haridusvaldkonna kulu"/>
    <m/>
    <m/>
  </r>
  <r>
    <x v="255"/>
    <n v="-2586"/>
    <x v="0"/>
    <x v="12"/>
    <x v="18"/>
    <s v="Sotsiaalmaks töötasudelt ja toetustelt"/>
    <s v="L1150"/>
    <x v="1"/>
    <s v="09212"/>
    <s v="Põhi- ja üldkeskharidus"/>
    <m/>
    <m/>
    <s v="TF02-01"/>
    <s v="Põhikooli õpetajate tööjõukuludeks"/>
    <s v="KU625"/>
    <s v="Haridusvaldkonna kulu"/>
    <m/>
    <m/>
  </r>
  <r>
    <x v="256"/>
    <n v="-7836"/>
    <x v="0"/>
    <x v="12"/>
    <x v="26"/>
    <s v="Põhipalk ja kokkulepitud tasud (õpetajate brutopalk)"/>
    <s v="L1150"/>
    <x v="1"/>
    <s v="09212"/>
    <s v="Põhi- ja üldkeskharidus"/>
    <m/>
    <m/>
    <s v="TF02-01"/>
    <s v="Põhikooli õpetajate tööjõukuludeks"/>
    <s v="KU625"/>
    <s v="Haridusvaldkonna kulu"/>
    <m/>
    <m/>
  </r>
  <r>
    <x v="257"/>
    <n v="113347"/>
    <x v="5"/>
    <x v="1"/>
    <x v="93"/>
    <s v="Sotsiaalministeerium"/>
    <s v="L1220"/>
    <x v="32"/>
    <s v="10120"/>
    <s v="Puudega inimese erihoolekandeteenus"/>
    <m/>
    <m/>
    <s v="0004"/>
    <s v="Isikukeskse erihoolekande teenusmudeli rakendamine "/>
    <s v="KU743"/>
    <s v="Isikukeskse erihoolekande teenusmudeli rakendamine"/>
    <m/>
    <m/>
  </r>
  <r>
    <x v="258"/>
    <n v="-185947"/>
    <x v="5"/>
    <x v="1"/>
    <x v="93"/>
    <s v="Sotsiaalministeerium"/>
    <s v="L1220"/>
    <x v="32"/>
    <s v="10120"/>
    <s v="Puudega inimese erihoolekandeteenus"/>
    <m/>
    <m/>
    <s v="0004"/>
    <s v="Isikukeskse erihoolekande teenusmudeli rakendamine "/>
    <m/>
    <m/>
    <m/>
    <m/>
  </r>
  <r>
    <x v="259"/>
    <n v="-4000"/>
    <x v="0"/>
    <x v="10"/>
    <x v="39"/>
    <s v="Muud koolituse kulud"/>
    <s v="L1150"/>
    <x v="1"/>
    <s v="09800"/>
    <s v="Muu haridus"/>
    <m/>
    <m/>
    <m/>
    <m/>
    <s v="KU614"/>
    <s v="Üldhariduse valdkonna kulud"/>
    <m/>
    <m/>
  </r>
  <r>
    <x v="260"/>
    <n v="-2400"/>
    <x v="0"/>
    <x v="10"/>
    <x v="39"/>
    <s v="Muud koolituse kulud"/>
    <s v="L1150"/>
    <x v="1"/>
    <s v="09800"/>
    <s v="Muu haridus"/>
    <m/>
    <m/>
    <m/>
    <m/>
    <s v="KU614"/>
    <s v="Üldhariduse valdkonna kulud"/>
    <m/>
    <m/>
  </r>
  <r>
    <x v="261"/>
    <n v="-10000"/>
    <x v="5"/>
    <x v="1"/>
    <x v="34"/>
    <s v="Siseministeerium"/>
    <s v="L1220"/>
    <x v="32"/>
    <s v="10702"/>
    <s v="Muu sotsiaalsete riskirühmade kaitse"/>
    <m/>
    <m/>
    <s v="0003"/>
    <s v="Kodud Tuleohutuks"/>
    <s v="KU690"/>
    <s v="Riskirühmad"/>
    <m/>
    <m/>
  </r>
  <r>
    <x v="262"/>
    <n v="-75000"/>
    <x v="0"/>
    <x v="3"/>
    <x v="96"/>
    <s v="Eespool nimetamata sotsiaalabitoetused ja hüvitised"/>
    <s v="L1220"/>
    <x v="32"/>
    <s v="10120"/>
    <s v="Puudega inimese erihoolekandeteenus"/>
    <m/>
    <m/>
    <s v="0004"/>
    <s v="Isikukeskse erihoolekande teenusmudeli rakendamine "/>
    <s v="KU743"/>
    <s v="Isikukeskse erihoolekande teenusmudeli rakendamine"/>
    <m/>
    <m/>
  </r>
  <r>
    <x v="88"/>
    <n v="400"/>
    <x v="0"/>
    <x v="10"/>
    <x v="58"/>
    <s v="Tehnohooldus"/>
    <s v="L1192"/>
    <x v="2"/>
    <s v="05100"/>
    <s v="Jäätmekäitlus"/>
    <s v="9644"/>
    <s v="KVHA Viljandi järve ranna WC"/>
    <m/>
    <m/>
    <s v="KU254"/>
    <s v="Avalikud WC'd"/>
    <m/>
    <m/>
  </r>
  <r>
    <x v="263"/>
    <n v="-400"/>
    <x v="0"/>
    <x v="10"/>
    <x v="58"/>
    <s v="Tehnohooldus"/>
    <s v="L1192"/>
    <x v="2"/>
    <s v="05100"/>
    <s v="Jäätmekäitlus"/>
    <s v="9644"/>
    <s v="KVHA Viljandi järve ranna WC"/>
    <m/>
    <m/>
    <m/>
    <m/>
    <m/>
    <m/>
  </r>
  <r>
    <x v="176"/>
    <n v="5356"/>
    <x v="0"/>
    <x v="10"/>
    <x v="74"/>
    <s v="Koristusteenus"/>
    <s v="L1192"/>
    <x v="2"/>
    <s v="05100"/>
    <s v="Jäätmekäitlus"/>
    <s v="9644"/>
    <s v="KVHA Viljandi järve ranna WC"/>
    <m/>
    <m/>
    <s v="KU254"/>
    <s v="Avalikud WC'd"/>
    <m/>
    <m/>
  </r>
  <r>
    <x v="264"/>
    <n v="-5356"/>
    <x v="0"/>
    <x v="10"/>
    <x v="74"/>
    <s v="Koristusteenus"/>
    <s v="L1192"/>
    <x v="2"/>
    <s v="05100"/>
    <s v="Jäätmekäitlus"/>
    <s v="9644"/>
    <s v="KVHA Viljandi järve ranna WC"/>
    <m/>
    <m/>
    <m/>
    <m/>
    <m/>
    <m/>
  </r>
  <r>
    <x v="104"/>
    <n v="-1400"/>
    <x v="0"/>
    <x v="10"/>
    <x v="33"/>
    <s v="Ürituste ja näituste korraldamise kulud"/>
    <s v="44"/>
    <x v="5"/>
    <s v="10200"/>
    <s v="Väljaspool kodu osutatav üldhooldusteenus"/>
    <m/>
    <m/>
    <m/>
    <m/>
    <m/>
    <m/>
    <m/>
    <m/>
  </r>
  <r>
    <x v="265"/>
    <n v="1400"/>
    <x v="0"/>
    <x v="10"/>
    <x v="97"/>
    <s v="Kindlustus"/>
    <s v="44"/>
    <x v="5"/>
    <s v="10200"/>
    <s v="Väljaspool kodu osutatav üldhooldusteenus"/>
    <m/>
    <m/>
    <m/>
    <m/>
    <m/>
    <m/>
    <m/>
    <m/>
  </r>
  <r>
    <x v="104"/>
    <n v="-1750"/>
    <x v="0"/>
    <x v="10"/>
    <x v="33"/>
    <s v="Ürituste ja näituste korraldamise kulud"/>
    <s v="44"/>
    <x v="5"/>
    <s v="10200"/>
    <s v="Väljaspool kodu osutatav üldhooldusteenus"/>
    <m/>
    <m/>
    <m/>
    <m/>
    <m/>
    <m/>
    <m/>
    <m/>
  </r>
  <r>
    <x v="266"/>
    <n v="-1000"/>
    <x v="0"/>
    <x v="10"/>
    <x v="66"/>
    <s v="Info- ja PR teenused"/>
    <s v="44"/>
    <x v="5"/>
    <s v="10200"/>
    <s v="Väljaspool kodu osutatav üldhooldusteenus"/>
    <m/>
    <m/>
    <m/>
    <m/>
    <m/>
    <m/>
    <m/>
    <m/>
  </r>
  <r>
    <x v="267"/>
    <n v="2750"/>
    <x v="0"/>
    <x v="10"/>
    <x v="98"/>
    <s v="Muud maismaasõidukite majandamiskulud"/>
    <s v="44"/>
    <x v="5"/>
    <s v="10200"/>
    <s v="Väljaspool kodu osutatav üldhooldusteenus"/>
    <m/>
    <m/>
    <m/>
    <m/>
    <m/>
    <m/>
    <m/>
    <m/>
  </r>
  <r>
    <x v="268"/>
    <n v="-3112"/>
    <x v="0"/>
    <x v="10"/>
    <x v="13"/>
    <s v="Muud rajatiste majandamisega seotud kulud"/>
    <s v="L1192"/>
    <x v="2"/>
    <s v="04900"/>
    <s v="Muu majandus (sh majanduse haldus)"/>
    <s v="9640"/>
    <s v="KVHA  Üldkulud"/>
    <m/>
    <m/>
    <s v="KU241"/>
    <s v="Ettenägemata tööd"/>
    <m/>
    <m/>
  </r>
  <r>
    <x v="269"/>
    <n v="-19200"/>
    <x v="0"/>
    <x v="10"/>
    <x v="13"/>
    <s v="Muud rajatiste majandamisega seotud kulud"/>
    <s v="L1192"/>
    <x v="2"/>
    <s v="04900"/>
    <s v="Muu majandus (sh majanduse haldus)"/>
    <s v="9640"/>
    <s v="KVHA  Üldkulud"/>
    <m/>
    <m/>
    <s v="KU241"/>
    <s v="Ettenägemata tööd"/>
    <m/>
    <m/>
  </r>
  <r>
    <x v="270"/>
    <n v="3000"/>
    <x v="0"/>
    <x v="10"/>
    <x v="58"/>
    <s v="Tehnohooldus"/>
    <s v="L1192"/>
    <x v="2"/>
    <s v="05100"/>
    <s v="Jäätmekäitlus"/>
    <s v="9322"/>
    <s v="KVHA  Väiketuru 1 WC"/>
    <m/>
    <m/>
    <s v="KU254"/>
    <s v="Avalikud WC'd"/>
    <m/>
    <m/>
  </r>
  <r>
    <x v="271"/>
    <n v="6449"/>
    <x v="0"/>
    <x v="10"/>
    <x v="35"/>
    <s v="Muud õppevahendid"/>
    <s v="47"/>
    <x v="14"/>
    <s v="09212"/>
    <s v="Põhi- ja üldkeskharidus"/>
    <m/>
    <m/>
    <m/>
    <m/>
    <m/>
    <m/>
    <m/>
    <m/>
  </r>
  <r>
    <x v="272"/>
    <n v="3000"/>
    <x v="0"/>
    <x v="10"/>
    <x v="30"/>
    <s v="Inventar ja selle tarvikud"/>
    <s v="47"/>
    <x v="14"/>
    <s v="09212"/>
    <s v="Põhi- ja üldkeskharidus"/>
    <m/>
    <m/>
    <m/>
    <m/>
    <m/>
    <m/>
    <m/>
    <m/>
  </r>
  <r>
    <x v="273"/>
    <n v="9449"/>
    <x v="5"/>
    <x v="1"/>
    <x v="21"/>
    <s v="Kodumaine sihtfinantseerimine tegevuskuludeks"/>
    <s v="47"/>
    <x v="14"/>
    <s v="09212"/>
    <s v="Põhi- ja üldkeskharidus"/>
    <m/>
    <m/>
    <m/>
    <m/>
    <m/>
    <m/>
    <m/>
    <m/>
  </r>
  <r>
    <x v="274"/>
    <n v="34000"/>
    <x v="2"/>
    <x v="2"/>
    <x v="2"/>
    <s v="Muud rajatised soetusmaksumuses"/>
    <s v="L1192"/>
    <x v="2"/>
    <s v="04510"/>
    <s v="Maanteetransport"/>
    <m/>
    <m/>
    <m/>
    <m/>
    <s v="KU19T"/>
    <s v="Kõnniteede rekonstrueerimine"/>
    <m/>
    <m/>
  </r>
  <r>
    <x v="275"/>
    <n v="-34000"/>
    <x v="2"/>
    <x v="2"/>
    <x v="2"/>
    <s v="Muud rajatised soetusmaksumuses"/>
    <s v="L1192"/>
    <x v="2"/>
    <s v="04740"/>
    <s v="Üldmajanduslikud arendusprojektid"/>
    <m/>
    <m/>
    <m/>
    <m/>
    <s v="KU233"/>
    <s v="Investeeringute reserv"/>
    <m/>
    <m/>
  </r>
  <r>
    <x v="276"/>
    <n v="-17000"/>
    <x v="2"/>
    <x v="2"/>
    <x v="2"/>
    <s v="Muud rajatised soetusmaksumuses"/>
    <s v="L1192"/>
    <x v="2"/>
    <s v="04740"/>
    <s v="Üldmajanduslikud arendusprojektid"/>
    <m/>
    <m/>
    <m/>
    <m/>
    <s v="KU233"/>
    <s v="Investeeringute reserv"/>
    <m/>
    <m/>
  </r>
  <r>
    <x v="277"/>
    <n v="17000"/>
    <x v="2"/>
    <x v="2"/>
    <x v="28"/>
    <s v="Hooned (v.a eluhooned) soetusmaksumuses"/>
    <s v="L1192"/>
    <x v="2"/>
    <s v="01112"/>
    <s v="Viljandi Linnavalitsus"/>
    <s v="9611"/>
    <s v="KVHA  Linnu 2 LV Raekoda"/>
    <m/>
    <m/>
    <s v="KU233"/>
    <s v="Investeeringute reserv"/>
    <m/>
    <m/>
  </r>
  <r>
    <x v="278"/>
    <n v="1533"/>
    <x v="0"/>
    <x v="10"/>
    <x v="36"/>
    <s v="Muud kommunikatsiooni-, kultuuri- ja vaba aja sisustamise kulud"/>
    <s v="47"/>
    <x v="14"/>
    <s v="09212"/>
    <s v="Põhi- ja üldkeskharidus"/>
    <m/>
    <m/>
    <m/>
    <m/>
    <m/>
    <m/>
    <m/>
    <m/>
  </r>
  <r>
    <x v="278"/>
    <n v="1533"/>
    <x v="5"/>
    <x v="1"/>
    <x v="21"/>
    <s v="Kodumaine sihtfinantseerimine tegevuskuludeks"/>
    <s v="47"/>
    <x v="14"/>
    <s v="09212"/>
    <s v="Põhi- ja üldkeskharidus"/>
    <m/>
    <m/>
    <m/>
    <m/>
    <m/>
    <m/>
    <m/>
    <m/>
  </r>
  <r>
    <x v="279"/>
    <n v="250"/>
    <x v="0"/>
    <x v="10"/>
    <x v="36"/>
    <s v="Muud kommunikatsiooni-, kultuuri- ja vaba aja sisustamise kulud"/>
    <s v="47"/>
    <x v="14"/>
    <s v="09212"/>
    <s v="Põhi- ja üldkeskharidus"/>
    <m/>
    <m/>
    <m/>
    <m/>
    <m/>
    <m/>
    <m/>
    <m/>
  </r>
  <r>
    <x v="279"/>
    <n v="250"/>
    <x v="5"/>
    <x v="1"/>
    <x v="99"/>
    <s v="Toetused valitsussektorisse kuuluvatelt avalik-õiguslikelt juriidilistelt isikutelt (KULKA)"/>
    <s v="47"/>
    <x v="14"/>
    <s v="09212"/>
    <s v="Põhi- ja üldkeskharidus"/>
    <m/>
    <m/>
    <m/>
    <m/>
    <m/>
    <m/>
    <m/>
    <m/>
  </r>
  <r>
    <x v="280"/>
    <n v="16"/>
    <x v="0"/>
    <x v="12"/>
    <x v="17"/>
    <s v="Töötuskindlustusmakse"/>
    <s v="47"/>
    <x v="14"/>
    <s v="09212"/>
    <s v="Põhi- ja üldkeskharidus"/>
    <m/>
    <m/>
    <m/>
    <m/>
    <m/>
    <m/>
    <m/>
    <m/>
  </r>
  <r>
    <x v="281"/>
    <n v="676"/>
    <x v="0"/>
    <x v="12"/>
    <x v="18"/>
    <s v="Sotsiaalmaks töötasudelt ja toetustelt"/>
    <s v="47"/>
    <x v="14"/>
    <s v="09212"/>
    <s v="Põhi- ja üldkeskharidus"/>
    <m/>
    <m/>
    <m/>
    <m/>
    <m/>
    <m/>
    <m/>
    <m/>
  </r>
  <r>
    <x v="282"/>
    <n v="2048"/>
    <x v="0"/>
    <x v="12"/>
    <x v="38"/>
    <s v="Põhipalk ja kokkulepitud tasud (TLS tippspetsialisti brutopalk)"/>
    <s v="47"/>
    <x v="14"/>
    <s v="09212"/>
    <s v="Põhi- ja üldkeskharidus"/>
    <m/>
    <m/>
    <m/>
    <m/>
    <m/>
    <m/>
    <m/>
    <m/>
  </r>
  <r>
    <x v="283"/>
    <n v="2740"/>
    <x v="5"/>
    <x v="1"/>
    <x v="99"/>
    <s v="Toetused valitsussektorisse kuuluvatelt avalik-õiguslikelt juriidilistelt isikutelt (KULKA)"/>
    <s v="47"/>
    <x v="14"/>
    <s v="09212"/>
    <s v="Põhi- ja üldkeskharidus"/>
    <m/>
    <m/>
    <m/>
    <m/>
    <m/>
    <m/>
    <m/>
    <m/>
  </r>
  <r>
    <x v="284"/>
    <n v="120"/>
    <x v="0"/>
    <x v="10"/>
    <x v="36"/>
    <s v="Muud kommunikatsiooni-, kultuuri- ja vaba aja sisustamise kulud"/>
    <s v="47"/>
    <x v="14"/>
    <s v="09212"/>
    <s v="Põhi- ja üldkeskharidus"/>
    <m/>
    <m/>
    <m/>
    <m/>
    <m/>
    <m/>
    <m/>
    <m/>
  </r>
  <r>
    <x v="285"/>
    <n v="120"/>
    <x v="5"/>
    <x v="1"/>
    <x v="21"/>
    <s v="Kodumaine sihtfinantseerimine tegevuskuludeks"/>
    <s v="47"/>
    <x v="14"/>
    <s v="09212"/>
    <s v="Põhi- ja üldkeskharidus"/>
    <m/>
    <m/>
    <m/>
    <m/>
    <m/>
    <m/>
    <m/>
    <m/>
  </r>
  <r>
    <x v="286"/>
    <n v="-10000"/>
    <x v="0"/>
    <x v="3"/>
    <x v="82"/>
    <s v="Sissetulekust sõltumatud sotsiaalhoolekande toetused ja hüvitised"/>
    <s v="L1220"/>
    <x v="32"/>
    <s v="10600"/>
    <s v="Eluasemeteenused sotsiaalsetele riskirühmadele"/>
    <m/>
    <m/>
    <m/>
    <m/>
    <s v="KU68P"/>
    <s v="Kulud sõjapõgenikele"/>
    <m/>
    <m/>
  </r>
  <r>
    <x v="287"/>
    <n v="-8000"/>
    <x v="0"/>
    <x v="3"/>
    <x v="100"/>
    <s v="Matusetoetused"/>
    <s v="L1220"/>
    <x v="32"/>
    <s v="10402"/>
    <s v="Muu perekondade ja laste sotsiaalne kaitse"/>
    <m/>
    <m/>
    <m/>
    <m/>
    <s v="KU66M"/>
    <s v="Matusetoetus"/>
    <m/>
    <m/>
  </r>
  <r>
    <x v="288"/>
    <n v="45"/>
    <x v="0"/>
    <x v="10"/>
    <x v="39"/>
    <s v="Muud koolituse kulud"/>
    <s v="27"/>
    <x v="22"/>
    <s v="09510"/>
    <s v="Noorte huviharidus ja huvitegevus"/>
    <m/>
    <m/>
    <m/>
    <m/>
    <m/>
    <m/>
    <m/>
    <m/>
  </r>
  <r>
    <x v="67"/>
    <n v="300"/>
    <x v="0"/>
    <x v="10"/>
    <x v="49"/>
    <s v="Päevarahad"/>
    <s v="27"/>
    <x v="22"/>
    <s v="09510"/>
    <s v="Noorte huviharidus ja huvitegevus"/>
    <m/>
    <m/>
    <m/>
    <m/>
    <m/>
    <m/>
    <m/>
    <m/>
  </r>
  <r>
    <x v="232"/>
    <n v="64"/>
    <x v="0"/>
    <x v="10"/>
    <x v="32"/>
    <s v="Muud administreerimiskulud"/>
    <s v="27"/>
    <x v="22"/>
    <s v="09510"/>
    <s v="Noorte huviharidus ja huvitegevus"/>
    <m/>
    <m/>
    <m/>
    <m/>
    <m/>
    <m/>
    <m/>
    <m/>
  </r>
  <r>
    <x v="266"/>
    <n v="-64"/>
    <x v="0"/>
    <x v="10"/>
    <x v="66"/>
    <s v="Info- ja PR teenused"/>
    <s v="27"/>
    <x v="22"/>
    <s v="09510"/>
    <s v="Noorte huviharidus ja huvitegevus"/>
    <m/>
    <m/>
    <m/>
    <m/>
    <m/>
    <m/>
    <m/>
    <m/>
  </r>
  <r>
    <x v="289"/>
    <n v="300"/>
    <x v="0"/>
    <x v="10"/>
    <x v="101"/>
    <s v="Esindus- ja vastuvõtukulud (va kingitused ja auhinnad)"/>
    <s v="14"/>
    <x v="23"/>
    <s v="09110"/>
    <s v="Alusharidus"/>
    <m/>
    <m/>
    <m/>
    <m/>
    <m/>
    <m/>
    <m/>
    <m/>
  </r>
  <r>
    <x v="179"/>
    <n v="-300"/>
    <x v="0"/>
    <x v="10"/>
    <x v="30"/>
    <s v="Inventar ja selle tarvikud"/>
    <s v="14"/>
    <x v="23"/>
    <s v="09110"/>
    <s v="Alusharidus"/>
    <m/>
    <m/>
    <m/>
    <m/>
    <m/>
    <m/>
    <m/>
    <m/>
  </r>
  <r>
    <x v="290"/>
    <n v="991"/>
    <x v="0"/>
    <x v="10"/>
    <x v="30"/>
    <s v="Inventar ja selle tarvikud"/>
    <s v="14"/>
    <x v="23"/>
    <s v="09110"/>
    <s v="Alusharidus"/>
    <m/>
    <m/>
    <m/>
    <m/>
    <m/>
    <m/>
    <m/>
    <m/>
  </r>
  <r>
    <x v="290"/>
    <n v="150"/>
    <x v="0"/>
    <x v="10"/>
    <x v="33"/>
    <s v="Ürituste ja näituste korraldamise kulud"/>
    <s v="14"/>
    <x v="23"/>
    <s v="09110"/>
    <s v="Alusharidus"/>
    <m/>
    <m/>
    <m/>
    <m/>
    <m/>
    <m/>
    <m/>
    <m/>
  </r>
  <r>
    <x v="291"/>
    <n v="1141"/>
    <x v="5"/>
    <x v="1"/>
    <x v="21"/>
    <s v="Kodumaine sihtfinantseerimine tegevuskuludeks"/>
    <s v="14"/>
    <x v="23"/>
    <s v="09110"/>
    <s v="Alusharidus"/>
    <m/>
    <m/>
    <m/>
    <m/>
    <m/>
    <m/>
    <m/>
    <m/>
  </r>
  <r>
    <x v="292"/>
    <n v="-9000"/>
    <x v="0"/>
    <x v="3"/>
    <x v="82"/>
    <s v="Sissetulekust sõltumatud sotsiaalhoolekande toetused ja hüvitised"/>
    <s v="L1220"/>
    <x v="32"/>
    <s v="10600"/>
    <s v="Eluasemeteenused sotsiaalsetele riskirühmadele"/>
    <m/>
    <m/>
    <m/>
    <m/>
    <s v="KU680"/>
    <s v="Sotsiaaltoetus abivajajatele"/>
    <m/>
    <m/>
  </r>
  <r>
    <x v="293"/>
    <n v="-9853"/>
    <x v="0"/>
    <x v="10"/>
    <x v="102"/>
    <s v="Muud sotsiaalteenused"/>
    <s v="L1220"/>
    <x v="32"/>
    <s v="10900"/>
    <s v="Muu sotsiaalne kaitse, sh sotsiaalse kaitse haldus"/>
    <m/>
    <m/>
    <m/>
    <m/>
    <s v="KU694"/>
    <s v="Sotsiaalvaldkonna reserv"/>
    <m/>
    <m/>
  </r>
  <r>
    <x v="294"/>
    <n v="35500"/>
    <x v="0"/>
    <x v="3"/>
    <x v="96"/>
    <s v="Eespool nimetamata sotsiaalabitoetused ja hüvitised"/>
    <s v="L1220"/>
    <x v="32"/>
    <s v="10120"/>
    <s v="Puudega inimese erihoolekandeteenus"/>
    <m/>
    <m/>
    <m/>
    <m/>
    <s v="KU63A"/>
    <s v="Igapäevaelu toetamise teenuse ruumide kulud"/>
    <m/>
    <m/>
  </r>
  <r>
    <x v="294"/>
    <n v="-35500"/>
    <x v="0"/>
    <x v="3"/>
    <x v="82"/>
    <s v="Sissetulekust sõltumatud sotsiaalhoolekande toetused ja hüvitised"/>
    <s v="L1220"/>
    <x v="32"/>
    <s v="10120"/>
    <s v="Puudega inimese erihoolekandeteenus"/>
    <m/>
    <m/>
    <m/>
    <m/>
    <s v="KU63A"/>
    <s v="Igapäevaelu toetamise teenuse ruumide kulud"/>
    <m/>
    <m/>
  </r>
  <r>
    <x v="295"/>
    <n v="-6500"/>
    <x v="0"/>
    <x v="3"/>
    <x v="82"/>
    <s v="Sissetulekust sõltumatud sotsiaalhoolekande toetused ja hüvitised"/>
    <s v="L1220"/>
    <x v="32"/>
    <s v="10120"/>
    <s v="Puudega inimese erihoolekandeteenus"/>
    <m/>
    <m/>
    <m/>
    <m/>
    <s v="KU63A"/>
    <s v="Igapäevaelu toetamise teenuse ruumide kulud"/>
    <m/>
    <m/>
  </r>
  <r>
    <x v="265"/>
    <n v="1600"/>
    <x v="0"/>
    <x v="10"/>
    <x v="97"/>
    <s v="Kindlustus"/>
    <s v="82"/>
    <x v="9"/>
    <s v="05101"/>
    <s v="Avalike alade puhastus"/>
    <m/>
    <m/>
    <m/>
    <m/>
    <m/>
    <m/>
    <m/>
    <m/>
  </r>
  <r>
    <x v="89"/>
    <n v="-1600"/>
    <x v="0"/>
    <x v="10"/>
    <x v="103"/>
    <s v="Korrashoiuteenused"/>
    <s v="82"/>
    <x v="9"/>
    <s v="05101"/>
    <s v="Avalike alade puhastus"/>
    <m/>
    <m/>
    <m/>
    <m/>
    <m/>
    <m/>
    <m/>
    <m/>
  </r>
  <r>
    <x v="179"/>
    <n v="1000"/>
    <x v="0"/>
    <x v="10"/>
    <x v="30"/>
    <s v="Inventar ja selle tarvikud"/>
    <s v="82"/>
    <x v="9"/>
    <s v="05101"/>
    <s v="Avalike alade puhastus"/>
    <m/>
    <m/>
    <m/>
    <m/>
    <m/>
    <m/>
    <m/>
    <m/>
  </r>
  <r>
    <x v="175"/>
    <n v="-1000"/>
    <x v="0"/>
    <x v="10"/>
    <x v="73"/>
    <s v="Muud inventari majandamiskulud"/>
    <s v="82"/>
    <x v="9"/>
    <s v="05101"/>
    <s v="Avalike alade puhastus"/>
    <m/>
    <m/>
    <m/>
    <m/>
    <m/>
    <m/>
    <m/>
    <m/>
  </r>
  <r>
    <x v="296"/>
    <n v="-50"/>
    <x v="0"/>
    <x v="10"/>
    <x v="39"/>
    <s v="Muud koolituse kulud"/>
    <s v="47"/>
    <x v="14"/>
    <s v="09212"/>
    <s v="Põhi- ja üldkeskharidus"/>
    <m/>
    <m/>
    <m/>
    <m/>
    <m/>
    <m/>
    <m/>
    <m/>
  </r>
  <r>
    <x v="175"/>
    <n v="1000"/>
    <x v="0"/>
    <x v="10"/>
    <x v="73"/>
    <s v="Muud inventari majandamiskulud"/>
    <s v="82"/>
    <x v="9"/>
    <s v="05101"/>
    <s v="Avalike alade puhastus"/>
    <m/>
    <m/>
    <m/>
    <m/>
    <m/>
    <m/>
    <m/>
    <m/>
  </r>
  <r>
    <x v="297"/>
    <n v="-1000"/>
    <x v="0"/>
    <x v="10"/>
    <x v="104"/>
    <s v="Remondi- ja hooldusteenused"/>
    <s v="82"/>
    <x v="9"/>
    <s v="05101"/>
    <s v="Avalike alade puhastus"/>
    <m/>
    <m/>
    <m/>
    <m/>
    <m/>
    <m/>
    <m/>
    <m/>
  </r>
  <r>
    <x v="298"/>
    <n v="14000"/>
    <x v="0"/>
    <x v="10"/>
    <x v="22"/>
    <s v="Remont ja hooldus"/>
    <s v="82"/>
    <x v="9"/>
    <s v="05101"/>
    <s v="Avalike alade puhastus"/>
    <m/>
    <m/>
    <m/>
    <m/>
    <m/>
    <m/>
    <m/>
    <m/>
  </r>
  <r>
    <x v="89"/>
    <n v="-14000"/>
    <x v="0"/>
    <x v="10"/>
    <x v="103"/>
    <s v="Korrashoiuteenused"/>
    <s v="82"/>
    <x v="9"/>
    <s v="05101"/>
    <s v="Avalike alade puhastus"/>
    <m/>
    <m/>
    <m/>
    <m/>
    <m/>
    <m/>
    <m/>
    <m/>
  </r>
  <r>
    <x v="180"/>
    <n v="450"/>
    <x v="0"/>
    <x v="10"/>
    <x v="57"/>
    <s v="Koolitusteenused"/>
    <s v="82"/>
    <x v="9"/>
    <s v="05101"/>
    <s v="Avalike alade puhastus"/>
    <m/>
    <m/>
    <m/>
    <m/>
    <m/>
    <m/>
    <m/>
    <m/>
  </r>
  <r>
    <x v="104"/>
    <n v="-4750"/>
    <x v="0"/>
    <x v="10"/>
    <x v="33"/>
    <s v="Ürituste ja näituste korraldamise kulud"/>
    <s v="44"/>
    <x v="5"/>
    <s v="10200"/>
    <s v="Väljaspool kodu osutatav üldhooldusteenus"/>
    <m/>
    <m/>
    <m/>
    <m/>
    <m/>
    <m/>
    <m/>
    <m/>
  </r>
  <r>
    <x v="180"/>
    <n v="-3000"/>
    <x v="0"/>
    <x v="10"/>
    <x v="57"/>
    <s v="Koolitusteenused"/>
    <s v="44"/>
    <x v="5"/>
    <s v="10200"/>
    <s v="Väljaspool kodu osutatav üldhooldusteenus"/>
    <m/>
    <m/>
    <m/>
    <m/>
    <m/>
    <m/>
    <m/>
    <m/>
  </r>
  <r>
    <x v="299"/>
    <n v="500"/>
    <x v="0"/>
    <x v="10"/>
    <x v="105"/>
    <s v="Kingitused ja auhinnad (va oma töötajatele)"/>
    <s v="44"/>
    <x v="5"/>
    <s v="10200"/>
    <s v="Väljaspool kodu osutatav üldhooldusteenus"/>
    <m/>
    <m/>
    <m/>
    <m/>
    <m/>
    <m/>
    <m/>
    <m/>
  </r>
  <r>
    <x v="51"/>
    <n v="100"/>
    <x v="0"/>
    <x v="12"/>
    <x v="17"/>
    <s v="Töötuskindlustusmakse"/>
    <s v="44"/>
    <x v="5"/>
    <s v="10200"/>
    <s v="Väljaspool kodu osutatav üldhooldusteenus"/>
    <m/>
    <m/>
    <m/>
    <m/>
    <m/>
    <m/>
    <m/>
    <m/>
  </r>
  <r>
    <x v="52"/>
    <n v="1800"/>
    <x v="0"/>
    <x v="12"/>
    <x v="18"/>
    <s v="Sotsiaalmaks töötasudelt ja toetustelt"/>
    <s v="44"/>
    <x v="5"/>
    <s v="10200"/>
    <s v="Väljaspool kodu osutatav üldhooldusteenus"/>
    <m/>
    <m/>
    <m/>
    <m/>
    <m/>
    <m/>
    <m/>
    <m/>
  </r>
  <r>
    <x v="300"/>
    <n v="2350"/>
    <x v="0"/>
    <x v="12"/>
    <x v="106"/>
    <s v="Hüvitised ja toetused (TLS tööliste palgaosa)"/>
    <s v="44"/>
    <x v="5"/>
    <s v="10200"/>
    <s v="Väljaspool kodu osutatav üldhooldusteenus"/>
    <m/>
    <m/>
    <m/>
    <m/>
    <m/>
    <m/>
    <m/>
    <m/>
  </r>
  <r>
    <x v="80"/>
    <n v="3000"/>
    <x v="0"/>
    <x v="12"/>
    <x v="19"/>
    <s v="Põhipalk ja kokkulepitud tasud (TLS tööliste brutopalk)"/>
    <s v="44"/>
    <x v="5"/>
    <s v="10200"/>
    <s v="Väljaspool kodu osutatav üldhooldusteenus"/>
    <m/>
    <m/>
    <m/>
    <m/>
    <m/>
    <m/>
    <m/>
    <m/>
  </r>
  <r>
    <x v="301"/>
    <n v="3500"/>
    <x v="0"/>
    <x v="10"/>
    <x v="24"/>
    <s v="Kütus"/>
    <s v="82"/>
    <x v="9"/>
    <s v="05101"/>
    <s v="Avalike alade puhastus"/>
    <m/>
    <m/>
    <m/>
    <m/>
    <m/>
    <m/>
    <m/>
    <m/>
  </r>
  <r>
    <x v="89"/>
    <n v="-3500"/>
    <x v="0"/>
    <x v="10"/>
    <x v="103"/>
    <s v="Korrashoiuteenused"/>
    <s v="58"/>
    <x v="7"/>
    <s v="08102"/>
    <s v="Sporditegevus"/>
    <m/>
    <m/>
    <m/>
    <m/>
    <m/>
    <m/>
    <m/>
    <m/>
  </r>
  <r>
    <x v="103"/>
    <n v="-7145"/>
    <x v="0"/>
    <x v="12"/>
    <x v="60"/>
    <s v="Töötasud võlaõiguslike lepingute alusel"/>
    <s v="53"/>
    <x v="15"/>
    <s v="08201"/>
    <s v="Raamatukogud"/>
    <m/>
    <m/>
    <m/>
    <m/>
    <m/>
    <m/>
    <m/>
    <m/>
  </r>
  <r>
    <x v="53"/>
    <n v="-3240"/>
    <x v="0"/>
    <x v="12"/>
    <x v="38"/>
    <s v="Põhipalk ja kokkulepitud tasud (TLS tippspetsialisti brutopalk)"/>
    <s v="53"/>
    <x v="15"/>
    <s v="08201"/>
    <s v="Raamatukogud"/>
    <m/>
    <m/>
    <m/>
    <m/>
    <m/>
    <m/>
    <m/>
    <m/>
  </r>
  <r>
    <x v="181"/>
    <n v="1361"/>
    <x v="0"/>
    <x v="12"/>
    <x v="29"/>
    <s v="Põhipalk ja kokkulepitud tasud (TLS juhtide brutopalgad)"/>
    <s v="53"/>
    <x v="15"/>
    <s v="08201"/>
    <s v="Raamatukogud"/>
    <m/>
    <m/>
    <m/>
    <m/>
    <m/>
    <m/>
    <m/>
    <m/>
  </r>
  <r>
    <x v="302"/>
    <n v="8772"/>
    <x v="0"/>
    <x v="12"/>
    <x v="107"/>
    <s v="Põhipalk (kõrgharidusega kultuuritöötajad)"/>
    <s v="53"/>
    <x v="15"/>
    <s v="08201"/>
    <s v="Raamatukogud"/>
    <m/>
    <m/>
    <m/>
    <m/>
    <m/>
    <m/>
    <m/>
    <m/>
  </r>
  <r>
    <x v="303"/>
    <n v="252"/>
    <x v="0"/>
    <x v="12"/>
    <x v="53"/>
    <s v="Põhipalk ja kokkulepitud tasud (TLS keskastme spetsialisti brutopalk)"/>
    <s v="53"/>
    <x v="15"/>
    <s v="08201"/>
    <s v="Raamatukogud"/>
    <m/>
    <m/>
    <m/>
    <m/>
    <m/>
    <m/>
    <m/>
    <m/>
  </r>
  <r>
    <x v="304"/>
    <n v="7000"/>
    <x v="0"/>
    <x v="10"/>
    <x v="108"/>
    <s v="Töömasinate ja seadmete tarvikud"/>
    <s v="82"/>
    <x v="9"/>
    <s v="05101"/>
    <s v="Avalike alade puhastus"/>
    <m/>
    <m/>
    <m/>
    <m/>
    <m/>
    <m/>
    <m/>
    <m/>
  </r>
  <r>
    <x v="297"/>
    <n v="-7000"/>
    <x v="0"/>
    <x v="10"/>
    <x v="109"/>
    <s v="Remondi- ja hooldusteenused"/>
    <s v="82"/>
    <x v="9"/>
    <s v="05101"/>
    <s v="Avalike alade puhastus"/>
    <m/>
    <m/>
    <m/>
    <m/>
    <m/>
    <m/>
    <m/>
    <m/>
  </r>
  <r>
    <x v="298"/>
    <n v="5000"/>
    <x v="0"/>
    <x v="10"/>
    <x v="22"/>
    <s v="Remont ja hooldus"/>
    <s v="82"/>
    <x v="9"/>
    <s v="05101"/>
    <s v="Avalike alade puhastus"/>
    <m/>
    <m/>
    <m/>
    <m/>
    <m/>
    <m/>
    <m/>
    <m/>
  </r>
  <r>
    <x v="51"/>
    <n v="-161"/>
    <x v="0"/>
    <x v="12"/>
    <x v="17"/>
    <s v="Töötuskindlustusmakse"/>
    <s v="L1170"/>
    <x v="3"/>
    <s v="01112"/>
    <s v="Viljandi Linnavalitsus"/>
    <m/>
    <m/>
    <m/>
    <m/>
    <s v="KU049"/>
    <s v="Teenistujate tasud ja maksud"/>
    <m/>
    <m/>
  </r>
  <r>
    <x v="52"/>
    <n v="-6670"/>
    <x v="0"/>
    <x v="12"/>
    <x v="18"/>
    <s v="Sotsiaalmaks töötasudelt ja toetustelt"/>
    <s v="L1170"/>
    <x v="3"/>
    <s v="01112"/>
    <s v="Viljandi Linnavalitsus"/>
    <m/>
    <m/>
    <m/>
    <m/>
    <s v="KU049"/>
    <s v="Teenistujate tasud ja maksud"/>
    <m/>
    <m/>
  </r>
  <r>
    <x v="305"/>
    <n v="-20212"/>
    <x v="0"/>
    <x v="12"/>
    <x v="68"/>
    <s v="Põhipalk ja kokkulepitud tasud (ATS keskastme spetsialisti brutopalk)"/>
    <s v="L1170"/>
    <x v="3"/>
    <s v="01112"/>
    <s v="Viljandi Linnavalitsus"/>
    <m/>
    <m/>
    <m/>
    <m/>
    <s v="KU049"/>
    <s v="Teenistujate tasud ja maksud"/>
    <m/>
    <m/>
  </r>
  <r>
    <x v="51"/>
    <n v="161"/>
    <x v="0"/>
    <x v="12"/>
    <x v="17"/>
    <s v="Töötuskindlustusmakse"/>
    <s v="L1170"/>
    <x v="3"/>
    <s v="01112"/>
    <s v="Viljandi Linnavalitsus"/>
    <m/>
    <m/>
    <s v="TF01-01"/>
    <s v="Rahvastikutoimingute kulude hüvitis"/>
    <s v="KU049"/>
    <s v="Teenistujate tasud ja maksud"/>
    <m/>
    <m/>
  </r>
  <r>
    <x v="52"/>
    <n v="6670"/>
    <x v="0"/>
    <x v="12"/>
    <x v="18"/>
    <s v="Sotsiaalmaks töötasudelt ja toetustelt"/>
    <s v="L1170"/>
    <x v="3"/>
    <s v="01112"/>
    <s v="Viljandi Linnavalitsus"/>
    <m/>
    <m/>
    <s v="TF01-01"/>
    <s v="Rahvastikutoimingute kulude hüvitis"/>
    <s v="KU049"/>
    <s v="Teenistujate tasud ja maksud"/>
    <m/>
    <m/>
  </r>
  <r>
    <x v="305"/>
    <n v="20212"/>
    <x v="0"/>
    <x v="12"/>
    <x v="68"/>
    <s v="Põhipalk ja kokkulepitud tasud (ATS keskastme spetsialisti brutopalk)"/>
    <s v="L1170"/>
    <x v="3"/>
    <s v="01112"/>
    <s v="Viljandi Linnavalitsus"/>
    <m/>
    <m/>
    <s v="TF01-01"/>
    <s v="Rahvastikutoimingute kulude hüvitis"/>
    <s v="KU049"/>
    <s v="Teenistujate tasud ja maksud"/>
    <m/>
    <m/>
  </r>
  <r>
    <x v="306"/>
    <n v="27043"/>
    <x v="5"/>
    <x v="1"/>
    <x v="110"/>
    <s v="Kohaliku omavalitsuse toetusfond"/>
    <s v="L1170"/>
    <x v="3"/>
    <s v="01800"/>
    <s v="Üldiseloomuga ülekanded valitsussektoris"/>
    <m/>
    <m/>
    <s v="TF01-01"/>
    <s v="Rahvastikutoimingute kulude hüvitis"/>
    <m/>
    <m/>
    <m/>
    <m/>
  </r>
  <r>
    <x v="307"/>
    <n v="4229"/>
    <x v="0"/>
    <x v="3"/>
    <x v="111"/>
    <s v="Toimetulekutoetus"/>
    <s v="L1220"/>
    <x v="32"/>
    <s v="10701"/>
    <s v="Riiklik toimetulekutoetus"/>
    <m/>
    <m/>
    <s v="TF01-06"/>
    <s v="Toimetulekutoetuse maksmise hüvitis"/>
    <s v="KU675"/>
    <s v="Toimetulekutoetus"/>
    <m/>
    <m/>
  </r>
  <r>
    <x v="307"/>
    <n v="4229"/>
    <x v="5"/>
    <x v="1"/>
    <x v="110"/>
    <s v="Kohaliku omavalitsuse toetusfond"/>
    <s v="L1220"/>
    <x v="32"/>
    <s v="10701"/>
    <s v="Riiklik toimetulekutoetus"/>
    <m/>
    <m/>
    <s v="TF01-06"/>
    <s v="Toimetulekutoetuse maksmise hüvitis"/>
    <m/>
    <m/>
    <m/>
    <m/>
  </r>
  <r>
    <x v="89"/>
    <n v="1872"/>
    <x v="0"/>
    <x v="10"/>
    <x v="103"/>
    <s v="Korrashoiuteenused"/>
    <s v="82"/>
    <x v="9"/>
    <s v="05101"/>
    <s v="Avalike alade puhastus"/>
    <m/>
    <m/>
    <s v="TF01-02"/>
    <s v="Kohalike teede hoiu toetus"/>
    <s v="KU171"/>
    <s v="Tänavate hooldus"/>
    <m/>
    <m/>
  </r>
  <r>
    <x v="307"/>
    <n v="1872"/>
    <x v="5"/>
    <x v="1"/>
    <x v="110"/>
    <s v="Kohaliku omavalitsuse toetusfond"/>
    <s v="L1192"/>
    <x v="2"/>
    <s v="04510"/>
    <s v="Maanteetransport"/>
    <m/>
    <m/>
    <s v="TF01-02"/>
    <s v="Kohalike teede hoiu toetus"/>
    <m/>
    <m/>
    <m/>
    <m/>
  </r>
  <r>
    <x v="308"/>
    <n v="-2924"/>
    <x v="0"/>
    <x v="10"/>
    <x v="36"/>
    <s v="Muud kommunikatsiooni-, kultuuri- ja vaba aja sisustamise kulud"/>
    <s v="L1150"/>
    <x v="1"/>
    <s v="09510"/>
    <s v="Noorte huviharidus ja huvitegevus"/>
    <m/>
    <m/>
    <s v="TF01-04"/>
    <s v="Huvihariduse ja -tegevuse toetus"/>
    <s v="KU42R"/>
    <s v="Riigi poolt toetatav huvitegevus"/>
    <m/>
    <m/>
  </r>
  <r>
    <x v="308"/>
    <n v="-2924"/>
    <x v="5"/>
    <x v="1"/>
    <x v="110"/>
    <s v="Kohaliku omavalitsuse toetusfond"/>
    <s v="L1150"/>
    <x v="1"/>
    <s v="09510"/>
    <s v="Noorte huviharidus ja huvitegevus"/>
    <m/>
    <m/>
    <s v="TF01-04"/>
    <s v="Huvihariduse ja -tegevuse toetus"/>
    <m/>
    <m/>
    <m/>
    <m/>
  </r>
  <r>
    <x v="309"/>
    <n v="-3634"/>
    <x v="5"/>
    <x v="1"/>
    <x v="112"/>
    <s v="Kohaliku omavalitsuse tasandusfond"/>
    <s v="L1100"/>
    <x v="6"/>
    <s v="01800"/>
    <s v="Üldiseloomuga ülekanded valitsussektoris"/>
    <m/>
    <m/>
    <m/>
    <m/>
    <m/>
    <m/>
    <m/>
    <m/>
  </r>
  <r>
    <x v="117"/>
    <n v="19117"/>
    <x v="0"/>
    <x v="12"/>
    <x v="26"/>
    <s v="Põhipalk ja kokkulepitud tasud (õpetajate brutopalk)"/>
    <s v="29"/>
    <x v="28"/>
    <s v="09510"/>
    <s v="Noorte huviharidus ja huvitegevus"/>
    <m/>
    <m/>
    <m/>
    <m/>
    <m/>
    <m/>
    <m/>
    <m/>
  </r>
  <r>
    <x v="53"/>
    <n v="18000"/>
    <x v="0"/>
    <x v="12"/>
    <x v="38"/>
    <s v="Põhipalk ja kokkulepitud tasud (TLS tippspetsialisti brutopalk)"/>
    <s v="29"/>
    <x v="28"/>
    <s v="09510"/>
    <s v="Noorte huviharidus ja huvitegevus"/>
    <m/>
    <m/>
    <m/>
    <m/>
    <m/>
    <m/>
    <m/>
    <m/>
  </r>
  <r>
    <x v="310"/>
    <n v="-21500"/>
    <x v="0"/>
    <x v="3"/>
    <x v="96"/>
    <s v="Eespool nimetamata sotsiaalabitoetused ja hüvitised"/>
    <s v="L1220"/>
    <x v="32"/>
    <s v="10702"/>
    <s v="Muu sotsiaalsete riskirühmade kaitse"/>
    <m/>
    <m/>
    <s v="0003"/>
    <s v="Kodud Tuleohutuks"/>
    <s v="KU690"/>
    <s v="Riskirühmad"/>
    <m/>
    <m/>
  </r>
  <r>
    <x v="117"/>
    <n v="43836"/>
    <x v="0"/>
    <x v="12"/>
    <x v="26"/>
    <s v="Põhipalk ja kokkulepitud tasud (õpetajate brutopalk)"/>
    <s v="28"/>
    <x v="19"/>
    <s v="09510"/>
    <s v="Noorte huviharidus ja huvitegevus"/>
    <m/>
    <m/>
    <m/>
    <m/>
    <m/>
    <m/>
    <m/>
    <m/>
  </r>
  <r>
    <x v="103"/>
    <n v="-43836"/>
    <x v="0"/>
    <x v="12"/>
    <x v="60"/>
    <s v="Töötasud võlaõiguslike lepingute alusel"/>
    <s v="28"/>
    <x v="19"/>
    <s v="09510"/>
    <s v="Noorte huviharidus ja huvitegevus"/>
    <m/>
    <m/>
    <m/>
    <m/>
    <m/>
    <m/>
    <m/>
    <m/>
  </r>
  <r>
    <x v="181"/>
    <n v="1926"/>
    <x v="0"/>
    <x v="12"/>
    <x v="29"/>
    <s v="Põhipalk ja kokkulepitud tasud (TLS juhtide brutopalgad)"/>
    <s v="28"/>
    <x v="19"/>
    <s v="09510"/>
    <s v="Noorte huviharidus ja huvitegevus"/>
    <m/>
    <m/>
    <m/>
    <m/>
    <m/>
    <m/>
    <m/>
    <m/>
  </r>
  <r>
    <x v="103"/>
    <n v="-1926"/>
    <x v="0"/>
    <x v="12"/>
    <x v="60"/>
    <s v="Töötasud võlaõiguslike lepingute alusel"/>
    <s v="28"/>
    <x v="19"/>
    <s v="09510"/>
    <s v="Noorte huviharidus ja huvitegevus"/>
    <m/>
    <m/>
    <m/>
    <m/>
    <m/>
    <m/>
    <m/>
    <m/>
  </r>
  <r>
    <x v="303"/>
    <n v="4232"/>
    <x v="0"/>
    <x v="12"/>
    <x v="53"/>
    <s v="Põhipalk ja kokkulepitud tasud (TLS keskastme spetsialisti brutopalk)"/>
    <s v="28"/>
    <x v="19"/>
    <s v="09510"/>
    <s v="Noorte huviharidus ja huvitegevus"/>
    <m/>
    <m/>
    <m/>
    <m/>
    <m/>
    <m/>
    <m/>
    <m/>
  </r>
  <r>
    <x v="103"/>
    <n v="-4232"/>
    <x v="0"/>
    <x v="12"/>
    <x v="60"/>
    <s v="Töötasud võlaõiguslike lepingute alusel"/>
    <s v="28"/>
    <x v="19"/>
    <s v="09510"/>
    <s v="Noorte huviharidus ja huvitegevus"/>
    <m/>
    <m/>
    <m/>
    <m/>
    <m/>
    <m/>
    <m/>
    <m/>
  </r>
  <r>
    <x v="289"/>
    <n v="500"/>
    <x v="0"/>
    <x v="10"/>
    <x v="101"/>
    <s v="Esindus- ja vastuvõtukulud (va kingitused ja auhinnad)"/>
    <n v="30"/>
    <x v="0"/>
    <s v="09212"/>
    <s v="Põhi- ja üldkeskharidus"/>
    <m/>
    <m/>
    <m/>
    <m/>
    <m/>
    <m/>
    <m/>
    <m/>
  </r>
  <r>
    <x v="266"/>
    <n v="-500"/>
    <x v="0"/>
    <x v="10"/>
    <x v="66"/>
    <s v="Info- ja PR teenused"/>
    <n v="30"/>
    <x v="0"/>
    <s v="09212"/>
    <s v="Põhi- ja üldkeskharidus"/>
    <m/>
    <m/>
    <m/>
    <m/>
    <m/>
    <m/>
    <m/>
    <m/>
  </r>
  <r>
    <x v="45"/>
    <n v="154"/>
    <x v="0"/>
    <x v="10"/>
    <x v="36"/>
    <s v="Muud kommunikatsiooni-, kultuuri- ja vaba aja sisustamise kulud"/>
    <n v="30"/>
    <x v="0"/>
    <s v="09212"/>
    <s v="Põhi- ja üldkeskharidus"/>
    <m/>
    <m/>
    <m/>
    <m/>
    <m/>
    <m/>
    <m/>
    <m/>
  </r>
  <r>
    <x v="297"/>
    <n v="-154"/>
    <x v="0"/>
    <x v="10"/>
    <x v="109"/>
    <s v="Remondi- ja hooldusteenused"/>
    <n v="30"/>
    <x v="0"/>
    <s v="09212"/>
    <s v="Põhi- ja üldkeskharidus"/>
    <m/>
    <m/>
    <m/>
    <m/>
    <m/>
    <m/>
    <m/>
    <m/>
  </r>
  <r>
    <x v="51"/>
    <n v="10"/>
    <x v="0"/>
    <x v="12"/>
    <x v="17"/>
    <s v="Töötuskindlustusmakse"/>
    <s v="15"/>
    <x v="30"/>
    <s v="09110"/>
    <s v="Alusharidus"/>
    <m/>
    <m/>
    <m/>
    <m/>
    <m/>
    <m/>
    <m/>
    <m/>
  </r>
  <r>
    <x v="52"/>
    <n v="218"/>
    <x v="0"/>
    <x v="12"/>
    <x v="18"/>
    <s v="Sotsiaalmaks töötasudelt ja toetustelt"/>
    <s v="15"/>
    <x v="30"/>
    <s v="09110"/>
    <s v="Alusharidus"/>
    <m/>
    <m/>
    <m/>
    <m/>
    <m/>
    <m/>
    <m/>
    <m/>
  </r>
  <r>
    <x v="117"/>
    <n v="430"/>
    <x v="0"/>
    <x v="12"/>
    <x v="26"/>
    <s v="Põhipalk ja kokkulepitud tasud (õpetajate brutopalk)"/>
    <s v="15"/>
    <x v="30"/>
    <s v="09110"/>
    <s v="Alusharidus"/>
    <m/>
    <m/>
    <m/>
    <m/>
    <m/>
    <m/>
    <m/>
    <m/>
  </r>
  <r>
    <x v="311"/>
    <n v="658"/>
    <x v="5"/>
    <x v="11"/>
    <x v="14"/>
    <s v="Muud tulud haridusalasest tegevusest"/>
    <s v="15"/>
    <x v="30"/>
    <s v="09110"/>
    <s v="Alusharidus"/>
    <m/>
    <m/>
    <m/>
    <m/>
    <m/>
    <m/>
    <m/>
    <m/>
  </r>
  <r>
    <x v="312"/>
    <n v="96119"/>
    <x v="0"/>
    <x v="10"/>
    <x v="113"/>
    <s v="Toitlustusteenused"/>
    <s v="15"/>
    <x v="30"/>
    <s v="09110"/>
    <s v="Alusharidus"/>
    <m/>
    <m/>
    <m/>
    <m/>
    <m/>
    <m/>
    <m/>
    <m/>
  </r>
  <r>
    <x v="313"/>
    <n v="-96119"/>
    <x v="0"/>
    <x v="10"/>
    <x v="87"/>
    <s v="Toiduained"/>
    <s v="15"/>
    <x v="30"/>
    <s v="09110"/>
    <s v="Alusharidus"/>
    <m/>
    <m/>
    <m/>
    <m/>
    <m/>
    <m/>
    <m/>
    <m/>
  </r>
  <r>
    <x v="314"/>
    <n v="-193800"/>
    <x v="0"/>
    <x v="12"/>
    <x v="114"/>
    <s v="Põhipalk ja kokkulepitud tasud (TLS nooremspetsialisti brutopalk)"/>
    <s v="15"/>
    <x v="30"/>
    <s v="09110"/>
    <s v="Alusharidus"/>
    <m/>
    <m/>
    <m/>
    <m/>
    <m/>
    <m/>
    <m/>
    <m/>
  </r>
  <r>
    <x v="315"/>
    <n v="193800"/>
    <x v="0"/>
    <x v="12"/>
    <x v="53"/>
    <s v="Põhipalk ja kokkulepitud tasud (TLS keskastme spetsialisti brutopalk)"/>
    <s v="15"/>
    <x v="30"/>
    <s v="09110"/>
    <s v="Alusharidus"/>
    <m/>
    <m/>
    <m/>
    <m/>
    <m/>
    <m/>
    <m/>
    <m/>
  </r>
  <r>
    <x v="175"/>
    <n v="100"/>
    <x v="0"/>
    <x v="10"/>
    <x v="73"/>
    <s v="Muud inventari majandamiskulud"/>
    <s v="28"/>
    <x v="19"/>
    <s v="09510"/>
    <s v="Noorte huviharidus ja huvitegevus"/>
    <m/>
    <m/>
    <m/>
    <m/>
    <m/>
    <m/>
    <m/>
    <m/>
  </r>
  <r>
    <x v="70"/>
    <n v="25"/>
    <x v="0"/>
    <x v="10"/>
    <x v="115"/>
    <s v="Sõidukulud"/>
    <s v="28"/>
    <x v="19"/>
    <s v="09510"/>
    <s v="Noorte huviharidus ja huvitegevus"/>
    <m/>
    <m/>
    <m/>
    <m/>
    <m/>
    <m/>
    <m/>
    <m/>
  </r>
  <r>
    <x v="69"/>
    <n v="25"/>
    <x v="0"/>
    <x v="10"/>
    <x v="116"/>
    <s v="Majutuskulud"/>
    <s v="28"/>
    <x v="19"/>
    <s v="09510"/>
    <s v="Noorte huviharidus ja huvitegevus"/>
    <m/>
    <m/>
    <m/>
    <m/>
    <m/>
    <m/>
    <m/>
    <m/>
  </r>
  <r>
    <x v="266"/>
    <n v="25"/>
    <x v="0"/>
    <x v="10"/>
    <x v="66"/>
    <s v="Info- ja PR teenused"/>
    <s v="28"/>
    <x v="19"/>
    <s v="09510"/>
    <s v="Noorte huviharidus ja huvitegevus"/>
    <m/>
    <m/>
    <m/>
    <m/>
    <m/>
    <m/>
    <m/>
    <m/>
  </r>
  <r>
    <x v="316"/>
    <n v="100"/>
    <x v="0"/>
    <x v="12"/>
    <x v="117"/>
    <s v="Tulumaks erisoodustustelt"/>
    <s v="28"/>
    <x v="19"/>
    <s v="09510"/>
    <s v="Noorte huviharidus ja huvitegevus"/>
    <m/>
    <m/>
    <m/>
    <m/>
    <m/>
    <m/>
    <m/>
    <m/>
  </r>
  <r>
    <x v="317"/>
    <n v="728"/>
    <x v="0"/>
    <x v="12"/>
    <x v="118"/>
    <s v="Muud sõidukulud"/>
    <s v="28"/>
    <x v="19"/>
    <s v="09510"/>
    <s v="Noorte huviharidus ja huvitegevus"/>
    <m/>
    <m/>
    <m/>
    <m/>
    <m/>
    <m/>
    <m/>
    <m/>
  </r>
  <r>
    <x v="318"/>
    <n v="-475"/>
    <x v="0"/>
    <x v="10"/>
    <x v="119"/>
    <s v="Rent"/>
    <s v="28"/>
    <x v="19"/>
    <s v="09510"/>
    <s v="Noorte huviharidus ja huvitegevus"/>
    <m/>
    <m/>
    <m/>
    <m/>
    <m/>
    <m/>
    <m/>
    <m/>
  </r>
  <r>
    <x v="317"/>
    <n v="250"/>
    <x v="0"/>
    <x v="12"/>
    <x v="118"/>
    <s v="Muud sõidukulud"/>
    <s v="28"/>
    <x v="19"/>
    <s v="09510"/>
    <s v="Noorte huviharidus ja huvitegevus"/>
    <m/>
    <m/>
    <m/>
    <m/>
    <m/>
    <m/>
    <m/>
    <m/>
  </r>
  <r>
    <x v="319"/>
    <n v="250"/>
    <x v="5"/>
    <x v="1"/>
    <x v="6"/>
    <s v="Annetused"/>
    <s v="28"/>
    <x v="19"/>
    <s v="09510"/>
    <s v="Noorte huviharidus ja huvitegevus"/>
    <m/>
    <m/>
    <m/>
    <m/>
    <m/>
    <m/>
    <m/>
    <m/>
  </r>
  <r>
    <x v="104"/>
    <n v="2400"/>
    <x v="0"/>
    <x v="10"/>
    <x v="33"/>
    <s v="Ürituste ja näituste korraldamise kulud"/>
    <s v="28"/>
    <x v="19"/>
    <s v="09510"/>
    <s v="Noorte huviharidus ja huvitegevus"/>
    <m/>
    <m/>
    <m/>
    <m/>
    <m/>
    <m/>
    <m/>
    <m/>
  </r>
  <r>
    <x v="320"/>
    <n v="2400"/>
    <x v="5"/>
    <x v="1"/>
    <x v="99"/>
    <s v="Toetused valitsussektorisse kuuluvatelt avalik-õiguslikelt juriidilistelt isikutelt (KULKA)"/>
    <s v="28"/>
    <x v="19"/>
    <s v="09510"/>
    <s v="Noorte huviharidus ja huvitegevus"/>
    <m/>
    <m/>
    <m/>
    <m/>
    <m/>
    <m/>
    <m/>
    <m/>
  </r>
  <r>
    <x v="51"/>
    <n v="17"/>
    <x v="0"/>
    <x v="12"/>
    <x v="17"/>
    <s v="Töötuskindlustusmakse"/>
    <s v="28"/>
    <x v="19"/>
    <s v="09510"/>
    <s v="Noorte huviharidus ja huvitegevus"/>
    <m/>
    <m/>
    <m/>
    <m/>
    <m/>
    <m/>
    <m/>
    <m/>
  </r>
  <r>
    <x v="52"/>
    <n v="665"/>
    <x v="0"/>
    <x v="12"/>
    <x v="18"/>
    <s v="Sotsiaalmaks töötasudelt ja toetustelt"/>
    <s v="28"/>
    <x v="19"/>
    <s v="09510"/>
    <s v="Noorte huviharidus ja huvitegevus"/>
    <m/>
    <m/>
    <m/>
    <m/>
    <m/>
    <m/>
    <m/>
    <m/>
  </r>
  <r>
    <x v="117"/>
    <n v="2017"/>
    <x v="0"/>
    <x v="12"/>
    <x v="26"/>
    <s v="Põhipalk ja kokkulepitud tasud (õpetajate brutopalk)"/>
    <s v="28"/>
    <x v="19"/>
    <s v="09510"/>
    <s v="Noorte huviharidus ja huvitegevus"/>
    <m/>
    <m/>
    <m/>
    <m/>
    <m/>
    <m/>
    <m/>
    <m/>
  </r>
  <r>
    <x v="65"/>
    <n v="2699"/>
    <x v="5"/>
    <x v="1"/>
    <x v="21"/>
    <s v="Kodumaine sihtfinantseerimine tegevuskuludeks"/>
    <s v="28"/>
    <x v="19"/>
    <s v="09510"/>
    <s v="Noorte huviharidus ja huvitegevus"/>
    <m/>
    <m/>
    <m/>
    <m/>
    <m/>
    <m/>
    <m/>
    <m/>
  </r>
  <r>
    <x v="104"/>
    <n v="850"/>
    <x v="0"/>
    <x v="10"/>
    <x v="33"/>
    <s v="Ürituste ja näituste korraldamise kulud"/>
    <s v="28"/>
    <x v="19"/>
    <s v="09510"/>
    <s v="Noorte huviharidus ja huvitegevus"/>
    <m/>
    <m/>
    <m/>
    <m/>
    <m/>
    <m/>
    <m/>
    <m/>
  </r>
  <r>
    <x v="321"/>
    <n v="850"/>
    <x v="5"/>
    <x v="11"/>
    <x v="120"/>
    <s v="Muu toodete ja teenuste müük"/>
    <s v="28"/>
    <x v="19"/>
    <s v="09510"/>
    <s v="Noorte huviharidus ja huvitegevus"/>
    <m/>
    <m/>
    <m/>
    <m/>
    <m/>
    <m/>
    <m/>
    <m/>
  </r>
  <r>
    <x v="104"/>
    <n v="4913"/>
    <x v="0"/>
    <x v="10"/>
    <x v="33"/>
    <s v="Ürituste ja näituste korraldamise kulud"/>
    <s v="28"/>
    <x v="19"/>
    <s v="09510"/>
    <s v="Noorte huviharidus ja huvitegevus"/>
    <m/>
    <m/>
    <m/>
    <m/>
    <m/>
    <m/>
    <m/>
    <m/>
  </r>
  <r>
    <x v="49"/>
    <n v="5441"/>
    <x v="5"/>
    <x v="11"/>
    <x v="14"/>
    <s v="Muud tulud haridusalasest tegevusest"/>
    <s v="28"/>
    <x v="19"/>
    <s v="09510"/>
    <s v="Noorte huviharidus ja huvitegevus"/>
    <m/>
    <m/>
    <m/>
    <m/>
    <m/>
    <m/>
    <m/>
    <m/>
  </r>
  <r>
    <x v="70"/>
    <n v="5787"/>
    <x v="0"/>
    <x v="10"/>
    <x v="52"/>
    <s v="Sõidukulud"/>
    <s v="20"/>
    <x v="12"/>
    <s v="09212"/>
    <s v="Põhi- ja üldkeskharidus"/>
    <m/>
    <m/>
    <s v="PR203"/>
    <s v="Kaare Kooli Erasmus+ KA-210A"/>
    <m/>
    <m/>
    <m/>
    <m/>
  </r>
  <r>
    <x v="67"/>
    <n v="1050"/>
    <x v="0"/>
    <x v="10"/>
    <x v="49"/>
    <s v="Päevarahad"/>
    <s v="20"/>
    <x v="12"/>
    <s v="09212"/>
    <s v="Põhi- ja üldkeskharidus"/>
    <m/>
    <m/>
    <s v="PR203"/>
    <s v="Kaare Kooli Erasmus+ KA-210A"/>
    <m/>
    <m/>
    <m/>
    <m/>
  </r>
  <r>
    <x v="68"/>
    <n v="330"/>
    <x v="0"/>
    <x v="10"/>
    <x v="50"/>
    <s v="Lähetatute kindlustus"/>
    <s v="20"/>
    <x v="12"/>
    <s v="09212"/>
    <s v="Põhi- ja üldkeskharidus"/>
    <m/>
    <m/>
    <s v="PR203"/>
    <s v="Kaare Kooli Erasmus+ KA-210A"/>
    <m/>
    <m/>
    <m/>
    <m/>
  </r>
  <r>
    <x v="69"/>
    <n v="3370"/>
    <x v="0"/>
    <x v="10"/>
    <x v="51"/>
    <s v="Majutuskulud"/>
    <s v="20"/>
    <x v="12"/>
    <s v="09212"/>
    <s v="Põhi- ja üldkeskharidus"/>
    <m/>
    <m/>
    <s v="PR203"/>
    <s v="Kaare Kooli Erasmus+ KA-210A"/>
    <m/>
    <m/>
    <m/>
    <m/>
  </r>
  <r>
    <x v="289"/>
    <n v="1463"/>
    <x v="0"/>
    <x v="10"/>
    <x v="101"/>
    <s v="Esindus- ja vastuvõtukulud (va kingitused ja auhinnad)"/>
    <s v="20"/>
    <x v="12"/>
    <s v="09212"/>
    <s v="Põhi- ja üldkeskharidus"/>
    <m/>
    <m/>
    <s v="PR203"/>
    <s v="Kaare Kooli Erasmus+ KA-210A"/>
    <m/>
    <m/>
    <m/>
    <m/>
  </r>
  <r>
    <x v="322"/>
    <n v="80"/>
    <x v="0"/>
    <x v="10"/>
    <x v="36"/>
    <s v="Muud kommunikatsiooni-, kultuuri- ja vaba aja sisustamise kulud"/>
    <s v="28"/>
    <x v="19"/>
    <s v="09510"/>
    <s v="Noorte huviharidus ja huvitegevus"/>
    <m/>
    <m/>
    <m/>
    <m/>
    <m/>
    <m/>
    <m/>
    <m/>
  </r>
  <r>
    <x v="323"/>
    <n v="3700"/>
    <x v="0"/>
    <x v="10"/>
    <x v="121"/>
    <s v="Korrashoiu- ja remondimaterjalid, lisaseadmed ja -tarvikud"/>
    <s v="82"/>
    <x v="9"/>
    <s v="08103"/>
    <s v="Puhkepargid ja -baasid"/>
    <m/>
    <m/>
    <m/>
    <m/>
    <m/>
    <m/>
    <m/>
    <m/>
  </r>
  <r>
    <x v="266"/>
    <n v="-259"/>
    <x v="0"/>
    <x v="10"/>
    <x v="66"/>
    <s v="Info- ja PR teenused"/>
    <s v="20"/>
    <x v="12"/>
    <s v="09212"/>
    <s v="Põhi- ja üldkeskharidus"/>
    <m/>
    <m/>
    <m/>
    <m/>
    <m/>
    <m/>
    <m/>
    <m/>
  </r>
  <r>
    <x v="179"/>
    <n v="-3700"/>
    <x v="0"/>
    <x v="10"/>
    <x v="30"/>
    <s v="Inventar ja selle tarvikud"/>
    <s v="82"/>
    <x v="9"/>
    <s v="05101"/>
    <s v="Avalike alade puhastus"/>
    <m/>
    <m/>
    <m/>
    <m/>
    <m/>
    <m/>
    <m/>
    <m/>
  </r>
  <r>
    <x v="324"/>
    <n v="750"/>
    <x v="0"/>
    <x v="10"/>
    <x v="122"/>
    <s v="Kommunikatsioonitehnoloogiline riistvara ja tarvikud"/>
    <s v="82"/>
    <x v="9"/>
    <s v="05101"/>
    <s v="Avalike alade puhastus"/>
    <n v="3000"/>
    <s v="IKT kulud"/>
    <m/>
    <m/>
    <m/>
    <m/>
    <m/>
    <m/>
  </r>
  <r>
    <x v="325"/>
    <n v="259"/>
    <x v="0"/>
    <x v="10"/>
    <x v="123"/>
    <s v="Reklaamikulud"/>
    <s v="20"/>
    <x v="12"/>
    <s v="09212"/>
    <s v="Põhi- ja üldkeskharidus"/>
    <m/>
    <m/>
    <m/>
    <m/>
    <m/>
    <m/>
    <m/>
    <m/>
  </r>
  <r>
    <x v="70"/>
    <n v="-161"/>
    <x v="0"/>
    <x v="10"/>
    <x v="52"/>
    <s v="Sõidukulud"/>
    <s v="20"/>
    <x v="12"/>
    <s v="09212"/>
    <s v="Põhi- ja üldkeskharidus"/>
    <m/>
    <m/>
    <m/>
    <m/>
    <m/>
    <m/>
    <m/>
    <m/>
  </r>
  <r>
    <x v="318"/>
    <n v="161"/>
    <x v="0"/>
    <x v="10"/>
    <x v="119"/>
    <s v="Rent"/>
    <s v="20"/>
    <x v="12"/>
    <s v="09212"/>
    <s v="Põhi- ja üldkeskharidus"/>
    <m/>
    <m/>
    <m/>
    <m/>
    <m/>
    <m/>
    <m/>
    <m/>
  </r>
  <r>
    <x v="54"/>
    <n v="-200"/>
    <x v="0"/>
    <x v="10"/>
    <x v="35"/>
    <s v="Muud õppevahendid"/>
    <s v="20"/>
    <x v="12"/>
    <s v="09212"/>
    <s v="Põhi- ja üldkeskharidus"/>
    <m/>
    <m/>
    <m/>
    <m/>
    <m/>
    <m/>
    <m/>
    <m/>
  </r>
  <r>
    <x v="326"/>
    <n v="200"/>
    <x v="0"/>
    <x v="12"/>
    <x v="124"/>
    <s v="Toitlustuskulud ja toiduraha hüvitised"/>
    <s v="20"/>
    <x v="12"/>
    <s v="09212"/>
    <s v="Põhi- ja üldkeskharidus"/>
    <m/>
    <m/>
    <m/>
    <m/>
    <m/>
    <m/>
    <m/>
    <m/>
  </r>
  <r>
    <x v="327"/>
    <n v="-665"/>
    <x v="0"/>
    <x v="10"/>
    <x v="70"/>
    <s v="Sideteenused"/>
    <s v="82"/>
    <x v="9"/>
    <s v="05101"/>
    <s v="Avalike alade puhastus"/>
    <m/>
    <m/>
    <m/>
    <m/>
    <m/>
    <m/>
    <m/>
    <m/>
  </r>
  <r>
    <x v="328"/>
    <n v="400"/>
    <x v="0"/>
    <x v="12"/>
    <x v="125"/>
    <s v="Esindus ja vastuvõtukulud"/>
    <s v="82"/>
    <x v="9"/>
    <s v="05101"/>
    <s v="Avalike alade puhastus"/>
    <m/>
    <m/>
    <m/>
    <m/>
    <m/>
    <m/>
    <m/>
    <m/>
  </r>
  <r>
    <x v="329"/>
    <n v="200"/>
    <x v="0"/>
    <x v="14"/>
    <x v="126"/>
    <s v="Riigilõivud"/>
    <s v="82"/>
    <x v="9"/>
    <s v="05101"/>
    <s v="Avalike alade puhastus"/>
    <m/>
    <m/>
    <m/>
    <m/>
    <m/>
    <m/>
    <m/>
    <m/>
  </r>
  <r>
    <x v="265"/>
    <n v="-2375"/>
    <x v="0"/>
    <x v="10"/>
    <x v="127"/>
    <s v="Kindlustus"/>
    <s v="82"/>
    <x v="9"/>
    <s v="05101"/>
    <s v="Avalike alade puhastus"/>
    <m/>
    <m/>
    <m/>
    <m/>
    <m/>
    <m/>
    <m/>
    <m/>
  </r>
  <r>
    <x v="265"/>
    <n v="2375"/>
    <x v="0"/>
    <x v="10"/>
    <x v="97"/>
    <s v="Kindlustus"/>
    <s v="82"/>
    <x v="9"/>
    <s v="05101"/>
    <s v="Avalike alade puhastus"/>
    <m/>
    <m/>
    <m/>
    <m/>
    <m/>
    <m/>
    <m/>
    <m/>
  </r>
  <r>
    <x v="323"/>
    <n v="19000"/>
    <x v="0"/>
    <x v="10"/>
    <x v="42"/>
    <s v="Korrashoiu- ja remondimaterjalid, lisaseadmed ja -tarvikud"/>
    <s v="82"/>
    <x v="9"/>
    <s v="05101"/>
    <s v="Avalike alade puhastus"/>
    <m/>
    <m/>
    <m/>
    <m/>
    <m/>
    <m/>
    <m/>
    <m/>
  </r>
  <r>
    <x v="323"/>
    <n v="-19000"/>
    <x v="0"/>
    <x v="10"/>
    <x v="128"/>
    <s v="Korrashoiu- ja remondimaterjalid, lisaseadmed ja -tarvikud"/>
    <s v="82"/>
    <x v="9"/>
    <s v="05101"/>
    <s v="Avalike alade puhastus"/>
    <m/>
    <m/>
    <m/>
    <m/>
    <m/>
    <m/>
    <m/>
    <m/>
  </r>
  <r>
    <x v="330"/>
    <n v="43028"/>
    <x v="0"/>
    <x v="10"/>
    <x v="24"/>
    <s v="Kütus"/>
    <s v="82"/>
    <x v="9"/>
    <s v="05101"/>
    <s v="Avalike alade puhastus"/>
    <m/>
    <m/>
    <m/>
    <m/>
    <m/>
    <m/>
    <m/>
    <m/>
  </r>
  <r>
    <x v="330"/>
    <n v="-51150"/>
    <x v="0"/>
    <x v="10"/>
    <x v="25"/>
    <s v="Kütus"/>
    <s v="82"/>
    <x v="9"/>
    <s v="05101"/>
    <s v="Avalike alade puhastus"/>
    <m/>
    <m/>
    <m/>
    <m/>
    <m/>
    <m/>
    <m/>
    <m/>
  </r>
  <r>
    <x v="331"/>
    <n v="2804"/>
    <x v="0"/>
    <x v="10"/>
    <x v="129"/>
    <s v="Eri- ja vormiriietus"/>
    <s v="82"/>
    <x v="9"/>
    <s v="05101"/>
    <s v="Avalike alade puhastus"/>
    <m/>
    <m/>
    <m/>
    <m/>
    <m/>
    <m/>
    <m/>
    <m/>
  </r>
  <r>
    <x v="332"/>
    <n v="-2489"/>
    <x v="0"/>
    <x v="10"/>
    <x v="130"/>
    <s v="Üür, rent, kasutusõiguse tasu"/>
    <s v="82"/>
    <x v="9"/>
    <s v="05101"/>
    <s v="Avalike alade puhastus"/>
    <m/>
    <m/>
    <m/>
    <m/>
    <m/>
    <m/>
    <m/>
    <m/>
  </r>
  <r>
    <x v="331"/>
    <n v="300"/>
    <x v="0"/>
    <x v="10"/>
    <x v="129"/>
    <s v="Eri- ja vormiriietus"/>
    <s v="82"/>
    <x v="9"/>
    <s v="05101"/>
    <s v="Avalike alade puhastus"/>
    <m/>
    <m/>
    <m/>
    <m/>
    <m/>
    <m/>
    <m/>
    <m/>
  </r>
  <r>
    <x v="333"/>
    <n v="-300"/>
    <x v="0"/>
    <x v="10"/>
    <x v="131"/>
    <s v="Postiteenused"/>
    <s v="82"/>
    <x v="9"/>
    <s v="05101"/>
    <s v="Avalike alade puhastus"/>
    <m/>
    <m/>
    <m/>
    <m/>
    <m/>
    <m/>
    <m/>
    <m/>
  </r>
  <r>
    <x v="331"/>
    <n v="1215"/>
    <x v="0"/>
    <x v="10"/>
    <x v="129"/>
    <s v="Eri- ja vormiriietus"/>
    <s v="82"/>
    <x v="9"/>
    <s v="05101"/>
    <s v="Avalike alade puhastus"/>
    <m/>
    <m/>
    <m/>
    <m/>
    <m/>
    <m/>
    <m/>
    <m/>
  </r>
  <r>
    <x v="318"/>
    <n v="-1215"/>
    <x v="0"/>
    <x v="10"/>
    <x v="119"/>
    <s v="Rent"/>
    <s v="82"/>
    <x v="9"/>
    <s v="05101"/>
    <s v="Avalike alade puhastus"/>
    <m/>
    <m/>
    <m/>
    <m/>
    <m/>
    <m/>
    <m/>
    <m/>
  </r>
  <r>
    <x v="334"/>
    <n v="800"/>
    <x v="0"/>
    <x v="10"/>
    <x v="49"/>
    <s v="Päevarahad"/>
    <s v="47"/>
    <x v="14"/>
    <s v="09212"/>
    <s v="Põhi- ja üldkeskharidus"/>
    <m/>
    <m/>
    <m/>
    <m/>
    <m/>
    <m/>
    <m/>
    <m/>
  </r>
  <r>
    <x v="334"/>
    <n v="-800"/>
    <x v="0"/>
    <x v="10"/>
    <x v="39"/>
    <s v="Muud koolituse kulud"/>
    <s v="47"/>
    <x v="14"/>
    <s v="09212"/>
    <s v="Põhi- ja üldkeskharidus"/>
    <m/>
    <m/>
    <m/>
    <m/>
    <m/>
    <m/>
    <m/>
    <m/>
  </r>
  <r>
    <x v="335"/>
    <n v="1000"/>
    <x v="0"/>
    <x v="10"/>
    <x v="115"/>
    <s v="Sõidukulud"/>
    <s v="47"/>
    <x v="14"/>
    <s v="09212"/>
    <s v="Põhi- ja üldkeskharidus"/>
    <m/>
    <m/>
    <m/>
    <m/>
    <m/>
    <m/>
    <m/>
    <m/>
  </r>
  <r>
    <x v="335"/>
    <n v="-1000"/>
    <x v="0"/>
    <x v="10"/>
    <x v="57"/>
    <s v="Koolitusteenused"/>
    <s v="47"/>
    <x v="14"/>
    <s v="09212"/>
    <s v="Põhi- ja üldkeskharidus"/>
    <m/>
    <m/>
    <m/>
    <m/>
    <m/>
    <m/>
    <m/>
    <m/>
  </r>
  <r>
    <x v="65"/>
    <n v="12000"/>
    <x v="5"/>
    <x v="1"/>
    <x v="21"/>
    <s v="Kodumaine sihtfinantseerimine tegevuskuludeks"/>
    <s v="20"/>
    <x v="12"/>
    <s v="09212"/>
    <s v="Põhi- ja üldkeskharidus"/>
    <m/>
    <m/>
    <s v="PR203"/>
    <s v="Kaare Kooli Erasmus+ KA-210A"/>
    <m/>
    <m/>
    <m/>
    <m/>
  </r>
  <r>
    <x v="45"/>
    <n v="-109"/>
    <x v="0"/>
    <x v="10"/>
    <x v="36"/>
    <s v="Muud kommunikatsiooni-, kultuuri- ja vaba aja sisustamise kulud"/>
    <s v="49"/>
    <x v="20"/>
    <s v="09212"/>
    <s v="Põhi- ja üldkeskharidus"/>
    <m/>
    <m/>
    <m/>
    <m/>
    <m/>
    <m/>
    <m/>
    <m/>
  </r>
  <r>
    <x v="326"/>
    <n v="64"/>
    <x v="0"/>
    <x v="12"/>
    <x v="124"/>
    <s v="Toitlustuskulud ja toiduraha hüvitised"/>
    <s v="49"/>
    <x v="20"/>
    <s v="09212"/>
    <s v="Põhi- ja üldkeskharidus"/>
    <m/>
    <m/>
    <m/>
    <m/>
    <m/>
    <m/>
    <m/>
    <m/>
  </r>
  <r>
    <x v="336"/>
    <n v="27"/>
    <x v="0"/>
    <x v="12"/>
    <x v="132"/>
    <s v="Sotsiaalmaks erisoodustustelt"/>
    <s v="49"/>
    <x v="20"/>
    <s v="09212"/>
    <s v="Põhi- ja üldkeskharidus"/>
    <m/>
    <m/>
    <m/>
    <m/>
    <m/>
    <m/>
    <m/>
    <m/>
  </r>
  <r>
    <x v="316"/>
    <n v="18"/>
    <x v="0"/>
    <x v="12"/>
    <x v="117"/>
    <s v="Tulumaks erisoodustustelt"/>
    <s v="49"/>
    <x v="20"/>
    <s v="09212"/>
    <s v="Põhi- ja üldkeskharidus"/>
    <m/>
    <m/>
    <m/>
    <m/>
    <m/>
    <m/>
    <m/>
    <m/>
  </r>
  <r>
    <x v="103"/>
    <n v="-1600"/>
    <x v="0"/>
    <x v="12"/>
    <x v="60"/>
    <s v="Töötasud võlaõiguslike lepingute alusel"/>
    <s v="49"/>
    <x v="20"/>
    <s v="09212"/>
    <s v="Põhi- ja üldkeskharidus"/>
    <m/>
    <m/>
    <m/>
    <m/>
    <m/>
    <m/>
    <m/>
    <m/>
  </r>
  <r>
    <x v="303"/>
    <n v="398"/>
    <x v="0"/>
    <x v="12"/>
    <x v="53"/>
    <s v="Põhipalk ja kokkulepitud tasud (TLS keskastme spetsialisti brutopalk)"/>
    <s v="49"/>
    <x v="20"/>
    <s v="09212"/>
    <s v="Põhi- ja üldkeskharidus"/>
    <m/>
    <m/>
    <m/>
    <m/>
    <m/>
    <m/>
    <m/>
    <m/>
  </r>
  <r>
    <x v="53"/>
    <n v="254"/>
    <x v="0"/>
    <x v="12"/>
    <x v="38"/>
    <s v="Põhipalk ja kokkulepitud tasud (TLS tippspetsialisti brutopalk)"/>
    <s v="49"/>
    <x v="20"/>
    <s v="09212"/>
    <s v="Põhi- ja üldkeskharidus"/>
    <m/>
    <m/>
    <m/>
    <m/>
    <m/>
    <m/>
    <m/>
    <m/>
  </r>
  <r>
    <x v="181"/>
    <n v="948"/>
    <x v="0"/>
    <x v="12"/>
    <x v="29"/>
    <s v="Põhipalk ja kokkulepitud tasud (TLS juhtide brutopalgad)"/>
    <s v="49"/>
    <x v="20"/>
    <s v="09212"/>
    <s v="Põhi- ja üldkeskharidus"/>
    <m/>
    <m/>
    <m/>
    <m/>
    <m/>
    <m/>
    <m/>
    <m/>
  </r>
  <r>
    <x v="337"/>
    <n v="-80"/>
    <x v="0"/>
    <x v="10"/>
    <x v="101"/>
    <s v="Esindus- ja vastuvõtukulud (va kingitused ja auhinnad)"/>
    <s v="13"/>
    <x v="27"/>
    <s v="09110"/>
    <s v="Alusharidus"/>
    <m/>
    <m/>
    <m/>
    <m/>
    <m/>
    <m/>
    <m/>
    <m/>
  </r>
  <r>
    <x v="104"/>
    <n v="710"/>
    <x v="0"/>
    <x v="10"/>
    <x v="33"/>
    <s v="Ürituste ja näituste korraldamise kulud"/>
    <s v="29"/>
    <x v="28"/>
    <s v="09510"/>
    <s v="Noorte huviharidus ja huvitegevus"/>
    <m/>
    <m/>
    <s v="29003"/>
    <s v="KULKA S-Stuudio"/>
    <m/>
    <m/>
    <m/>
    <m/>
  </r>
  <r>
    <x v="320"/>
    <n v="710"/>
    <x v="5"/>
    <x v="1"/>
    <x v="99"/>
    <s v="Toetused valitsussektorisse kuuluvatelt avalik-õiguslikelt juriidilistelt isikutelt (KULKA)"/>
    <s v="29"/>
    <x v="28"/>
    <s v="09510"/>
    <s v="Noorte huviharidus ja huvitegevus"/>
    <m/>
    <m/>
    <s v="29003"/>
    <s v="KULKA S-Stuudio"/>
    <m/>
    <m/>
    <m/>
    <m/>
  </r>
  <r>
    <x v="297"/>
    <n v="19"/>
    <x v="0"/>
    <x v="10"/>
    <x v="104"/>
    <s v="Remondi- ja hooldusteenused"/>
    <s v="27"/>
    <x v="22"/>
    <s v="09510"/>
    <s v="Noorte huviharidus ja huvitegevus"/>
    <m/>
    <m/>
    <m/>
    <m/>
    <m/>
    <m/>
    <m/>
    <m/>
  </r>
  <r>
    <x v="323"/>
    <n v="-19"/>
    <x v="0"/>
    <x v="10"/>
    <x v="40"/>
    <s v="Korrashoiu- ja remondimaterjalid, lisaseadmed ja -tarvikud"/>
    <s v="27"/>
    <x v="22"/>
    <s v="09510"/>
    <s v="Noorte huviharidus ja huvitegevus"/>
    <m/>
    <m/>
    <m/>
    <m/>
    <m/>
    <m/>
    <m/>
    <m/>
  </r>
  <r>
    <x v="303"/>
    <n v="264180"/>
    <x v="0"/>
    <x v="12"/>
    <x v="53"/>
    <s v="Põhipalk ja kokkulepitud tasud (TLS keskastme spetsialisti brutopalk)"/>
    <s v="16"/>
    <x v="25"/>
    <s v="09110"/>
    <s v="Alusharidus"/>
    <m/>
    <m/>
    <m/>
    <m/>
    <m/>
    <m/>
    <m/>
    <m/>
  </r>
  <r>
    <x v="338"/>
    <n v="-264180"/>
    <x v="0"/>
    <x v="12"/>
    <x v="114"/>
    <s v="Põhipalk ja kokkulepitud tasud (TLS nooremspetsialisti brutopalk)"/>
    <s v="16"/>
    <x v="25"/>
    <s v="09110"/>
    <s v="Alusharidus"/>
    <m/>
    <m/>
    <m/>
    <m/>
    <m/>
    <m/>
    <m/>
    <m/>
  </r>
  <r>
    <x v="70"/>
    <n v="200"/>
    <x v="0"/>
    <x v="10"/>
    <x v="115"/>
    <s v="Sõidukulud"/>
    <s v="29"/>
    <x v="28"/>
    <s v="09510"/>
    <s v="Noorte huviharidus ja huvitegevus"/>
    <m/>
    <m/>
    <m/>
    <m/>
    <m/>
    <m/>
    <m/>
    <m/>
  </r>
  <r>
    <x v="180"/>
    <n v="1900"/>
    <x v="0"/>
    <x v="10"/>
    <x v="57"/>
    <s v="Koolitusteenused"/>
    <s v="29"/>
    <x v="28"/>
    <s v="09510"/>
    <s v="Noorte huviharidus ja huvitegevus"/>
    <m/>
    <m/>
    <m/>
    <m/>
    <m/>
    <m/>
    <m/>
    <m/>
  </r>
  <r>
    <x v="339"/>
    <n v="-2100"/>
    <x v="0"/>
    <x v="10"/>
    <x v="133"/>
    <s v="Muud koolitusega seotud kulud"/>
    <s v="29"/>
    <x v="28"/>
    <s v="09510"/>
    <s v="Noorte huviharidus ja huvitegevus"/>
    <m/>
    <m/>
    <m/>
    <m/>
    <m/>
    <m/>
    <m/>
    <m/>
  </r>
  <r>
    <x v="324"/>
    <n v="699"/>
    <x v="0"/>
    <x v="10"/>
    <x v="122"/>
    <s v="Kommunikatsioonitehnoloogiline riistvara ja tarvikud"/>
    <s v="29"/>
    <x v="28"/>
    <s v="09510"/>
    <s v="Noorte huviharidus ja huvitegevus"/>
    <m/>
    <m/>
    <m/>
    <m/>
    <m/>
    <m/>
    <m/>
    <m/>
  </r>
  <r>
    <x v="104"/>
    <n v="-699"/>
    <x v="0"/>
    <x v="10"/>
    <x v="33"/>
    <s v="Ürituste ja näituste korraldamise kulud"/>
    <s v="29"/>
    <x v="28"/>
    <s v="09510"/>
    <s v="Noorte huviharidus ja huvitegevus"/>
    <m/>
    <m/>
    <m/>
    <m/>
    <m/>
    <m/>
    <m/>
    <m/>
  </r>
  <r>
    <x v="103"/>
    <n v="-26349"/>
    <x v="0"/>
    <x v="12"/>
    <x v="60"/>
    <s v="Töötasud võlaõiguslike lepingute alusel"/>
    <s v="29"/>
    <x v="28"/>
    <s v="09510"/>
    <s v="Noorte huviharidus ja huvitegevus"/>
    <m/>
    <m/>
    <m/>
    <m/>
    <m/>
    <m/>
    <m/>
    <m/>
  </r>
  <r>
    <x v="181"/>
    <n v="-10768"/>
    <x v="0"/>
    <x v="12"/>
    <x v="29"/>
    <s v="Põhipalk ja kokkulepitud tasud (TLS juhtide brutopalgad)"/>
    <s v="29"/>
    <x v="28"/>
    <s v="09510"/>
    <s v="Noorte huviharidus ja huvitegevus"/>
    <m/>
    <m/>
    <m/>
    <m/>
    <m/>
    <m/>
    <m/>
    <m/>
  </r>
  <r>
    <x v="179"/>
    <n v="-900"/>
    <x v="0"/>
    <x v="10"/>
    <x v="30"/>
    <s v="Inventar ja selle tarvikud"/>
    <s v="13"/>
    <x v="27"/>
    <s v="09110"/>
    <s v="Alusharidus"/>
    <m/>
    <m/>
    <m/>
    <m/>
    <m/>
    <m/>
    <m/>
    <m/>
  </r>
  <r>
    <x v="289"/>
    <n v="-500"/>
    <x v="0"/>
    <x v="10"/>
    <x v="101"/>
    <s v="Esindus- ja vastuvõtukulud (va kingitused ja auhinnad)"/>
    <s v="13"/>
    <x v="27"/>
    <s v="09110"/>
    <s v="Alusharidus"/>
    <m/>
    <m/>
    <m/>
    <m/>
    <m/>
    <m/>
    <m/>
    <m/>
  </r>
  <r>
    <x v="326"/>
    <n v="1400"/>
    <x v="0"/>
    <x v="12"/>
    <x v="124"/>
    <s v="Toitlustuskulud ja toiduraha hüvitised"/>
    <s v="13"/>
    <x v="27"/>
    <s v="09110"/>
    <s v="Alusharidus"/>
    <m/>
    <m/>
    <m/>
    <m/>
    <m/>
    <m/>
    <m/>
    <m/>
  </r>
  <r>
    <x v="338"/>
    <n v="-441047"/>
    <x v="0"/>
    <x v="12"/>
    <x v="114"/>
    <s v="Põhipalk ja kokkulepitud tasud (TLS nooremspetsialisti brutopalk)"/>
    <s v="13"/>
    <x v="27"/>
    <s v="09110"/>
    <s v="Alusharidus"/>
    <m/>
    <m/>
    <m/>
    <m/>
    <m/>
    <m/>
    <m/>
    <m/>
  </r>
  <r>
    <x v="117"/>
    <n v="-1033"/>
    <x v="0"/>
    <x v="12"/>
    <x v="26"/>
    <s v="Põhipalk ja kokkulepitud tasud (õpetajate brutopalk)"/>
    <s v="13"/>
    <x v="27"/>
    <s v="09110"/>
    <s v="Alusharidus"/>
    <m/>
    <m/>
    <m/>
    <m/>
    <m/>
    <m/>
    <m/>
    <m/>
  </r>
  <r>
    <x v="303"/>
    <n v="442080"/>
    <x v="0"/>
    <x v="12"/>
    <x v="53"/>
    <s v="Põhipalk ja kokkulepitud tasud (TLS keskastme spetsialisti brutopalk)"/>
    <s v="13"/>
    <x v="27"/>
    <s v="09110"/>
    <s v="Alusharidus"/>
    <m/>
    <m/>
    <m/>
    <m/>
    <m/>
    <m/>
    <m/>
    <m/>
  </r>
  <r>
    <x v="340"/>
    <n v="102082"/>
    <x v="0"/>
    <x v="10"/>
    <x v="113"/>
    <s v="Toitlustusteenused"/>
    <s v="14"/>
    <x v="23"/>
    <s v="09110"/>
    <s v="Alusharidus"/>
    <m/>
    <m/>
    <m/>
    <m/>
    <m/>
    <m/>
    <m/>
    <m/>
  </r>
  <r>
    <x v="341"/>
    <n v="-102082"/>
    <x v="0"/>
    <x v="10"/>
    <x v="87"/>
    <s v="Toiduained"/>
    <s v="14"/>
    <x v="23"/>
    <s v="09110"/>
    <s v="Alusharidus"/>
    <m/>
    <m/>
    <m/>
    <m/>
    <m/>
    <m/>
    <m/>
    <m/>
  </r>
  <r>
    <x v="303"/>
    <n v="126192"/>
    <x v="0"/>
    <x v="12"/>
    <x v="53"/>
    <s v="Põhipalk ja kokkulepitud tasud (TLS keskastme spetsialisti brutopalk)"/>
    <s v="14"/>
    <x v="23"/>
    <s v="09110"/>
    <s v="Alusharidus"/>
    <m/>
    <m/>
    <m/>
    <m/>
    <m/>
    <m/>
    <m/>
    <m/>
  </r>
  <r>
    <x v="338"/>
    <n v="-126192"/>
    <x v="0"/>
    <x v="12"/>
    <x v="114"/>
    <s v="Põhipalk ja kokkulepitud tasud (TLS nooremspetsialisti brutopalk)"/>
    <s v="14"/>
    <x v="23"/>
    <s v="09110"/>
    <s v="Alusharidus"/>
    <m/>
    <m/>
    <m/>
    <m/>
    <m/>
    <m/>
    <m/>
    <m/>
  </r>
  <r>
    <x v="342"/>
    <n v="-23424"/>
    <x v="0"/>
    <x v="10"/>
    <x v="134"/>
    <s v="Muud kinnistute, hoonete, ruumide kulud"/>
    <s v="L1200"/>
    <x v="13"/>
    <s v="04740"/>
    <s v="Üldmajanduslikud arendusprojektid"/>
    <m/>
    <m/>
    <m/>
    <m/>
    <s v="KU225"/>
    <s v="Üldplaneeringu koostamine"/>
    <m/>
    <m/>
  </r>
  <r>
    <x v="232"/>
    <n v="23424"/>
    <x v="0"/>
    <x v="10"/>
    <x v="32"/>
    <s v="Muud administreerimiskulud"/>
    <s v="L1200"/>
    <x v="13"/>
    <s v="04740"/>
    <s v="Üldmajanduslikud arendusprojektid"/>
    <m/>
    <m/>
    <m/>
    <m/>
    <s v="KU225"/>
    <s v="Üldplaneeringu koostamine"/>
    <m/>
    <m/>
  </r>
  <r>
    <x v="343"/>
    <n v="80"/>
    <x v="0"/>
    <x v="10"/>
    <x v="36"/>
    <s v="Muud kommunikatsiooni-, kultuuri- ja vaba aja sisustamise kulud"/>
    <s v="28"/>
    <x v="19"/>
    <s v="09510"/>
    <s v="Noorte huviharidus ja huvitegevus"/>
    <m/>
    <m/>
    <m/>
    <m/>
    <m/>
    <m/>
    <m/>
    <m/>
  </r>
  <r>
    <x v="344"/>
    <n v="-38000"/>
    <x v="0"/>
    <x v="10"/>
    <x v="135"/>
    <s v="Transporditeenused"/>
    <s v="L1192"/>
    <x v="2"/>
    <s v="04512"/>
    <s v="Ühistranspordi korraldus"/>
    <m/>
    <m/>
    <m/>
    <m/>
    <s v="KU17B"/>
    <s v="Bussitranspordikulud"/>
    <m/>
    <m/>
  </r>
  <r>
    <x v="65"/>
    <n v="38000"/>
    <x v="0"/>
    <x v="0"/>
    <x v="0"/>
    <s v="Kodumaine sihtfinantseerimine tegevuskuludeks"/>
    <s v="L1192"/>
    <x v="2"/>
    <s v="04512"/>
    <s v="Ühistranspordi korraldus"/>
    <m/>
    <m/>
    <m/>
    <m/>
    <s v="KU17B"/>
    <s v="Bussitranspordikulud"/>
    <m/>
    <m/>
  </r>
  <r>
    <x v="345"/>
    <n v="-100"/>
    <x v="0"/>
    <x v="10"/>
    <x v="33"/>
    <s v="Ürituste ja näituste korraldamise kulud"/>
    <s v="54"/>
    <x v="17"/>
    <s v="08109"/>
    <s v="Vaba aja tegevused"/>
    <m/>
    <m/>
    <m/>
    <m/>
    <m/>
    <m/>
    <m/>
    <m/>
  </r>
  <r>
    <x v="346"/>
    <n v="-100"/>
    <x v="0"/>
    <x v="10"/>
    <x v="33"/>
    <s v="Ürituste ja näituste korraldamise kulud"/>
    <s v="54"/>
    <x v="17"/>
    <s v="08109"/>
    <s v="Vaba aja tegevused"/>
    <m/>
    <m/>
    <m/>
    <m/>
    <m/>
    <m/>
    <m/>
    <m/>
  </r>
  <r>
    <x v="347"/>
    <n v="-80"/>
    <x v="0"/>
    <x v="10"/>
    <x v="33"/>
    <s v="Ürituste ja näituste korraldamise kulud"/>
    <s v="29"/>
    <x v="28"/>
    <s v="09510"/>
    <s v="Noorte huviharidus ja huvitegevus"/>
    <m/>
    <m/>
    <m/>
    <m/>
    <m/>
    <m/>
    <m/>
    <m/>
  </r>
  <r>
    <x v="348"/>
    <n v="9445"/>
    <x v="0"/>
    <x v="10"/>
    <x v="103"/>
    <s v="Korrashoiuteenused"/>
    <s v="L1200"/>
    <x v="13"/>
    <s v="04740"/>
    <s v="Üldmajanduslikud arendusprojektid"/>
    <m/>
    <m/>
    <m/>
    <m/>
    <s v="KU206"/>
    <s v="Lossivaremete ja teiste mälestiste konserveerimine"/>
    <m/>
    <m/>
  </r>
  <r>
    <x v="349"/>
    <n v="25135"/>
    <x v="0"/>
    <x v="10"/>
    <x v="103"/>
    <s v="Korrashoiuteenused"/>
    <s v="L1200"/>
    <x v="13"/>
    <s v="04740"/>
    <s v="Üldmajanduslikud arendusprojektid"/>
    <m/>
    <m/>
    <m/>
    <m/>
    <s v="KU206"/>
    <s v="Lossivaremete ja teiste mälestiste konserveerimine"/>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liigendtabel1" cacheId="0" applyNumberFormats="0" applyBorderFormats="0" applyFontFormats="0" applyPatternFormats="0" applyAlignmentFormats="0" applyWidthHeightFormats="1" dataCaption="Väärtused" updatedVersion="6" minRefreshableVersion="3" showDrill="0" useAutoFormatting="1" rowGrandTotals="0" itemPrintTitles="1" createdVersion="8" indent="0" compact="0" compactData="0" multipleFieldFilters="0">
  <location ref="A3:F522" firstHeaderRow="1" firstDataRow="1" firstDataCol="5"/>
  <pivotFields count="18">
    <pivotField axis="axisRow" compact="0" outline="0" subtotalTop="0" showAll="0" defaultSubtotal="0">
      <items count="359">
        <item x="243"/>
        <item x="184"/>
        <item x="287"/>
        <item x="319"/>
        <item x="217"/>
        <item x="275"/>
        <item x="274"/>
        <item x="106"/>
        <item x="107"/>
        <item x="7"/>
        <item x="198"/>
        <item x="285"/>
        <item x="189"/>
        <item x="188"/>
        <item x="295"/>
        <item x="122"/>
        <item x="24"/>
        <item x="259"/>
        <item x="260"/>
        <item x="254"/>
        <item x="247"/>
        <item x="253"/>
        <item x="0"/>
        <item x="2"/>
        <item x="331"/>
        <item x="328"/>
        <item x="289"/>
        <item x="9"/>
        <item x="23"/>
        <item x="126"/>
        <item x="125"/>
        <item x="33"/>
        <item x="34"/>
        <item x="44"/>
        <item x="43"/>
        <item x="48"/>
        <item x="47"/>
        <item x="36"/>
        <item x="35"/>
        <item x="37"/>
        <item x="29"/>
        <item x="30"/>
        <item x="111"/>
        <item x="32"/>
        <item x="300"/>
        <item x="178"/>
        <item x="266"/>
        <item x="179"/>
        <item x="196"/>
        <item x="272"/>
        <item x="171"/>
        <item x="81"/>
        <item x="270"/>
        <item x="172"/>
        <item x="293"/>
        <item x="110"/>
        <item x="116"/>
        <item x="187"/>
        <item x="40"/>
        <item x="265"/>
        <item x="46"/>
        <item x="299"/>
        <item x="65"/>
        <item x="25"/>
        <item x="226"/>
        <item x="273"/>
        <item x="102"/>
        <item x="306"/>
        <item x="324"/>
        <item x="13"/>
        <item m="1" x="355"/>
        <item x="61"/>
        <item x="57"/>
        <item x="58"/>
        <item x="60"/>
        <item x="62"/>
        <item x="64"/>
        <item x="63"/>
        <item x="173"/>
        <item x="245"/>
        <item x="278"/>
        <item x="180"/>
        <item x="225"/>
        <item x="176"/>
        <item x="323"/>
        <item x="89"/>
        <item x="269"/>
        <item x="42"/>
        <item x="223"/>
        <item x="224"/>
        <item x="222"/>
        <item x="220"/>
        <item x="221"/>
        <item x="218"/>
        <item x="279"/>
        <item x="5"/>
        <item x="290"/>
        <item x="27"/>
        <item x="26"/>
        <item x="28"/>
        <item x="186"/>
        <item x="115"/>
        <item x="330"/>
        <item x="182"/>
        <item x="22"/>
        <item x="283"/>
        <item x="56"/>
        <item x="277"/>
        <item x="276"/>
        <item x="349"/>
        <item x="68"/>
        <item x="14"/>
        <item x="69"/>
        <item x="268"/>
        <item x="31"/>
        <item x="93"/>
        <item x="321"/>
        <item x="232"/>
        <item x="175"/>
        <item x="342"/>
        <item x="45"/>
        <item x="246"/>
        <item x="284"/>
        <item x="288"/>
        <item x="55"/>
        <item m="1" x="357"/>
        <item x="203"/>
        <item x="169"/>
        <item x="339"/>
        <item x="267"/>
        <item x="317"/>
        <item x="49"/>
        <item x="54"/>
        <item x="197"/>
        <item x="271"/>
        <item x="227"/>
        <item x="212"/>
        <item x="345"/>
        <item x="346"/>
        <item x="231"/>
        <item x="214"/>
        <item x="238"/>
        <item x="333"/>
        <item x="311"/>
        <item x="118"/>
        <item x="249"/>
        <item x="291"/>
        <item x="261"/>
        <item x="310"/>
        <item x="4"/>
        <item x="3"/>
        <item x="262"/>
        <item x="292"/>
        <item x="302"/>
        <item x="170"/>
        <item x="305"/>
        <item x="92"/>
        <item x="181"/>
        <item x="303"/>
        <item x="315"/>
        <item x="338"/>
        <item x="314"/>
        <item x="53"/>
        <item x="230"/>
        <item x="195"/>
        <item x="192"/>
        <item x="121"/>
        <item x="282"/>
        <item x="202"/>
        <item x="80"/>
        <item x="117"/>
        <item x="256"/>
        <item x="252"/>
        <item x="8"/>
        <item x="67"/>
        <item x="236"/>
        <item x="78"/>
        <item x="16"/>
        <item x="325"/>
        <item x="297"/>
        <item x="298"/>
        <item x="113"/>
        <item x="318"/>
        <item m="1" x="356"/>
        <item x="335"/>
        <item x="239"/>
        <item x="329"/>
        <item x="96"/>
        <item x="95"/>
        <item x="94"/>
        <item x="327"/>
        <item x="15"/>
        <item x="336"/>
        <item x="52"/>
        <item x="91"/>
        <item x="229"/>
        <item x="234"/>
        <item x="194"/>
        <item x="120"/>
        <item x="251"/>
        <item x="201"/>
        <item x="191"/>
        <item x="281"/>
        <item x="244"/>
        <item x="255"/>
        <item x="237"/>
        <item x="301"/>
        <item x="21"/>
        <item x="85"/>
        <item x="86"/>
        <item x="87"/>
        <item x="205"/>
        <item x="207"/>
        <item x="208"/>
        <item x="70"/>
        <item x="286"/>
        <item x="309"/>
        <item x="88"/>
        <item x="320"/>
        <item x="307"/>
        <item x="308"/>
        <item x="341"/>
        <item x="313"/>
        <item x="199"/>
        <item x="326"/>
        <item x="340"/>
        <item x="312"/>
        <item x="39"/>
        <item x="344"/>
        <item x="174"/>
        <item x="183"/>
        <item x="17"/>
        <item x="18"/>
        <item x="19"/>
        <item x="316"/>
        <item x="20"/>
        <item x="11"/>
        <item x="123"/>
        <item x="84"/>
        <item x="83"/>
        <item x="82"/>
        <item x="76"/>
        <item x="74"/>
        <item x="72"/>
        <item x="168"/>
        <item x="166"/>
        <item x="164"/>
        <item x="162"/>
        <item x="160"/>
        <item x="158"/>
        <item x="156"/>
        <item x="154"/>
        <item x="152"/>
        <item m="1" x="351"/>
        <item x="148"/>
        <item x="146"/>
        <item x="144"/>
        <item x="142"/>
        <item x="140"/>
        <item x="138"/>
        <item x="136"/>
        <item x="134"/>
        <item x="132"/>
        <item x="130"/>
        <item m="1" x="354"/>
        <item x="112"/>
        <item x="108"/>
        <item x="114"/>
        <item x="258"/>
        <item x="257"/>
        <item x="294"/>
        <item m="1" x="350"/>
        <item x="216"/>
        <item x="215"/>
        <item x="304"/>
        <item x="103"/>
        <item x="177"/>
        <item x="235"/>
        <item x="210"/>
        <item x="51"/>
        <item x="228"/>
        <item x="233"/>
        <item x="193"/>
        <item x="119"/>
        <item x="200"/>
        <item x="190"/>
        <item x="280"/>
        <item x="250"/>
        <item x="90"/>
        <item x="241"/>
        <item x="109"/>
        <item m="1" x="353"/>
        <item x="105"/>
        <item x="97"/>
        <item x="242"/>
        <item x="79"/>
        <item x="348"/>
        <item x="124"/>
        <item x="38"/>
        <item x="77"/>
        <item x="75"/>
        <item x="73"/>
        <item x="167"/>
        <item x="165"/>
        <item x="163"/>
        <item x="161"/>
        <item x="159"/>
        <item x="157"/>
        <item x="155"/>
        <item x="153"/>
        <item x="151"/>
        <item m="1" x="352"/>
        <item x="147"/>
        <item x="145"/>
        <item x="143"/>
        <item x="141"/>
        <item x="139"/>
        <item x="137"/>
        <item x="135"/>
        <item x="133"/>
        <item x="131"/>
        <item x="129"/>
        <item m="1" x="358"/>
        <item x="101"/>
        <item x="100"/>
        <item x="99"/>
        <item x="12"/>
        <item x="264"/>
        <item x="98"/>
        <item x="337"/>
        <item x="322"/>
        <item x="343"/>
        <item x="71"/>
        <item x="41"/>
        <item x="1"/>
        <item x="240"/>
        <item x="211"/>
        <item x="204"/>
        <item x="206"/>
        <item x="248"/>
        <item x="209"/>
        <item x="66"/>
        <item x="10"/>
        <item x="50"/>
        <item x="263"/>
        <item x="185"/>
        <item x="104"/>
        <item x="347"/>
        <item x="332"/>
        <item x="59"/>
        <item x="127"/>
        <item x="128"/>
        <item x="149"/>
        <item x="150"/>
        <item x="213"/>
        <item x="219"/>
        <item x="296"/>
        <item x="334"/>
        <item x="6"/>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8">
        <item x="6"/>
        <item x="7"/>
        <item x="2"/>
        <item x="1"/>
        <item x="4"/>
        <item x="0"/>
        <item x="5"/>
        <item x="3"/>
      </items>
      <extLst>
        <ext xmlns:x14="http://schemas.microsoft.com/office/spreadsheetml/2009/9/main" uri="{2946ED86-A175-432a-8AC1-64E0C546D7DE}">
          <x14:pivotField fillDownLabels="1"/>
        </ext>
      </extLst>
    </pivotField>
    <pivotField axis="axisRow" compact="0" outline="0" subtotalTop="0" showAll="0" defaultSubtotal="0">
      <items count="16">
        <item x="5"/>
        <item x="2"/>
        <item x="8"/>
        <item x="7"/>
        <item x="9"/>
        <item x="11"/>
        <item x="1"/>
        <item x="13"/>
        <item x="3"/>
        <item x="0"/>
        <item x="12"/>
        <item x="10"/>
        <item m="1" x="15"/>
        <item x="6"/>
        <item x="14"/>
        <item x="4"/>
      </items>
      <extLst>
        <ext xmlns:x14="http://schemas.microsoft.com/office/spreadsheetml/2009/9/main" uri="{2946ED86-A175-432a-8AC1-64E0C546D7DE}">
          <x14:pivotField fillDownLabels="1"/>
        </ext>
      </extLst>
    </pivotField>
    <pivotField axis="axisRow" compact="0" outline="0" subtotalTop="0" showAll="0" defaultSubtotal="0">
      <items count="136">
        <item x="5"/>
        <item x="28"/>
        <item x="90"/>
        <item x="2"/>
        <item x="27"/>
        <item x="10"/>
        <item x="9"/>
        <item x="79"/>
        <item x="71"/>
        <item x="37"/>
        <item x="14"/>
        <item x="92"/>
        <item x="85"/>
        <item x="78"/>
        <item x="84"/>
        <item x="16"/>
        <item x="15"/>
        <item x="120"/>
        <item x="21"/>
        <item x="34"/>
        <item x="93"/>
        <item x="95"/>
        <item x="99"/>
        <item x="94"/>
        <item x="48"/>
        <item x="1"/>
        <item x="110"/>
        <item x="112"/>
        <item x="6"/>
        <item x="67"/>
        <item x="111"/>
        <item x="82"/>
        <item x="81"/>
        <item x="31"/>
        <item x="3"/>
        <item x="100"/>
        <item x="96"/>
        <item x="88"/>
        <item x="0"/>
        <item x="59"/>
        <item x="61"/>
        <item x="89"/>
        <item x="68"/>
        <item x="29"/>
        <item x="38"/>
        <item x="53"/>
        <item x="26"/>
        <item x="77"/>
        <item x="76"/>
        <item x="114"/>
        <item x="19"/>
        <item x="106"/>
        <item x="60"/>
        <item x="125"/>
        <item x="124"/>
        <item x="118"/>
        <item x="18"/>
        <item x="132"/>
        <item x="17"/>
        <item x="86"/>
        <item x="72"/>
        <item x="70"/>
        <item x="131"/>
        <item x="91"/>
        <item x="101"/>
        <item x="105"/>
        <item x="65"/>
        <item x="66"/>
        <item x="32"/>
        <item x="57"/>
        <item x="116"/>
        <item x="115"/>
        <item x="133"/>
        <item x="62"/>
        <item x="63"/>
        <item x="40"/>
        <item x="41"/>
        <item x="74"/>
        <item x="58"/>
        <item x="75"/>
        <item x="12"/>
        <item x="134"/>
        <item x="20"/>
        <item x="103"/>
        <item x="54"/>
        <item x="130"/>
        <item x="13"/>
        <item x="25"/>
        <item x="128"/>
        <item x="23"/>
        <item x="127"/>
        <item x="122"/>
        <item x="69"/>
        <item x="43"/>
        <item x="30"/>
        <item x="104"/>
        <item x="73"/>
        <item x="108"/>
        <item x="109"/>
        <item x="87"/>
        <item x="113"/>
        <item x="56"/>
        <item x="35"/>
        <item x="55"/>
        <item x="39"/>
        <item x="45"/>
        <item x="33"/>
        <item x="47"/>
        <item x="123"/>
        <item x="36"/>
        <item x="83"/>
        <item x="102"/>
        <item x="129"/>
        <item x="44"/>
        <item x="135"/>
        <item x="46"/>
        <item x="126"/>
        <item x="7"/>
        <item x="8"/>
        <item x="11"/>
        <item x="22"/>
        <item x="24"/>
        <item x="42"/>
        <item x="49"/>
        <item x="50"/>
        <item x="51"/>
        <item x="52"/>
        <item x="64"/>
        <item x="80"/>
        <item x="97"/>
        <item x="98"/>
        <item x="107"/>
        <item x="117"/>
        <item x="119"/>
        <item x="121"/>
        <item x="4"/>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33">
        <item x="13"/>
        <item x="2"/>
        <item x="1"/>
        <item x="3"/>
        <item x="6"/>
        <item x="4"/>
        <item x="24"/>
        <item x="17"/>
        <item x="11"/>
        <item x="10"/>
        <item x="31"/>
        <item x="32"/>
        <item x="5"/>
        <item x="28"/>
        <item x="14"/>
        <item x="12"/>
        <item x="18"/>
        <item x="25"/>
        <item x="22"/>
        <item x="26"/>
        <item x="23"/>
        <item x="27"/>
        <item x="30"/>
        <item x="9"/>
        <item x="15"/>
        <item x="16"/>
        <item x="19"/>
        <item x="29"/>
        <item x="20"/>
        <item x="21"/>
        <item x="7"/>
        <item x="8"/>
        <item x="0"/>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5">
    <field x="2"/>
    <field x="3"/>
    <field x="7"/>
    <field x="4"/>
    <field x="0"/>
  </rowFields>
  <rowItems count="519">
    <i>
      <x/>
      <x v="2"/>
      <x v="12"/>
      <x v="5"/>
      <x v="69"/>
    </i>
    <i r="2">
      <x v="23"/>
      <x v="5"/>
      <x v="69"/>
    </i>
    <i r="2">
      <x v="31"/>
      <x v="5"/>
      <x v="69"/>
    </i>
    <i r="1">
      <x v="3"/>
      <x v="12"/>
      <x v="6"/>
      <x v="69"/>
    </i>
    <i r="2">
      <x v="23"/>
      <x v="6"/>
      <x v="69"/>
    </i>
    <i r="2">
      <x v="31"/>
      <x v="6"/>
      <x v="69"/>
    </i>
    <i r="1">
      <x v="13"/>
      <x v="5"/>
      <x v="117"/>
      <x v="27"/>
    </i>
    <i r="4">
      <x v="326"/>
    </i>
    <i r="4">
      <x v="342"/>
    </i>
    <i>
      <x v="1"/>
      <x v="13"/>
      <x v="5"/>
      <x v="118"/>
      <x v="236"/>
    </i>
    <i>
      <x v="2"/>
      <x v="1"/>
      <x/>
      <x v="1"/>
      <x v="43"/>
    </i>
    <i r="3">
      <x v="4"/>
      <x v="114"/>
    </i>
    <i r="2">
      <x v="1"/>
      <x v="1"/>
      <x v="107"/>
    </i>
    <i r="3">
      <x v="2"/>
      <x v="88"/>
    </i>
    <i r="4">
      <x v="90"/>
    </i>
    <i r="4">
      <x v="92"/>
    </i>
    <i r="3">
      <x v="3"/>
      <x/>
    </i>
    <i r="4">
      <x v="5"/>
    </i>
    <i r="4">
      <x v="6"/>
    </i>
    <i r="4">
      <x v="8"/>
    </i>
    <i r="4">
      <x v="89"/>
    </i>
    <i r="4">
      <x v="91"/>
    </i>
    <i r="4">
      <x v="93"/>
    </i>
    <i r="4">
      <x v="108"/>
    </i>
    <i r="4">
      <x v="149"/>
    </i>
    <i r="4">
      <x v="294"/>
    </i>
    <i r="1">
      <x v="9"/>
      <x v="1"/>
      <x v="40"/>
      <x v="7"/>
    </i>
    <i>
      <x v="3"/>
      <x v="6"/>
      <x v="1"/>
      <x v="25"/>
      <x v="150"/>
    </i>
    <i r="4">
      <x v="173"/>
    </i>
    <i>
      <x v="4"/>
      <x/>
      <x v="5"/>
      <x/>
      <x v="9"/>
    </i>
    <i>
      <x v="5"/>
      <x v="8"/>
      <x v="2"/>
      <x v="37"/>
      <x v="145"/>
    </i>
    <i r="4">
      <x v="211"/>
    </i>
    <i r="4">
      <x v="212"/>
    </i>
    <i r="4">
      <x v="213"/>
    </i>
    <i r="4">
      <x v="337"/>
    </i>
    <i r="4">
      <x v="338"/>
    </i>
    <i r="4">
      <x v="340"/>
    </i>
    <i r="2">
      <x v="3"/>
      <x v="33"/>
      <x v="298"/>
    </i>
    <i r="3">
      <x v="34"/>
      <x v="95"/>
    </i>
    <i r="4">
      <x v="227"/>
    </i>
    <i r="2">
      <x v="11"/>
      <x v="30"/>
      <x v="219"/>
    </i>
    <i r="3">
      <x v="31"/>
      <x v="14"/>
    </i>
    <i r="4">
      <x v="57"/>
    </i>
    <i r="4">
      <x v="100"/>
    </i>
    <i r="4">
      <x v="152"/>
    </i>
    <i r="4">
      <x v="215"/>
    </i>
    <i r="4">
      <x v="270"/>
    </i>
    <i r="4">
      <x v="354"/>
    </i>
    <i r="3">
      <x v="32"/>
      <x v="345"/>
    </i>
    <i r="3">
      <x v="35"/>
      <x v="2"/>
    </i>
    <i r="3">
      <x v="36"/>
      <x v="148"/>
    </i>
    <i r="4">
      <x v="151"/>
    </i>
    <i r="4">
      <x v="270"/>
    </i>
    <i r="3">
      <x v="128"/>
      <x v="1"/>
    </i>
    <i r="4">
      <x v="140"/>
    </i>
    <i r="1">
      <x v="9"/>
      <x v="1"/>
      <x v="38"/>
      <x v="62"/>
    </i>
    <i r="2">
      <x v="2"/>
      <x v="38"/>
      <x v="334"/>
    </i>
    <i r="3">
      <x v="39"/>
      <x v="66"/>
    </i>
    <i r="2">
      <x v="11"/>
      <x v="38"/>
      <x v="272"/>
    </i>
    <i r="3">
      <x v="41"/>
      <x v="273"/>
    </i>
    <i r="2">
      <x v="32"/>
      <x v="38"/>
      <x v="22"/>
    </i>
    <i r="4">
      <x v="23"/>
    </i>
    <i r="4">
      <x v="208"/>
    </i>
    <i r="4">
      <x v="209"/>
    </i>
    <i r="1">
      <x v="10"/>
      <x/>
      <x v="42"/>
      <x v="29"/>
    </i>
    <i r="3">
      <x v="56"/>
      <x v="29"/>
    </i>
    <i r="3">
      <x v="58"/>
      <x v="30"/>
    </i>
    <i r="2">
      <x v="2"/>
      <x v="42"/>
      <x v="154"/>
    </i>
    <i r="3">
      <x v="45"/>
      <x v="156"/>
    </i>
    <i r="3">
      <x v="46"/>
      <x v="171"/>
    </i>
    <i r="4">
      <x v="172"/>
    </i>
    <i r="3">
      <x v="52"/>
      <x v="278"/>
    </i>
    <i r="3">
      <x v="56"/>
      <x v="193"/>
    </i>
    <i r="4">
      <x v="194"/>
    </i>
    <i r="4">
      <x v="199"/>
    </i>
    <i r="4">
      <x v="203"/>
    </i>
    <i r="4">
      <x v="204"/>
    </i>
    <i r="3">
      <x v="58"/>
      <x v="279"/>
    </i>
    <i r="4">
      <x v="287"/>
    </i>
    <i r="4">
      <x v="288"/>
    </i>
    <i r="4">
      <x v="289"/>
    </i>
    <i r="2">
      <x v="3"/>
      <x v="42"/>
      <x v="155"/>
    </i>
    <i r="3">
      <x v="45"/>
      <x v="238"/>
    </i>
    <i r="4">
      <x v="241"/>
    </i>
    <i r="4">
      <x v="267"/>
    </i>
    <i r="4">
      <x v="299"/>
    </i>
    <i r="4">
      <x v="323"/>
    </i>
    <i r="3">
      <x v="56"/>
      <x v="193"/>
    </i>
    <i r="4">
      <x v="239"/>
    </i>
    <i r="4">
      <x v="242"/>
    </i>
    <i r="4">
      <x v="265"/>
    </i>
    <i r="4">
      <x v="300"/>
    </i>
    <i r="4">
      <x v="324"/>
    </i>
    <i r="3">
      <x v="58"/>
      <x v="240"/>
    </i>
    <i r="4">
      <x v="243"/>
    </i>
    <i r="4">
      <x v="266"/>
    </i>
    <i r="4">
      <x v="279"/>
    </i>
    <i r="4">
      <x v="301"/>
    </i>
    <i r="4">
      <x v="325"/>
    </i>
    <i r="2">
      <x v="9"/>
      <x v="45"/>
      <x v="187"/>
    </i>
    <i r="3">
      <x v="50"/>
      <x v="28"/>
    </i>
    <i r="4">
      <x v="32"/>
    </i>
    <i r="3">
      <x v="56"/>
      <x v="28"/>
    </i>
    <i r="4">
      <x v="31"/>
    </i>
    <i r="4">
      <x v="188"/>
    </i>
    <i r="3">
      <x v="58"/>
      <x v="28"/>
    </i>
    <i r="4">
      <x v="31"/>
    </i>
    <i r="4">
      <x v="189"/>
    </i>
    <i r="2">
      <x v="12"/>
      <x v="50"/>
      <x v="169"/>
    </i>
    <i r="3">
      <x v="51"/>
      <x v="44"/>
    </i>
    <i r="3">
      <x v="56"/>
      <x v="193"/>
    </i>
    <i r="3">
      <x v="58"/>
      <x v="279"/>
    </i>
    <i r="2">
      <x v="13"/>
      <x v="43"/>
      <x v="157"/>
    </i>
    <i r="3">
      <x v="44"/>
      <x v="162"/>
    </i>
    <i r="3">
      <x v="46"/>
      <x v="170"/>
    </i>
    <i r="3">
      <x v="52"/>
      <x v="275"/>
    </i>
    <i r="2">
      <x v="14"/>
      <x v="43"/>
      <x v="37"/>
    </i>
    <i r="3">
      <x v="44"/>
      <x v="167"/>
    </i>
    <i r="3">
      <x v="56"/>
      <x v="38"/>
    </i>
    <i r="4">
      <x v="202"/>
    </i>
    <i r="3">
      <x v="58"/>
      <x v="38"/>
    </i>
    <i r="4">
      <x v="286"/>
    </i>
    <i r="2">
      <x v="15"/>
      <x v="44"/>
      <x v="162"/>
    </i>
    <i r="3">
      <x v="46"/>
      <x v="41"/>
    </i>
    <i r="3">
      <x v="54"/>
      <x v="224"/>
    </i>
    <i r="3">
      <x v="56"/>
      <x v="40"/>
    </i>
    <i r="4">
      <x v="193"/>
    </i>
    <i r="3">
      <x v="58"/>
      <x v="40"/>
    </i>
    <i r="4">
      <x v="279"/>
    </i>
    <i r="2">
      <x v="16"/>
      <x v="46"/>
      <x v="35"/>
    </i>
    <i r="3">
      <x v="56"/>
      <x v="36"/>
    </i>
    <i r="3">
      <x v="58"/>
      <x v="36"/>
    </i>
    <i r="2">
      <x v="17"/>
      <x v="45"/>
      <x v="158"/>
    </i>
    <i r="3">
      <x v="49"/>
      <x v="160"/>
    </i>
    <i r="2">
      <x v="18"/>
      <x v="43"/>
      <x v="157"/>
    </i>
    <i r="3">
      <x v="44"/>
      <x v="162"/>
    </i>
    <i r="3">
      <x v="46"/>
      <x v="170"/>
    </i>
    <i r="3">
      <x v="47"/>
      <x v="45"/>
    </i>
    <i r="3">
      <x v="48"/>
      <x v="276"/>
    </i>
    <i r="3">
      <x v="52"/>
      <x v="275"/>
    </i>
    <i r="2">
      <x v="19"/>
      <x v="44"/>
      <x v="163"/>
    </i>
    <i r="4">
      <x v="164"/>
    </i>
    <i r="4">
      <x v="165"/>
    </i>
    <i r="4">
      <x v="166"/>
    </i>
    <i r="4">
      <x v="168"/>
    </i>
    <i r="3">
      <x v="56"/>
      <x v="195"/>
    </i>
    <i r="4">
      <x v="197"/>
    </i>
    <i r="4">
      <x v="198"/>
    </i>
    <i r="4">
      <x v="200"/>
    </i>
    <i r="4">
      <x v="201"/>
    </i>
    <i r="3">
      <x v="58"/>
      <x v="280"/>
    </i>
    <i r="4">
      <x v="282"/>
    </i>
    <i r="4">
      <x v="283"/>
    </i>
    <i r="4">
      <x v="284"/>
    </i>
    <i r="4">
      <x v="285"/>
    </i>
    <i r="2">
      <x v="20"/>
      <x v="45"/>
      <x v="158"/>
    </i>
    <i r="3">
      <x v="46"/>
      <x v="170"/>
    </i>
    <i r="3">
      <x v="49"/>
      <x v="160"/>
    </i>
    <i r="3">
      <x v="56"/>
      <x v="193"/>
    </i>
    <i r="3">
      <x v="58"/>
      <x v="279"/>
    </i>
    <i r="2">
      <x v="21"/>
      <x v="45"/>
      <x v="158"/>
    </i>
    <i r="3">
      <x v="46"/>
      <x v="170"/>
    </i>
    <i r="3">
      <x v="49"/>
      <x v="160"/>
    </i>
    <i r="3">
      <x v="54"/>
      <x v="224"/>
    </i>
    <i r="2">
      <x v="22"/>
      <x v="45"/>
      <x v="159"/>
    </i>
    <i r="3">
      <x v="46"/>
      <x v="170"/>
    </i>
    <i r="3">
      <x v="49"/>
      <x v="161"/>
    </i>
    <i r="3">
      <x v="56"/>
      <x v="193"/>
    </i>
    <i r="3">
      <x v="58"/>
      <x v="279"/>
    </i>
    <i r="2">
      <x v="23"/>
      <x v="53"/>
      <x v="25"/>
    </i>
    <i r="2">
      <x v="24"/>
      <x v="43"/>
      <x v="157"/>
    </i>
    <i r="3">
      <x v="44"/>
      <x v="162"/>
    </i>
    <i r="3">
      <x v="45"/>
      <x v="158"/>
    </i>
    <i r="3">
      <x v="52"/>
      <x v="275"/>
    </i>
    <i r="4">
      <x v="277"/>
    </i>
    <i r="3">
      <x v="56"/>
      <x v="196"/>
    </i>
    <i r="3">
      <x v="58"/>
      <x v="281"/>
    </i>
    <i r="3">
      <x v="131"/>
      <x v="153"/>
    </i>
    <i r="2">
      <x v="26"/>
      <x v="43"/>
      <x v="157"/>
    </i>
    <i r="3">
      <x v="45"/>
      <x v="158"/>
    </i>
    <i r="3">
      <x v="46"/>
      <x v="170"/>
    </i>
    <i r="3">
      <x v="52"/>
      <x v="275"/>
    </i>
    <i r="3">
      <x v="55"/>
      <x v="130"/>
    </i>
    <i r="3">
      <x v="56"/>
      <x v="193"/>
    </i>
    <i r="3">
      <x v="58"/>
      <x v="279"/>
    </i>
    <i r="3">
      <x v="132"/>
      <x v="234"/>
    </i>
    <i r="2">
      <x v="28"/>
      <x v="43"/>
      <x v="157"/>
    </i>
    <i r="3">
      <x v="44"/>
      <x v="162"/>
    </i>
    <i r="3">
      <x v="45"/>
      <x v="158"/>
    </i>
    <i r="3">
      <x v="52"/>
      <x v="275"/>
    </i>
    <i r="3">
      <x v="54"/>
      <x v="224"/>
    </i>
    <i r="3">
      <x v="57"/>
      <x v="192"/>
    </i>
    <i r="3">
      <x v="132"/>
      <x v="234"/>
    </i>
    <i r="2">
      <x v="29"/>
      <x v="52"/>
      <x v="275"/>
    </i>
    <i r="3">
      <x v="56"/>
      <x v="193"/>
    </i>
    <i r="3">
      <x v="58"/>
      <x v="279"/>
    </i>
    <i r="2">
      <x v="30"/>
      <x v="50"/>
      <x v="169"/>
    </i>
    <i r="2">
      <x v="32"/>
      <x v="43"/>
      <x v="208"/>
    </i>
    <i r="3">
      <x v="46"/>
      <x v="208"/>
    </i>
    <i r="4">
      <x v="210"/>
    </i>
    <i r="3">
      <x v="56"/>
      <x v="208"/>
    </i>
    <i r="4">
      <x v="210"/>
    </i>
    <i r="3">
      <x v="58"/>
      <x v="208"/>
    </i>
    <i r="4">
      <x v="210"/>
    </i>
    <i r="1">
      <x v="11"/>
      <x/>
      <x v="68"/>
      <x v="117"/>
    </i>
    <i r="3">
      <x v="81"/>
      <x v="119"/>
    </i>
    <i r="3">
      <x v="83"/>
      <x v="109"/>
    </i>
    <i r="4">
      <x v="296"/>
    </i>
    <i r="2">
      <x v="1"/>
      <x v="73"/>
      <x v="101"/>
    </i>
    <i r="3">
      <x v="74"/>
      <x v="16"/>
    </i>
    <i r="3">
      <x v="76"/>
      <x v="85"/>
    </i>
    <i r="3">
      <x v="77"/>
      <x v="83"/>
    </i>
    <i r="4">
      <x v="327"/>
    </i>
    <i r="3">
      <x v="78"/>
      <x v="52"/>
    </i>
    <i r="4">
      <x v="217"/>
    </i>
    <i r="4">
      <x v="344"/>
    </i>
    <i r="3">
      <x v="79"/>
      <x v="295"/>
    </i>
    <i r="3">
      <x v="86"/>
      <x v="4"/>
    </i>
    <i r="4">
      <x v="55"/>
    </i>
    <i r="4">
      <x v="86"/>
    </i>
    <i r="4">
      <x v="106"/>
    </i>
    <i r="4">
      <x v="113"/>
    </i>
    <i r="4">
      <x v="177"/>
    </i>
    <i r="4">
      <x v="290"/>
    </i>
    <i r="4">
      <x v="293"/>
    </i>
    <i r="4">
      <x v="328"/>
    </i>
    <i r="3">
      <x v="87"/>
      <x v="99"/>
    </i>
    <i r="3">
      <x v="89"/>
      <x v="97"/>
    </i>
    <i r="3">
      <x v="114"/>
      <x v="228"/>
    </i>
    <i r="3">
      <x v="120"/>
      <x v="98"/>
    </i>
    <i r="3">
      <x v="121"/>
      <x v="99"/>
    </i>
    <i r="2">
      <x v="2"/>
      <x v="94"/>
      <x v="50"/>
    </i>
    <i r="3">
      <x v="103"/>
      <x v="81"/>
    </i>
    <i r="3">
      <x v="104"/>
      <x v="17"/>
    </i>
    <i r="4">
      <x v="18"/>
    </i>
    <i r="4">
      <x v="19"/>
    </i>
    <i r="4">
      <x v="126"/>
    </i>
    <i r="4">
      <x v="127"/>
    </i>
    <i r="4">
      <x v="203"/>
    </i>
    <i r="4">
      <x v="335"/>
    </i>
    <i r="4">
      <x v="336"/>
    </i>
    <i r="3">
      <x v="106"/>
      <x v="20"/>
    </i>
    <i r="4">
      <x v="21"/>
    </i>
    <i r="4">
      <x v="339"/>
    </i>
    <i r="3">
      <x v="109"/>
      <x v="121"/>
    </i>
    <i r="4">
      <x v="220"/>
    </i>
    <i r="2">
      <x v="3"/>
      <x v="61"/>
      <x v="263"/>
    </i>
    <i r="4">
      <x v="351"/>
    </i>
    <i r="3">
      <x v="66"/>
      <x v="15"/>
    </i>
    <i r="3">
      <x v="67"/>
      <x v="237"/>
    </i>
    <i r="3">
      <x v="92"/>
      <x v="321"/>
    </i>
    <i r="4">
      <x v="350"/>
    </i>
    <i r="2">
      <x v="6"/>
      <x v="74"/>
      <x v="16"/>
    </i>
    <i r="2">
      <x v="7"/>
      <x v="74"/>
      <x v="16"/>
    </i>
    <i r="3">
      <x v="75"/>
      <x v="72"/>
    </i>
    <i r="3">
      <x v="76"/>
      <x v="73"/>
    </i>
    <i r="4">
      <x v="85"/>
    </i>
    <i r="3">
      <x v="93"/>
      <x v="74"/>
    </i>
    <i r="3">
      <x v="94"/>
      <x v="71"/>
    </i>
    <i r="3">
      <x v="105"/>
      <x v="75"/>
    </i>
    <i r="3">
      <x v="106"/>
      <x v="71"/>
    </i>
    <i r="4">
      <x v="72"/>
    </i>
    <i r="4">
      <x v="73"/>
    </i>
    <i r="4">
      <x v="74"/>
    </i>
    <i r="4">
      <x v="76"/>
    </i>
    <i r="4">
      <x v="77"/>
    </i>
    <i r="4">
      <x v="136"/>
    </i>
    <i r="4">
      <x v="137"/>
    </i>
    <i r="4">
      <x v="138"/>
    </i>
    <i r="4">
      <x v="333"/>
    </i>
    <i r="3">
      <x v="107"/>
      <x v="76"/>
    </i>
    <i r="3">
      <x v="113"/>
      <x v="71"/>
    </i>
    <i r="3">
      <x v="115"/>
      <x v="71"/>
    </i>
    <i r="3">
      <x v="120"/>
      <x v="349"/>
    </i>
    <i r="3">
      <x v="122"/>
      <x v="349"/>
    </i>
    <i r="2">
      <x v="8"/>
      <x v="82"/>
      <x v="16"/>
    </i>
    <i r="2">
      <x v="9"/>
      <x v="76"/>
      <x v="85"/>
    </i>
    <i r="3">
      <x v="106"/>
      <x v="115"/>
    </i>
    <i r="2">
      <x v="10"/>
      <x v="76"/>
      <x v="85"/>
    </i>
    <i r="2">
      <x v="11"/>
      <x v="110"/>
      <x v="57"/>
    </i>
    <i r="3">
      <x v="111"/>
      <x v="54"/>
    </i>
    <i r="2">
      <x v="12"/>
      <x v="65"/>
      <x v="61"/>
    </i>
    <i r="3">
      <x v="67"/>
      <x v="46"/>
    </i>
    <i r="3">
      <x v="69"/>
      <x v="81"/>
    </i>
    <i r="3">
      <x v="73"/>
      <x v="101"/>
    </i>
    <i r="3">
      <x v="77"/>
      <x v="83"/>
    </i>
    <i r="3">
      <x v="79"/>
      <x v="295"/>
    </i>
    <i r="3">
      <x v="106"/>
      <x v="346"/>
    </i>
    <i r="3">
      <x v="129"/>
      <x v="59"/>
    </i>
    <i r="3">
      <x v="130"/>
      <x v="129"/>
    </i>
    <i r="2">
      <x v="13"/>
      <x v="61"/>
      <x v="252"/>
    </i>
    <i r="3">
      <x v="69"/>
      <x v="81"/>
    </i>
    <i r="3">
      <x v="71"/>
      <x v="214"/>
    </i>
    <i r="3">
      <x v="72"/>
      <x v="128"/>
    </i>
    <i r="3">
      <x v="74"/>
      <x v="16"/>
    </i>
    <i r="3">
      <x v="77"/>
      <x v="83"/>
    </i>
    <i r="3">
      <x v="91"/>
      <x v="68"/>
    </i>
    <i r="3">
      <x v="92"/>
      <x v="310"/>
    </i>
    <i r="3">
      <x v="94"/>
      <x v="47"/>
    </i>
    <i r="3">
      <x v="106"/>
      <x v="346"/>
    </i>
    <i r="4">
      <x v="347"/>
    </i>
    <i r="2">
      <x v="14"/>
      <x v="61"/>
      <x v="258"/>
    </i>
    <i r="3">
      <x v="69"/>
      <x v="184"/>
    </i>
    <i r="3">
      <x v="71"/>
      <x v="184"/>
    </i>
    <i r="3">
      <x v="79"/>
      <x v="295"/>
    </i>
    <i r="3">
      <x v="92"/>
      <x v="316"/>
    </i>
    <i r="3">
      <x v="94"/>
      <x v="49"/>
    </i>
    <i r="3">
      <x v="102"/>
      <x v="134"/>
    </i>
    <i r="3">
      <x v="104"/>
      <x v="356"/>
    </i>
    <i r="4">
      <x v="357"/>
    </i>
    <i r="3">
      <x v="109"/>
      <x v="80"/>
    </i>
    <i r="4">
      <x v="94"/>
    </i>
    <i r="4">
      <x v="122"/>
    </i>
    <i r="3">
      <x v="123"/>
      <x v="357"/>
    </i>
    <i r="2">
      <x v="15"/>
      <x v="61"/>
      <x v="248"/>
    </i>
    <i r="3">
      <x v="64"/>
      <x v="26"/>
    </i>
    <i r="3">
      <x v="67"/>
      <x v="46"/>
    </i>
    <i r="3">
      <x v="76"/>
      <x v="85"/>
    </i>
    <i r="3">
      <x v="80"/>
      <x v="181"/>
    </i>
    <i r="3">
      <x v="92"/>
      <x v="306"/>
    </i>
    <i r="3">
      <x v="102"/>
      <x v="132"/>
    </i>
    <i r="3">
      <x v="104"/>
      <x v="124"/>
    </i>
    <i r="3">
      <x v="108"/>
      <x v="178"/>
    </i>
    <i r="3">
      <x v="109"/>
      <x v="120"/>
    </i>
    <i r="3">
      <x v="123"/>
      <x v="174"/>
    </i>
    <i r="3">
      <x v="124"/>
      <x v="110"/>
    </i>
    <i r="3">
      <x v="125"/>
      <x v="112"/>
    </i>
    <i r="3">
      <x v="126"/>
      <x v="214"/>
    </i>
    <i r="3">
      <x v="133"/>
      <x v="182"/>
    </i>
    <i r="2">
      <x v="16"/>
      <x v="74"/>
      <x v="16"/>
    </i>
    <i r="3">
      <x v="76"/>
      <x v="85"/>
    </i>
    <i r="3">
      <x v="79"/>
      <x v="295"/>
    </i>
    <i r="3">
      <x v="80"/>
      <x v="292"/>
    </i>
    <i r="3">
      <x v="94"/>
      <x v="33"/>
    </i>
    <i r="3">
      <x v="102"/>
      <x v="34"/>
    </i>
    <i r="3">
      <x v="109"/>
      <x v="120"/>
    </i>
    <i r="2">
      <x v="17"/>
      <x v="61"/>
      <x v="247"/>
    </i>
    <i r="3">
      <x v="73"/>
      <x v="101"/>
    </i>
    <i r="3">
      <x v="74"/>
      <x v="16"/>
    </i>
    <i r="3">
      <x v="77"/>
      <x v="83"/>
    </i>
    <i r="3">
      <x v="92"/>
      <x v="305"/>
    </i>
    <i r="2">
      <x v="18"/>
      <x v="61"/>
      <x v="250"/>
    </i>
    <i r="3">
      <x v="67"/>
      <x v="46"/>
    </i>
    <i r="3">
      <x v="68"/>
      <x v="117"/>
    </i>
    <i r="3">
      <x v="75"/>
      <x v="84"/>
    </i>
    <i r="3">
      <x v="79"/>
      <x v="295"/>
    </i>
    <i r="3">
      <x v="92"/>
      <x v="308"/>
    </i>
    <i r="3">
      <x v="95"/>
      <x v="179"/>
    </i>
    <i r="3">
      <x v="104"/>
      <x v="123"/>
    </i>
    <i r="3">
      <x v="106"/>
      <x v="346"/>
    </i>
    <i r="3">
      <x v="123"/>
      <x v="174"/>
    </i>
    <i r="2">
      <x v="19"/>
      <x v="59"/>
      <x v="10"/>
    </i>
    <i r="3">
      <x v="61"/>
      <x v="257"/>
    </i>
    <i r="3">
      <x v="92"/>
      <x v="315"/>
    </i>
    <i r="3">
      <x v="94"/>
      <x v="48"/>
    </i>
    <i r="3">
      <x v="99"/>
      <x v="223"/>
    </i>
    <i r="3">
      <x v="102"/>
      <x v="133"/>
    </i>
    <i r="3">
      <x v="103"/>
      <x v="82"/>
    </i>
    <i r="3">
      <x v="110"/>
      <x v="135"/>
    </i>
    <i r="2">
      <x v="20"/>
      <x v="61"/>
      <x v="245"/>
    </i>
    <i r="3">
      <x v="64"/>
      <x v="26"/>
    </i>
    <i r="3">
      <x v="73"/>
      <x v="101"/>
    </i>
    <i r="3">
      <x v="74"/>
      <x v="16"/>
    </i>
    <i r="3">
      <x v="76"/>
      <x v="42"/>
    </i>
    <i r="3">
      <x v="77"/>
      <x v="83"/>
    </i>
    <i r="3">
      <x v="92"/>
      <x v="303"/>
    </i>
    <i r="3">
      <x v="94"/>
      <x v="47"/>
    </i>
    <i r="4">
      <x v="96"/>
    </i>
    <i r="3">
      <x v="99"/>
      <x v="221"/>
    </i>
    <i r="3">
      <x v="100"/>
      <x v="225"/>
    </i>
    <i r="3">
      <x v="106"/>
      <x v="96"/>
    </i>
    <i r="2">
      <x v="21"/>
      <x v="61"/>
      <x v="244"/>
    </i>
    <i r="3">
      <x v="64"/>
      <x v="26"/>
    </i>
    <i r="4">
      <x v="329"/>
    </i>
    <i r="3">
      <x v="74"/>
      <x v="16"/>
    </i>
    <i r="3">
      <x v="77"/>
      <x v="83"/>
    </i>
    <i r="3">
      <x v="92"/>
      <x v="302"/>
    </i>
    <i r="3">
      <x v="94"/>
      <x v="47"/>
    </i>
    <i r="2">
      <x v="22"/>
      <x v="61"/>
      <x v="246"/>
    </i>
    <i r="3">
      <x v="76"/>
      <x v="85"/>
    </i>
    <i r="3">
      <x v="92"/>
      <x v="304"/>
    </i>
    <i r="3">
      <x v="99"/>
      <x v="222"/>
    </i>
    <i r="3">
      <x v="100"/>
      <x v="226"/>
    </i>
    <i r="2">
      <x v="23"/>
      <x v="61"/>
      <x v="190"/>
    </i>
    <i r="4">
      <x v="262"/>
    </i>
    <i r="3">
      <x v="62"/>
      <x v="142"/>
    </i>
    <i r="3">
      <x v="69"/>
      <x v="81"/>
    </i>
    <i r="3">
      <x v="83"/>
      <x v="85"/>
    </i>
    <i r="3">
      <x v="85"/>
      <x v="348"/>
    </i>
    <i r="3">
      <x v="87"/>
      <x v="102"/>
    </i>
    <i r="3">
      <x v="88"/>
      <x v="84"/>
    </i>
    <i r="3">
      <x v="90"/>
      <x v="59"/>
    </i>
    <i r="3">
      <x v="91"/>
      <x v="68"/>
    </i>
    <i r="3">
      <x v="92"/>
      <x v="320"/>
    </i>
    <i r="3">
      <x v="94"/>
      <x v="47"/>
    </i>
    <i r="3">
      <x v="95"/>
      <x v="179"/>
    </i>
    <i r="3">
      <x v="96"/>
      <x v="118"/>
    </i>
    <i r="3">
      <x v="97"/>
      <x v="274"/>
    </i>
    <i r="3">
      <x v="98"/>
      <x v="179"/>
    </i>
    <i r="3">
      <x v="112"/>
      <x v="24"/>
    </i>
    <i r="3">
      <x v="120"/>
      <x v="180"/>
    </i>
    <i r="3">
      <x v="121"/>
      <x v="102"/>
    </i>
    <i r="4">
      <x v="206"/>
    </i>
    <i r="3">
      <x v="122"/>
      <x v="84"/>
    </i>
    <i r="3">
      <x v="129"/>
      <x v="59"/>
    </i>
    <i r="3">
      <x v="133"/>
      <x v="182"/>
    </i>
    <i r="3">
      <x v="134"/>
      <x v="84"/>
    </i>
    <i r="2">
      <x v="24"/>
      <x v="61"/>
      <x v="260"/>
    </i>
    <i r="3">
      <x v="63"/>
      <x v="139"/>
    </i>
    <i r="3">
      <x v="68"/>
      <x v="117"/>
    </i>
    <i r="3">
      <x v="73"/>
      <x v="101"/>
    </i>
    <i r="3">
      <x v="74"/>
      <x v="16"/>
    </i>
    <i r="3">
      <x v="92"/>
      <x v="318"/>
    </i>
    <i r="3">
      <x v="94"/>
      <x v="39"/>
    </i>
    <i r="3">
      <x v="106"/>
      <x v="346"/>
    </i>
    <i r="3">
      <x v="109"/>
      <x v="120"/>
    </i>
    <i r="4">
      <x v="176"/>
    </i>
    <i r="2">
      <x v="25"/>
      <x v="68"/>
      <x v="58"/>
    </i>
    <i r="2">
      <x v="26"/>
      <x v="61"/>
      <x v="251"/>
    </i>
    <i r="3">
      <x v="67"/>
      <x v="46"/>
    </i>
    <i r="3">
      <x v="70"/>
      <x v="112"/>
    </i>
    <i r="3">
      <x v="71"/>
      <x v="214"/>
    </i>
    <i r="3">
      <x v="92"/>
      <x v="309"/>
    </i>
    <i r="3">
      <x v="96"/>
      <x v="118"/>
    </i>
    <i r="3">
      <x v="106"/>
      <x v="346"/>
    </i>
    <i r="3">
      <x v="109"/>
      <x v="330"/>
    </i>
    <i r="4">
      <x v="331"/>
    </i>
    <i r="4">
      <x v="332"/>
    </i>
    <i r="3">
      <x v="133"/>
      <x v="182"/>
    </i>
    <i r="2">
      <x v="27"/>
      <x v="61"/>
      <x v="254"/>
    </i>
    <i r="3">
      <x v="92"/>
      <x v="312"/>
    </i>
    <i r="2">
      <x v="28"/>
      <x v="61"/>
      <x v="259"/>
    </i>
    <i r="3">
      <x v="79"/>
      <x v="295"/>
    </i>
    <i r="3">
      <x v="92"/>
      <x v="317"/>
    </i>
    <i r="3">
      <x v="109"/>
      <x v="120"/>
    </i>
    <i r="3">
      <x v="121"/>
      <x v="51"/>
    </i>
    <i r="2">
      <x v="29"/>
      <x v="61"/>
      <x v="255"/>
    </i>
    <i r="4">
      <x v="256"/>
    </i>
    <i r="3">
      <x v="77"/>
      <x v="83"/>
    </i>
    <i r="3">
      <x v="79"/>
      <x v="295"/>
    </i>
    <i r="3">
      <x v="92"/>
      <x v="313"/>
    </i>
    <i r="4">
      <x v="314"/>
    </i>
    <i r="2">
      <x v="30"/>
      <x v="60"/>
      <x v="229"/>
    </i>
    <i r="3">
      <x v="61"/>
      <x v="261"/>
    </i>
    <i r="3">
      <x v="73"/>
      <x v="101"/>
    </i>
    <i r="3">
      <x v="76"/>
      <x v="85"/>
    </i>
    <i r="3">
      <x v="77"/>
      <x v="83"/>
    </i>
    <i r="3">
      <x v="80"/>
      <x v="191"/>
    </i>
    <i r="3">
      <x v="83"/>
      <x v="85"/>
    </i>
    <i r="3">
      <x v="84"/>
      <x v="295"/>
    </i>
    <i r="3">
      <x v="92"/>
      <x v="319"/>
    </i>
    <i r="3">
      <x v="96"/>
      <x v="118"/>
    </i>
    <i r="2">
      <x v="31"/>
      <x v="61"/>
      <x v="249"/>
    </i>
    <i r="3">
      <x v="92"/>
      <x v="307"/>
    </i>
    <i r="2">
      <x v="32"/>
      <x v="61"/>
      <x v="353"/>
    </i>
    <i r="3">
      <x v="64"/>
      <x v="26"/>
    </i>
    <i r="3">
      <x v="67"/>
      <x v="46"/>
    </i>
    <i r="3">
      <x v="69"/>
      <x v="208"/>
    </i>
    <i r="3">
      <x v="92"/>
      <x v="352"/>
    </i>
    <i r="3">
      <x v="98"/>
      <x v="179"/>
    </i>
    <i r="3">
      <x v="101"/>
      <x v="208"/>
    </i>
    <i r="3">
      <x v="103"/>
      <x v="208"/>
    </i>
    <i r="3">
      <x v="109"/>
      <x v="120"/>
    </i>
    <i r="1">
      <x v="14"/>
      <x v="23"/>
      <x v="116"/>
      <x v="186"/>
    </i>
    <i>
      <x v="6"/>
      <x v="4"/>
      <x v="4"/>
      <x v="119"/>
      <x v="111"/>
    </i>
    <i r="1">
      <x v="5"/>
      <x v="2"/>
      <x v="8"/>
      <x v="78"/>
    </i>
    <i r="4">
      <x v="79"/>
    </i>
    <i r="3">
      <x v="10"/>
      <x v="231"/>
    </i>
    <i r="4">
      <x v="232"/>
    </i>
    <i r="4">
      <x v="233"/>
    </i>
    <i r="3">
      <x v="15"/>
      <x v="207"/>
    </i>
    <i r="4">
      <x v="235"/>
    </i>
    <i r="3">
      <x v="16"/>
      <x v="104"/>
    </i>
    <i r="4">
      <x v="231"/>
    </i>
    <i r="2">
      <x v="9"/>
      <x v="12"/>
      <x v="12"/>
    </i>
    <i r="3">
      <x v="14"/>
      <x v="13"/>
    </i>
    <i r="2">
      <x v="15"/>
      <x v="9"/>
      <x v="343"/>
    </i>
    <i r="3">
      <x v="10"/>
      <x v="131"/>
    </i>
    <i r="2">
      <x v="18"/>
      <x v="7"/>
      <x v="230"/>
    </i>
    <i r="3">
      <x v="13"/>
      <x v="103"/>
    </i>
    <i r="2">
      <x v="20"/>
      <x v="10"/>
      <x v="144"/>
    </i>
    <i r="2">
      <x v="22"/>
      <x v="10"/>
      <x v="143"/>
    </i>
    <i r="2">
      <x v="24"/>
      <x v="11"/>
      <x v="175"/>
    </i>
    <i r="2">
      <x v="26"/>
      <x v="10"/>
      <x v="131"/>
    </i>
    <i r="3">
      <x v="17"/>
      <x v="116"/>
    </i>
    <i r="1">
      <x v="6"/>
      <x v="1"/>
      <x v="18"/>
      <x v="63"/>
    </i>
    <i r="3">
      <x v="26"/>
      <x v="219"/>
    </i>
    <i r="3">
      <x v="28"/>
      <x v="173"/>
    </i>
    <i r="2">
      <x v="2"/>
      <x v="18"/>
      <x v="53"/>
    </i>
    <i r="3">
      <x v="26"/>
      <x v="220"/>
    </i>
    <i r="2">
      <x v="3"/>
      <x v="19"/>
      <x v="87"/>
    </i>
    <i r="3">
      <x v="26"/>
      <x v="67"/>
    </i>
    <i r="2">
      <x v="4"/>
      <x v="27"/>
      <x v="216"/>
    </i>
    <i r="2">
      <x v="11"/>
      <x v="18"/>
      <x v="355"/>
    </i>
    <i r="3">
      <x v="19"/>
      <x v="147"/>
    </i>
    <i r="3">
      <x v="20"/>
      <x v="268"/>
    </i>
    <i r="4">
      <x v="269"/>
    </i>
    <i r="3">
      <x v="21"/>
      <x v="185"/>
    </i>
    <i r="3">
      <x v="23"/>
      <x v="141"/>
    </i>
    <i r="3">
      <x v="26"/>
      <x v="219"/>
    </i>
    <i r="2">
      <x v="13"/>
      <x v="18"/>
      <x v="62"/>
    </i>
    <i r="3">
      <x v="22"/>
      <x v="218"/>
    </i>
    <i r="2">
      <x v="14"/>
      <x v="18"/>
      <x v="11"/>
    </i>
    <i r="4">
      <x v="65"/>
    </i>
    <i r="4">
      <x v="80"/>
    </i>
    <i r="3">
      <x v="22"/>
      <x v="94"/>
    </i>
    <i r="4">
      <x v="105"/>
    </i>
    <i r="2">
      <x v="15"/>
      <x v="18"/>
      <x v="62"/>
    </i>
    <i r="3">
      <x v="24"/>
      <x v="341"/>
    </i>
    <i r="2">
      <x v="16"/>
      <x v="18"/>
      <x v="60"/>
    </i>
    <i r="2">
      <x v="19"/>
      <x v="18"/>
      <x v="64"/>
    </i>
    <i r="3">
      <x v="20"/>
      <x v="205"/>
    </i>
    <i r="2">
      <x v="20"/>
      <x v="18"/>
      <x v="146"/>
    </i>
    <i r="2">
      <x v="26"/>
      <x v="18"/>
      <x v="62"/>
    </i>
    <i r="3">
      <x v="22"/>
      <x v="218"/>
    </i>
    <i r="3">
      <x v="28"/>
      <x v="3"/>
    </i>
    <i r="1">
      <x v="7"/>
      <x v="3"/>
      <x v="29"/>
      <x v="297"/>
    </i>
    <i r="2">
      <x v="31"/>
      <x v="127"/>
      <x v="56"/>
    </i>
    <i>
      <x v="7"/>
      <x v="15"/>
      <x v="5"/>
      <x v="135"/>
      <x v="358"/>
    </i>
  </rowItems>
  <colItems count="1">
    <i/>
  </colItems>
  <dataFields count="1">
    <dataField name="Muudatuse summa" fld="1" baseField="0" baseItem="0"/>
  </dataFields>
  <formats count="1408">
    <format dxfId="1407">
      <pivotArea field="0" type="button" dataOnly="0" labelOnly="1" outline="0" axis="axisRow" fieldPosition="4"/>
    </format>
    <format dxfId="1406">
      <pivotArea dataOnly="0" labelOnly="1" grandRow="1" outline="0" fieldPosition="0"/>
    </format>
    <format dxfId="1405">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12"/>
          </reference>
        </references>
      </pivotArea>
    </format>
    <format dxfId="1404">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23"/>
          </reference>
        </references>
      </pivotArea>
    </format>
    <format dxfId="1403">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31"/>
          </reference>
        </references>
      </pivotArea>
    </format>
    <format dxfId="1402">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12"/>
          </reference>
        </references>
      </pivotArea>
    </format>
    <format dxfId="1401">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23"/>
          </reference>
        </references>
      </pivotArea>
    </format>
    <format dxfId="1400">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31"/>
          </reference>
        </references>
      </pivotArea>
    </format>
    <format dxfId="1399">
      <pivotArea dataOnly="0" labelOnly="1" outline="0" fieldPosition="0">
        <references count="5">
          <reference field="0" count="3">
            <x v="27"/>
            <x v="326"/>
            <x v="342"/>
          </reference>
          <reference field="2" count="1" selected="0">
            <x v="0"/>
          </reference>
          <reference field="3" count="1" selected="0">
            <x v="13"/>
          </reference>
          <reference field="4" count="1" selected="0">
            <x v="117"/>
          </reference>
          <reference field="7" count="1" selected="0">
            <x v="5"/>
          </reference>
        </references>
      </pivotArea>
    </format>
    <format dxfId="1398">
      <pivotArea dataOnly="0" labelOnly="1" outline="0" fieldPosition="0">
        <references count="5">
          <reference field="0" count="1">
            <x v="236"/>
          </reference>
          <reference field="2" count="1" selected="0">
            <x v="1"/>
          </reference>
          <reference field="3" count="1" selected="0">
            <x v="13"/>
          </reference>
          <reference field="4" count="1" selected="0">
            <x v="118"/>
          </reference>
          <reference field="7" count="1" selected="0">
            <x v="5"/>
          </reference>
        </references>
      </pivotArea>
    </format>
    <format dxfId="1397">
      <pivotArea dataOnly="0" labelOnly="1" outline="0" fieldPosition="0">
        <references count="5">
          <reference field="0" count="1">
            <x v="43"/>
          </reference>
          <reference field="2" count="1" selected="0">
            <x v="2"/>
          </reference>
          <reference field="3" count="1" selected="0">
            <x v="1"/>
          </reference>
          <reference field="4" count="1" selected="0">
            <x v="1"/>
          </reference>
          <reference field="7" count="1" selected="0">
            <x v="0"/>
          </reference>
        </references>
      </pivotArea>
    </format>
    <format dxfId="1396">
      <pivotArea dataOnly="0" labelOnly="1" outline="0" fieldPosition="0">
        <references count="5">
          <reference field="0" count="1">
            <x v="114"/>
          </reference>
          <reference field="2" count="1" selected="0">
            <x v="2"/>
          </reference>
          <reference field="3" count="1" selected="0">
            <x v="1"/>
          </reference>
          <reference field="4" count="1" selected="0">
            <x v="4"/>
          </reference>
          <reference field="7" count="1" selected="0">
            <x v="0"/>
          </reference>
        </references>
      </pivotArea>
    </format>
    <format dxfId="1395">
      <pivotArea dataOnly="0" labelOnly="1" outline="0" fieldPosition="0">
        <references count="5">
          <reference field="0" count="1">
            <x v="107"/>
          </reference>
          <reference field="2" count="1" selected="0">
            <x v="2"/>
          </reference>
          <reference field="3" count="1" selected="0">
            <x v="1"/>
          </reference>
          <reference field="4" count="1" selected="0">
            <x v="1"/>
          </reference>
          <reference field="7" count="1" selected="0">
            <x v="1"/>
          </reference>
        </references>
      </pivotArea>
    </format>
    <format dxfId="1394">
      <pivotArea dataOnly="0" labelOnly="1" outline="0" fieldPosition="0">
        <references count="5">
          <reference field="0" count="3">
            <x v="88"/>
            <x v="90"/>
            <x v="92"/>
          </reference>
          <reference field="2" count="1" selected="0">
            <x v="2"/>
          </reference>
          <reference field="3" count="1" selected="0">
            <x v="1"/>
          </reference>
          <reference field="4" count="1" selected="0">
            <x v="2"/>
          </reference>
          <reference field="7" count="1" selected="0">
            <x v="1"/>
          </reference>
        </references>
      </pivotArea>
    </format>
    <format dxfId="1393">
      <pivotArea dataOnly="0" labelOnly="1" outline="0" fieldPosition="0">
        <references count="5">
          <reference field="0" count="10">
            <x v="0"/>
            <x v="5"/>
            <x v="6"/>
            <x v="8"/>
            <x v="89"/>
            <x v="91"/>
            <x v="93"/>
            <x v="108"/>
            <x v="149"/>
            <x v="294"/>
          </reference>
          <reference field="2" count="1" selected="0">
            <x v="2"/>
          </reference>
          <reference field="3" count="1" selected="0">
            <x v="1"/>
          </reference>
          <reference field="4" count="1" selected="0">
            <x v="3"/>
          </reference>
          <reference field="7" count="1" selected="0">
            <x v="1"/>
          </reference>
        </references>
      </pivotArea>
    </format>
    <format dxfId="1392">
      <pivotArea dataOnly="0" labelOnly="1" outline="0" fieldPosition="0">
        <references count="5">
          <reference field="0" count="1">
            <x v="7"/>
          </reference>
          <reference field="2" count="1" selected="0">
            <x v="2"/>
          </reference>
          <reference field="3" count="1" selected="0">
            <x v="9"/>
          </reference>
          <reference field="4" count="1" selected="0">
            <x v="40"/>
          </reference>
          <reference field="7" count="1" selected="0">
            <x v="1"/>
          </reference>
        </references>
      </pivotArea>
    </format>
    <format dxfId="1391">
      <pivotArea dataOnly="0" labelOnly="1" outline="0" fieldPosition="0">
        <references count="5">
          <reference field="0" count="2">
            <x v="150"/>
            <x v="173"/>
          </reference>
          <reference field="2" count="1" selected="0">
            <x v="3"/>
          </reference>
          <reference field="3" count="1" selected="0">
            <x v="6"/>
          </reference>
          <reference field="4" count="1" selected="0">
            <x v="25"/>
          </reference>
          <reference field="7" count="1" selected="0">
            <x v="1"/>
          </reference>
        </references>
      </pivotArea>
    </format>
    <format dxfId="1390">
      <pivotArea dataOnly="0" labelOnly="1" outline="0" fieldPosition="0">
        <references count="5">
          <reference field="0" count="1">
            <x v="9"/>
          </reference>
          <reference field="2" count="1" selected="0">
            <x v="4"/>
          </reference>
          <reference field="3" count="1" selected="0">
            <x v="0"/>
          </reference>
          <reference field="4" count="1" selected="0">
            <x v="0"/>
          </reference>
          <reference field="7" count="1" selected="0">
            <x v="5"/>
          </reference>
        </references>
      </pivotArea>
    </format>
    <format dxfId="1389">
      <pivotArea dataOnly="0" labelOnly="1" outline="0" fieldPosition="0">
        <references count="5">
          <reference field="0" count="7">
            <x v="145"/>
            <x v="211"/>
            <x v="212"/>
            <x v="213"/>
            <x v="337"/>
            <x v="338"/>
            <x v="340"/>
          </reference>
          <reference field="2" count="1" selected="0">
            <x v="5"/>
          </reference>
          <reference field="3" count="1" selected="0">
            <x v="8"/>
          </reference>
          <reference field="4" count="1" selected="0">
            <x v="37"/>
          </reference>
          <reference field="7" count="1" selected="0">
            <x v="2"/>
          </reference>
        </references>
      </pivotArea>
    </format>
    <format dxfId="1388">
      <pivotArea dataOnly="0" labelOnly="1" outline="0" fieldPosition="0">
        <references count="5">
          <reference field="0" count="1">
            <x v="298"/>
          </reference>
          <reference field="2" count="1" selected="0">
            <x v="5"/>
          </reference>
          <reference field="3" count="1" selected="0">
            <x v="8"/>
          </reference>
          <reference field="4" count="1" selected="0">
            <x v="33"/>
          </reference>
          <reference field="7" count="1" selected="0">
            <x v="3"/>
          </reference>
        </references>
      </pivotArea>
    </format>
    <format dxfId="1387">
      <pivotArea dataOnly="0" labelOnly="1" outline="0" fieldPosition="0">
        <references count="5">
          <reference field="0" count="2">
            <x v="95"/>
            <x v="227"/>
          </reference>
          <reference field="2" count="1" selected="0">
            <x v="5"/>
          </reference>
          <reference field="3" count="1" selected="0">
            <x v="8"/>
          </reference>
          <reference field="4" count="1" selected="0">
            <x v="34"/>
          </reference>
          <reference field="7" count="1" selected="0">
            <x v="3"/>
          </reference>
        </references>
      </pivotArea>
    </format>
    <format dxfId="1386">
      <pivotArea dataOnly="0" labelOnly="1" outline="0" fieldPosition="0">
        <references count="5">
          <reference field="0" count="1">
            <x v="219"/>
          </reference>
          <reference field="2" count="1" selected="0">
            <x v="5"/>
          </reference>
          <reference field="3" count="1" selected="0">
            <x v="8"/>
          </reference>
          <reference field="4" count="1" selected="0">
            <x v="30"/>
          </reference>
          <reference field="7" count="1" selected="0">
            <x v="11"/>
          </reference>
        </references>
      </pivotArea>
    </format>
    <format dxfId="1385">
      <pivotArea dataOnly="0" labelOnly="1" outline="0" fieldPosition="0">
        <references count="5">
          <reference field="0" count="7">
            <x v="14"/>
            <x v="57"/>
            <x v="100"/>
            <x v="152"/>
            <x v="215"/>
            <x v="270"/>
            <x v="354"/>
          </reference>
          <reference field="2" count="1" selected="0">
            <x v="5"/>
          </reference>
          <reference field="3" count="1" selected="0">
            <x v="8"/>
          </reference>
          <reference field="4" count="1" selected="0">
            <x v="31"/>
          </reference>
          <reference field="7" count="1" selected="0">
            <x v="11"/>
          </reference>
        </references>
      </pivotArea>
    </format>
    <format dxfId="1384">
      <pivotArea dataOnly="0" labelOnly="1" outline="0" fieldPosition="0">
        <references count="5">
          <reference field="0" count="1">
            <x v="345"/>
          </reference>
          <reference field="2" count="1" selected="0">
            <x v="5"/>
          </reference>
          <reference field="3" count="1" selected="0">
            <x v="8"/>
          </reference>
          <reference field="4" count="1" selected="0">
            <x v="32"/>
          </reference>
          <reference field="7" count="1" selected="0">
            <x v="11"/>
          </reference>
        </references>
      </pivotArea>
    </format>
    <format dxfId="1383">
      <pivotArea dataOnly="0" labelOnly="1" outline="0" fieldPosition="0">
        <references count="5">
          <reference field="0" count="1">
            <x v="2"/>
          </reference>
          <reference field="2" count="1" selected="0">
            <x v="5"/>
          </reference>
          <reference field="3" count="1" selected="0">
            <x v="8"/>
          </reference>
          <reference field="4" count="1" selected="0">
            <x v="35"/>
          </reference>
          <reference field="7" count="1" selected="0">
            <x v="11"/>
          </reference>
        </references>
      </pivotArea>
    </format>
    <format dxfId="1382">
      <pivotArea dataOnly="0" labelOnly="1" outline="0" fieldPosition="0">
        <references count="5">
          <reference field="0" count="3">
            <x v="148"/>
            <x v="151"/>
            <x v="270"/>
          </reference>
          <reference field="2" count="1" selected="0">
            <x v="5"/>
          </reference>
          <reference field="3" count="1" selected="0">
            <x v="8"/>
          </reference>
          <reference field="4" count="1" selected="0">
            <x v="36"/>
          </reference>
          <reference field="7" count="1" selected="0">
            <x v="11"/>
          </reference>
        </references>
      </pivotArea>
    </format>
    <format dxfId="1381">
      <pivotArea dataOnly="0" labelOnly="1" outline="0" fieldPosition="0">
        <references count="5">
          <reference field="0" count="2">
            <x v="1"/>
            <x v="140"/>
          </reference>
          <reference field="2" count="1" selected="0">
            <x v="5"/>
          </reference>
          <reference field="3" count="1" selected="0">
            <x v="8"/>
          </reference>
          <reference field="4" count="1" selected="0">
            <x v="128"/>
          </reference>
          <reference field="7" count="1" selected="0">
            <x v="11"/>
          </reference>
        </references>
      </pivotArea>
    </format>
    <format dxfId="1380">
      <pivotArea dataOnly="0" labelOnly="1" outline="0" fieldPosition="0">
        <references count="5">
          <reference field="0" count="1">
            <x v="62"/>
          </reference>
          <reference field="2" count="1" selected="0">
            <x v="5"/>
          </reference>
          <reference field="3" count="1" selected="0">
            <x v="9"/>
          </reference>
          <reference field="4" count="1" selected="0">
            <x v="38"/>
          </reference>
          <reference field="7" count="1" selected="0">
            <x v="1"/>
          </reference>
        </references>
      </pivotArea>
    </format>
    <format dxfId="1379">
      <pivotArea dataOnly="0" labelOnly="1" outline="0" fieldPosition="0">
        <references count="5">
          <reference field="0" count="1">
            <x v="334"/>
          </reference>
          <reference field="2" count="1" selected="0">
            <x v="5"/>
          </reference>
          <reference field="3" count="1" selected="0">
            <x v="9"/>
          </reference>
          <reference field="4" count="1" selected="0">
            <x v="38"/>
          </reference>
          <reference field="7" count="1" selected="0">
            <x v="2"/>
          </reference>
        </references>
      </pivotArea>
    </format>
    <format dxfId="1378">
      <pivotArea dataOnly="0" labelOnly="1" outline="0" fieldPosition="0">
        <references count="5">
          <reference field="0" count="1">
            <x v="66"/>
          </reference>
          <reference field="2" count="1" selected="0">
            <x v="5"/>
          </reference>
          <reference field="3" count="1" selected="0">
            <x v="9"/>
          </reference>
          <reference field="4" count="1" selected="0">
            <x v="39"/>
          </reference>
          <reference field="7" count="1" selected="0">
            <x v="2"/>
          </reference>
        </references>
      </pivotArea>
    </format>
    <format dxfId="1377">
      <pivotArea dataOnly="0" labelOnly="1" outline="0" fieldPosition="0">
        <references count="5">
          <reference field="0" count="1">
            <x v="272"/>
          </reference>
          <reference field="2" count="1" selected="0">
            <x v="5"/>
          </reference>
          <reference field="3" count="1" selected="0">
            <x v="9"/>
          </reference>
          <reference field="4" count="1" selected="0">
            <x v="38"/>
          </reference>
          <reference field="7" count="1" selected="0">
            <x v="11"/>
          </reference>
        </references>
      </pivotArea>
    </format>
    <format dxfId="1376">
      <pivotArea dataOnly="0" labelOnly="1" outline="0" fieldPosition="0">
        <references count="5">
          <reference field="0" count="1">
            <x v="273"/>
          </reference>
          <reference field="2" count="1" selected="0">
            <x v="5"/>
          </reference>
          <reference field="3" count="1" selected="0">
            <x v="9"/>
          </reference>
          <reference field="4" count="1" selected="0">
            <x v="41"/>
          </reference>
          <reference field="7" count="1" selected="0">
            <x v="11"/>
          </reference>
        </references>
      </pivotArea>
    </format>
    <format dxfId="1375">
      <pivotArea dataOnly="0" labelOnly="1" outline="0" fieldPosition="0">
        <references count="5">
          <reference field="0" count="4">
            <x v="22"/>
            <x v="23"/>
            <x v="208"/>
            <x v="209"/>
          </reference>
          <reference field="2" count="1" selected="0">
            <x v="5"/>
          </reference>
          <reference field="3" count="1" selected="0">
            <x v="9"/>
          </reference>
          <reference field="4" count="1" selected="0">
            <x v="38"/>
          </reference>
          <reference field="7" count="1" selected="0">
            <x v="32"/>
          </reference>
        </references>
      </pivotArea>
    </format>
    <format dxfId="1374">
      <pivotArea dataOnly="0" labelOnly="1" outline="0" fieldPosition="0">
        <references count="5">
          <reference field="0" count="1">
            <x v="29"/>
          </reference>
          <reference field="2" count="1" selected="0">
            <x v="5"/>
          </reference>
          <reference field="3" count="1" selected="0">
            <x v="10"/>
          </reference>
          <reference field="4" count="1" selected="0">
            <x v="42"/>
          </reference>
          <reference field="7" count="1" selected="0">
            <x v="0"/>
          </reference>
        </references>
      </pivotArea>
    </format>
    <format dxfId="1373">
      <pivotArea dataOnly="0" labelOnly="1" outline="0" fieldPosition="0">
        <references count="5">
          <reference field="0" count="1">
            <x v="29"/>
          </reference>
          <reference field="2" count="1" selected="0">
            <x v="5"/>
          </reference>
          <reference field="3" count="1" selected="0">
            <x v="10"/>
          </reference>
          <reference field="4" count="1" selected="0">
            <x v="56"/>
          </reference>
          <reference field="7" count="1" selected="0">
            <x v="0"/>
          </reference>
        </references>
      </pivotArea>
    </format>
    <format dxfId="1372">
      <pivotArea dataOnly="0" labelOnly="1" outline="0" fieldPosition="0">
        <references count="5">
          <reference field="0" count="1">
            <x v="30"/>
          </reference>
          <reference field="2" count="1" selected="0">
            <x v="5"/>
          </reference>
          <reference field="3" count="1" selected="0">
            <x v="10"/>
          </reference>
          <reference field="4" count="1" selected="0">
            <x v="58"/>
          </reference>
          <reference field="7" count="1" selected="0">
            <x v="0"/>
          </reference>
        </references>
      </pivotArea>
    </format>
    <format dxfId="1371">
      <pivotArea dataOnly="0" labelOnly="1" outline="0" fieldPosition="0">
        <references count="5">
          <reference field="0" count="1">
            <x v="154"/>
          </reference>
          <reference field="2" count="1" selected="0">
            <x v="5"/>
          </reference>
          <reference field="3" count="1" selected="0">
            <x v="10"/>
          </reference>
          <reference field="4" count="1" selected="0">
            <x v="42"/>
          </reference>
          <reference field="7" count="1" selected="0">
            <x v="2"/>
          </reference>
        </references>
      </pivotArea>
    </format>
    <format dxfId="1370">
      <pivotArea dataOnly="0" labelOnly="1" outline="0" fieldPosition="0">
        <references count="5">
          <reference field="0" count="1">
            <x v="156"/>
          </reference>
          <reference field="2" count="1" selected="0">
            <x v="5"/>
          </reference>
          <reference field="3" count="1" selected="0">
            <x v="10"/>
          </reference>
          <reference field="4" count="1" selected="0">
            <x v="45"/>
          </reference>
          <reference field="7" count="1" selected="0">
            <x v="2"/>
          </reference>
        </references>
      </pivotArea>
    </format>
    <format dxfId="1369">
      <pivotArea dataOnly="0" labelOnly="1" outline="0" fieldPosition="0">
        <references count="5">
          <reference field="0" count="2">
            <x v="171"/>
            <x v="172"/>
          </reference>
          <reference field="2" count="1" selected="0">
            <x v="5"/>
          </reference>
          <reference field="3" count="1" selected="0">
            <x v="10"/>
          </reference>
          <reference field="4" count="1" selected="0">
            <x v="46"/>
          </reference>
          <reference field="7" count="1" selected="0">
            <x v="2"/>
          </reference>
        </references>
      </pivotArea>
    </format>
    <format dxfId="1368">
      <pivotArea dataOnly="0" labelOnly="1" outline="0" fieldPosition="0">
        <references count="5">
          <reference field="0" count="1">
            <x v="278"/>
          </reference>
          <reference field="2" count="1" selected="0">
            <x v="5"/>
          </reference>
          <reference field="3" count="1" selected="0">
            <x v="10"/>
          </reference>
          <reference field="4" count="1" selected="0">
            <x v="52"/>
          </reference>
          <reference field="7" count="1" selected="0">
            <x v="2"/>
          </reference>
        </references>
      </pivotArea>
    </format>
    <format dxfId="1367">
      <pivotArea dataOnly="0" labelOnly="1" outline="0" fieldPosition="0">
        <references count="5">
          <reference field="0" count="5">
            <x v="193"/>
            <x v="194"/>
            <x v="199"/>
            <x v="203"/>
            <x v="204"/>
          </reference>
          <reference field="2" count="1" selected="0">
            <x v="5"/>
          </reference>
          <reference field="3" count="1" selected="0">
            <x v="10"/>
          </reference>
          <reference field="4" count="1" selected="0">
            <x v="56"/>
          </reference>
          <reference field="7" count="1" selected="0">
            <x v="2"/>
          </reference>
        </references>
      </pivotArea>
    </format>
    <format dxfId="1366">
      <pivotArea dataOnly="0" labelOnly="1" outline="0" fieldPosition="0">
        <references count="5">
          <reference field="0" count="4">
            <x v="279"/>
            <x v="287"/>
            <x v="288"/>
            <x v="289"/>
          </reference>
          <reference field="2" count="1" selected="0">
            <x v="5"/>
          </reference>
          <reference field="3" count="1" selected="0">
            <x v="10"/>
          </reference>
          <reference field="4" count="1" selected="0">
            <x v="58"/>
          </reference>
          <reference field="7" count="1" selected="0">
            <x v="2"/>
          </reference>
        </references>
      </pivotArea>
    </format>
    <format dxfId="1365">
      <pivotArea dataOnly="0" labelOnly="1" outline="0" fieldPosition="0">
        <references count="5">
          <reference field="0" count="1">
            <x v="155"/>
          </reference>
          <reference field="2" count="1" selected="0">
            <x v="5"/>
          </reference>
          <reference field="3" count="1" selected="0">
            <x v="10"/>
          </reference>
          <reference field="4" count="1" selected="0">
            <x v="42"/>
          </reference>
          <reference field="7" count="1" selected="0">
            <x v="3"/>
          </reference>
        </references>
      </pivotArea>
    </format>
    <format dxfId="1364">
      <pivotArea dataOnly="0" labelOnly="1" outline="0" fieldPosition="0">
        <references count="5">
          <reference field="0" count="5">
            <x v="238"/>
            <x v="241"/>
            <x v="267"/>
            <x v="299"/>
            <x v="323"/>
          </reference>
          <reference field="2" count="1" selected="0">
            <x v="5"/>
          </reference>
          <reference field="3" count="1" selected="0">
            <x v="10"/>
          </reference>
          <reference field="4" count="1" selected="0">
            <x v="45"/>
          </reference>
          <reference field="7" count="1" selected="0">
            <x v="3"/>
          </reference>
        </references>
      </pivotArea>
    </format>
    <format dxfId="1363">
      <pivotArea dataOnly="0" labelOnly="1" outline="0" fieldPosition="0">
        <references count="5">
          <reference field="0" count="6">
            <x v="193"/>
            <x v="239"/>
            <x v="242"/>
            <x v="265"/>
            <x v="300"/>
            <x v="324"/>
          </reference>
          <reference field="2" count="1" selected="0">
            <x v="5"/>
          </reference>
          <reference field="3" count="1" selected="0">
            <x v="10"/>
          </reference>
          <reference field="4" count="1" selected="0">
            <x v="56"/>
          </reference>
          <reference field="7" count="1" selected="0">
            <x v="3"/>
          </reference>
        </references>
      </pivotArea>
    </format>
    <format dxfId="1362">
      <pivotArea dataOnly="0" labelOnly="1" outline="0" fieldPosition="0">
        <references count="5">
          <reference field="0" count="6">
            <x v="240"/>
            <x v="243"/>
            <x v="266"/>
            <x v="279"/>
            <x v="301"/>
            <x v="325"/>
          </reference>
          <reference field="2" count="1" selected="0">
            <x v="5"/>
          </reference>
          <reference field="3" count="1" selected="0">
            <x v="10"/>
          </reference>
          <reference field="4" count="1" selected="0">
            <x v="58"/>
          </reference>
          <reference field="7" count="1" selected="0">
            <x v="3"/>
          </reference>
        </references>
      </pivotArea>
    </format>
    <format dxfId="1361">
      <pivotArea dataOnly="0" labelOnly="1" outline="0" fieldPosition="0">
        <references count="5">
          <reference field="0" count="1">
            <x v="187"/>
          </reference>
          <reference field="2" count="1" selected="0">
            <x v="5"/>
          </reference>
          <reference field="3" count="1" selected="0">
            <x v="10"/>
          </reference>
          <reference field="4" count="1" selected="0">
            <x v="45"/>
          </reference>
          <reference field="7" count="1" selected="0">
            <x v="9"/>
          </reference>
        </references>
      </pivotArea>
    </format>
    <format dxfId="1360">
      <pivotArea dataOnly="0" labelOnly="1" outline="0" fieldPosition="0">
        <references count="5">
          <reference field="0" count="2">
            <x v="28"/>
            <x v="32"/>
          </reference>
          <reference field="2" count="1" selected="0">
            <x v="5"/>
          </reference>
          <reference field="3" count="1" selected="0">
            <x v="10"/>
          </reference>
          <reference field="4" count="1" selected="0">
            <x v="50"/>
          </reference>
          <reference field="7" count="1" selected="0">
            <x v="9"/>
          </reference>
        </references>
      </pivotArea>
    </format>
    <format dxfId="1359">
      <pivotArea dataOnly="0" labelOnly="1" outline="0" fieldPosition="0">
        <references count="5">
          <reference field="0" count="3">
            <x v="28"/>
            <x v="31"/>
            <x v="188"/>
          </reference>
          <reference field="2" count="1" selected="0">
            <x v="5"/>
          </reference>
          <reference field="3" count="1" selected="0">
            <x v="10"/>
          </reference>
          <reference field="4" count="1" selected="0">
            <x v="56"/>
          </reference>
          <reference field="7" count="1" selected="0">
            <x v="9"/>
          </reference>
        </references>
      </pivotArea>
    </format>
    <format dxfId="1358">
      <pivotArea dataOnly="0" labelOnly="1" outline="0" fieldPosition="0">
        <references count="5">
          <reference field="0" count="3">
            <x v="28"/>
            <x v="31"/>
            <x v="189"/>
          </reference>
          <reference field="2" count="1" selected="0">
            <x v="5"/>
          </reference>
          <reference field="3" count="1" selected="0">
            <x v="10"/>
          </reference>
          <reference field="4" count="1" selected="0">
            <x v="58"/>
          </reference>
          <reference field="7" count="1" selected="0">
            <x v="9"/>
          </reference>
        </references>
      </pivotArea>
    </format>
    <format dxfId="1357">
      <pivotArea dataOnly="0" labelOnly="1" outline="0" fieldPosition="0">
        <references count="5">
          <reference field="0" count="1">
            <x v="169"/>
          </reference>
          <reference field="2" count="1" selected="0">
            <x v="5"/>
          </reference>
          <reference field="3" count="1" selected="0">
            <x v="10"/>
          </reference>
          <reference field="4" count="1" selected="0">
            <x v="50"/>
          </reference>
          <reference field="7" count="1" selected="0">
            <x v="12"/>
          </reference>
        </references>
      </pivotArea>
    </format>
    <format dxfId="1356">
      <pivotArea dataOnly="0" labelOnly="1" outline="0" fieldPosition="0">
        <references count="5">
          <reference field="0" count="1">
            <x v="44"/>
          </reference>
          <reference field="2" count="1" selected="0">
            <x v="5"/>
          </reference>
          <reference field="3" count="1" selected="0">
            <x v="10"/>
          </reference>
          <reference field="4" count="1" selected="0">
            <x v="51"/>
          </reference>
          <reference field="7" count="1" selected="0">
            <x v="12"/>
          </reference>
        </references>
      </pivotArea>
    </format>
    <format dxfId="1355">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12"/>
          </reference>
        </references>
      </pivotArea>
    </format>
    <format dxfId="1354">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12"/>
          </reference>
        </references>
      </pivotArea>
    </format>
    <format dxfId="1353">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13"/>
          </reference>
        </references>
      </pivotArea>
    </format>
    <format dxfId="1352">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3"/>
          </reference>
        </references>
      </pivotArea>
    </format>
    <format dxfId="1351">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13"/>
          </reference>
        </references>
      </pivotArea>
    </format>
    <format dxfId="1350">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13"/>
          </reference>
        </references>
      </pivotArea>
    </format>
    <format dxfId="1349">
      <pivotArea dataOnly="0" labelOnly="1" outline="0" fieldPosition="0">
        <references count="5">
          <reference field="0" count="1">
            <x v="37"/>
          </reference>
          <reference field="2" count="1" selected="0">
            <x v="5"/>
          </reference>
          <reference field="3" count="1" selected="0">
            <x v="10"/>
          </reference>
          <reference field="4" count="1" selected="0">
            <x v="43"/>
          </reference>
          <reference field="7" count="1" selected="0">
            <x v="14"/>
          </reference>
        </references>
      </pivotArea>
    </format>
    <format dxfId="1348">
      <pivotArea dataOnly="0" labelOnly="1" outline="0" fieldPosition="0">
        <references count="5">
          <reference field="0" count="1">
            <x v="167"/>
          </reference>
          <reference field="2" count="1" selected="0">
            <x v="5"/>
          </reference>
          <reference field="3" count="1" selected="0">
            <x v="10"/>
          </reference>
          <reference field="4" count="1" selected="0">
            <x v="44"/>
          </reference>
          <reference field="7" count="1" selected="0">
            <x v="14"/>
          </reference>
        </references>
      </pivotArea>
    </format>
    <format dxfId="1347">
      <pivotArea dataOnly="0" labelOnly="1" outline="0" fieldPosition="0">
        <references count="5">
          <reference field="0" count="2">
            <x v="38"/>
            <x v="202"/>
          </reference>
          <reference field="2" count="1" selected="0">
            <x v="5"/>
          </reference>
          <reference field="3" count="1" selected="0">
            <x v="10"/>
          </reference>
          <reference field="4" count="1" selected="0">
            <x v="56"/>
          </reference>
          <reference field="7" count="1" selected="0">
            <x v="14"/>
          </reference>
        </references>
      </pivotArea>
    </format>
    <format dxfId="1346">
      <pivotArea dataOnly="0" labelOnly="1" outline="0" fieldPosition="0">
        <references count="5">
          <reference field="0" count="2">
            <x v="38"/>
            <x v="286"/>
          </reference>
          <reference field="2" count="1" selected="0">
            <x v="5"/>
          </reference>
          <reference field="3" count="1" selected="0">
            <x v="10"/>
          </reference>
          <reference field="4" count="1" selected="0">
            <x v="58"/>
          </reference>
          <reference field="7" count="1" selected="0">
            <x v="14"/>
          </reference>
        </references>
      </pivotArea>
    </format>
    <format dxfId="1345">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5"/>
          </reference>
        </references>
      </pivotArea>
    </format>
    <format dxfId="1344">
      <pivotArea dataOnly="0" labelOnly="1" outline="0" fieldPosition="0">
        <references count="5">
          <reference field="0" count="1">
            <x v="41"/>
          </reference>
          <reference field="2" count="1" selected="0">
            <x v="5"/>
          </reference>
          <reference field="3" count="1" selected="0">
            <x v="10"/>
          </reference>
          <reference field="4" count="1" selected="0">
            <x v="46"/>
          </reference>
          <reference field="7" count="1" selected="0">
            <x v="15"/>
          </reference>
        </references>
      </pivotArea>
    </format>
    <format dxfId="1343">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15"/>
          </reference>
        </references>
      </pivotArea>
    </format>
    <format dxfId="1342">
      <pivotArea dataOnly="0" labelOnly="1" outline="0" fieldPosition="0">
        <references count="5">
          <reference field="0" count="2">
            <x v="40"/>
            <x v="193"/>
          </reference>
          <reference field="2" count="1" selected="0">
            <x v="5"/>
          </reference>
          <reference field="3" count="1" selected="0">
            <x v="10"/>
          </reference>
          <reference field="4" count="1" selected="0">
            <x v="56"/>
          </reference>
          <reference field="7" count="1" selected="0">
            <x v="15"/>
          </reference>
        </references>
      </pivotArea>
    </format>
    <format dxfId="1341">
      <pivotArea dataOnly="0" labelOnly="1" outline="0" fieldPosition="0">
        <references count="5">
          <reference field="0" count="2">
            <x v="40"/>
            <x v="279"/>
          </reference>
          <reference field="2" count="1" selected="0">
            <x v="5"/>
          </reference>
          <reference field="3" count="1" selected="0">
            <x v="10"/>
          </reference>
          <reference field="4" count="1" selected="0">
            <x v="58"/>
          </reference>
          <reference field="7" count="1" selected="0">
            <x v="15"/>
          </reference>
        </references>
      </pivotArea>
    </format>
    <format dxfId="1340">
      <pivotArea dataOnly="0" labelOnly="1" outline="0" fieldPosition="0">
        <references count="5">
          <reference field="0" count="1">
            <x v="35"/>
          </reference>
          <reference field="2" count="1" selected="0">
            <x v="5"/>
          </reference>
          <reference field="3" count="1" selected="0">
            <x v="10"/>
          </reference>
          <reference field="4" count="1" selected="0">
            <x v="46"/>
          </reference>
          <reference field="7" count="1" selected="0">
            <x v="16"/>
          </reference>
        </references>
      </pivotArea>
    </format>
    <format dxfId="1339">
      <pivotArea dataOnly="0" labelOnly="1" outline="0" fieldPosition="0">
        <references count="5">
          <reference field="0" count="1">
            <x v="36"/>
          </reference>
          <reference field="2" count="1" selected="0">
            <x v="5"/>
          </reference>
          <reference field="3" count="1" selected="0">
            <x v="10"/>
          </reference>
          <reference field="4" count="1" selected="0">
            <x v="56"/>
          </reference>
          <reference field="7" count="1" selected="0">
            <x v="16"/>
          </reference>
        </references>
      </pivotArea>
    </format>
    <format dxfId="1338">
      <pivotArea dataOnly="0" labelOnly="1" outline="0" fieldPosition="0">
        <references count="5">
          <reference field="0" count="1">
            <x v="36"/>
          </reference>
          <reference field="2" count="1" selected="0">
            <x v="5"/>
          </reference>
          <reference field="3" count="1" selected="0">
            <x v="10"/>
          </reference>
          <reference field="4" count="1" selected="0">
            <x v="58"/>
          </reference>
          <reference field="7" count="1" selected="0">
            <x v="16"/>
          </reference>
        </references>
      </pivotArea>
    </format>
    <format dxfId="1337">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17"/>
          </reference>
        </references>
      </pivotArea>
    </format>
    <format dxfId="1336">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17"/>
          </reference>
        </references>
      </pivotArea>
    </format>
    <format dxfId="1335">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18"/>
          </reference>
        </references>
      </pivotArea>
    </format>
    <format dxfId="1334">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8"/>
          </reference>
        </references>
      </pivotArea>
    </format>
    <format dxfId="1333">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18"/>
          </reference>
        </references>
      </pivotArea>
    </format>
    <format dxfId="1332">
      <pivotArea dataOnly="0" labelOnly="1" outline="0" fieldPosition="0">
        <references count="5">
          <reference field="0" count="1">
            <x v="45"/>
          </reference>
          <reference field="2" count="1" selected="0">
            <x v="5"/>
          </reference>
          <reference field="3" count="1" selected="0">
            <x v="10"/>
          </reference>
          <reference field="4" count="1" selected="0">
            <x v="47"/>
          </reference>
          <reference field="7" count="1" selected="0">
            <x v="18"/>
          </reference>
        </references>
      </pivotArea>
    </format>
    <format dxfId="1331">
      <pivotArea dataOnly="0" labelOnly="1" outline="0" fieldPosition="0">
        <references count="5">
          <reference field="0" count="1">
            <x v="276"/>
          </reference>
          <reference field="2" count="1" selected="0">
            <x v="5"/>
          </reference>
          <reference field="3" count="1" selected="0">
            <x v="10"/>
          </reference>
          <reference field="4" count="1" selected="0">
            <x v="48"/>
          </reference>
          <reference field="7" count="1" selected="0">
            <x v="18"/>
          </reference>
        </references>
      </pivotArea>
    </format>
    <format dxfId="1330">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18"/>
          </reference>
        </references>
      </pivotArea>
    </format>
    <format dxfId="1329">
      <pivotArea dataOnly="0" labelOnly="1" outline="0" fieldPosition="0">
        <references count="5">
          <reference field="0" count="5">
            <x v="163"/>
            <x v="164"/>
            <x v="165"/>
            <x v="166"/>
            <x v="168"/>
          </reference>
          <reference field="2" count="1" selected="0">
            <x v="5"/>
          </reference>
          <reference field="3" count="1" selected="0">
            <x v="10"/>
          </reference>
          <reference field="4" count="1" selected="0">
            <x v="44"/>
          </reference>
          <reference field="7" count="1" selected="0">
            <x v="19"/>
          </reference>
        </references>
      </pivotArea>
    </format>
    <format dxfId="1328">
      <pivotArea dataOnly="0" labelOnly="1" outline="0" fieldPosition="0">
        <references count="5">
          <reference field="0" count="5">
            <x v="195"/>
            <x v="197"/>
            <x v="198"/>
            <x v="200"/>
            <x v="201"/>
          </reference>
          <reference field="2" count="1" selected="0">
            <x v="5"/>
          </reference>
          <reference field="3" count="1" selected="0">
            <x v="10"/>
          </reference>
          <reference field="4" count="1" selected="0">
            <x v="56"/>
          </reference>
          <reference field="7" count="1" selected="0">
            <x v="19"/>
          </reference>
        </references>
      </pivotArea>
    </format>
    <format dxfId="1327">
      <pivotArea dataOnly="0" labelOnly="1" outline="0" fieldPosition="0">
        <references count="5">
          <reference field="0" count="5">
            <x v="280"/>
            <x v="282"/>
            <x v="283"/>
            <x v="284"/>
            <x v="285"/>
          </reference>
          <reference field="2" count="1" selected="0">
            <x v="5"/>
          </reference>
          <reference field="3" count="1" selected="0">
            <x v="10"/>
          </reference>
          <reference field="4" count="1" selected="0">
            <x v="58"/>
          </reference>
          <reference field="7" count="1" selected="0">
            <x v="19"/>
          </reference>
        </references>
      </pivotArea>
    </format>
    <format dxfId="1326">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0"/>
          </reference>
        </references>
      </pivotArea>
    </format>
    <format dxfId="1325">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0"/>
          </reference>
        </references>
      </pivotArea>
    </format>
    <format dxfId="1324">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20"/>
          </reference>
        </references>
      </pivotArea>
    </format>
    <format dxfId="1323">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0"/>
          </reference>
        </references>
      </pivotArea>
    </format>
    <format dxfId="1322">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0"/>
          </reference>
        </references>
      </pivotArea>
    </format>
    <format dxfId="1321">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1"/>
          </reference>
        </references>
      </pivotArea>
    </format>
    <format dxfId="1320">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1"/>
          </reference>
        </references>
      </pivotArea>
    </format>
    <format dxfId="1319">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21"/>
          </reference>
        </references>
      </pivotArea>
    </format>
    <format dxfId="1318">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21"/>
          </reference>
        </references>
      </pivotArea>
    </format>
    <format dxfId="1317">
      <pivotArea dataOnly="0" labelOnly="1" outline="0" fieldPosition="0">
        <references count="5">
          <reference field="0" count="1">
            <x v="159"/>
          </reference>
          <reference field="2" count="1" selected="0">
            <x v="5"/>
          </reference>
          <reference field="3" count="1" selected="0">
            <x v="10"/>
          </reference>
          <reference field="4" count="1" selected="0">
            <x v="45"/>
          </reference>
          <reference field="7" count="1" selected="0">
            <x v="22"/>
          </reference>
        </references>
      </pivotArea>
    </format>
    <format dxfId="1316">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2"/>
          </reference>
        </references>
      </pivotArea>
    </format>
    <format dxfId="1315">
      <pivotArea dataOnly="0" labelOnly="1" outline="0" fieldPosition="0">
        <references count="5">
          <reference field="0" count="1">
            <x v="161"/>
          </reference>
          <reference field="2" count="1" selected="0">
            <x v="5"/>
          </reference>
          <reference field="3" count="1" selected="0">
            <x v="10"/>
          </reference>
          <reference field="4" count="1" selected="0">
            <x v="49"/>
          </reference>
          <reference field="7" count="1" selected="0">
            <x v="22"/>
          </reference>
        </references>
      </pivotArea>
    </format>
    <format dxfId="1314">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2"/>
          </reference>
        </references>
      </pivotArea>
    </format>
    <format dxfId="1313">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2"/>
          </reference>
        </references>
      </pivotArea>
    </format>
    <format dxfId="1312">
      <pivotArea dataOnly="0" labelOnly="1" outline="0" fieldPosition="0">
        <references count="5">
          <reference field="0" count="1">
            <x v="25"/>
          </reference>
          <reference field="2" count="1" selected="0">
            <x v="5"/>
          </reference>
          <reference field="3" count="1" selected="0">
            <x v="10"/>
          </reference>
          <reference field="4" count="1" selected="0">
            <x v="53"/>
          </reference>
          <reference field="7" count="1" selected="0">
            <x v="23"/>
          </reference>
        </references>
      </pivotArea>
    </format>
    <format dxfId="1311">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4"/>
          </reference>
        </references>
      </pivotArea>
    </format>
    <format dxfId="1310">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24"/>
          </reference>
        </references>
      </pivotArea>
    </format>
    <format dxfId="1309">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4"/>
          </reference>
        </references>
      </pivotArea>
    </format>
    <format dxfId="1308">
      <pivotArea dataOnly="0" labelOnly="1" outline="0" fieldPosition="0">
        <references count="5">
          <reference field="0" count="2">
            <x v="275"/>
            <x v="277"/>
          </reference>
          <reference field="2" count="1" selected="0">
            <x v="5"/>
          </reference>
          <reference field="3" count="1" selected="0">
            <x v="10"/>
          </reference>
          <reference field="4" count="1" selected="0">
            <x v="52"/>
          </reference>
          <reference field="7" count="1" selected="0">
            <x v="24"/>
          </reference>
        </references>
      </pivotArea>
    </format>
    <format dxfId="1307">
      <pivotArea dataOnly="0" labelOnly="1" outline="0" fieldPosition="0">
        <references count="5">
          <reference field="0" count="1">
            <x v="196"/>
          </reference>
          <reference field="2" count="1" selected="0">
            <x v="5"/>
          </reference>
          <reference field="3" count="1" selected="0">
            <x v="10"/>
          </reference>
          <reference field="4" count="1" selected="0">
            <x v="56"/>
          </reference>
          <reference field="7" count="1" selected="0">
            <x v="24"/>
          </reference>
        </references>
      </pivotArea>
    </format>
    <format dxfId="1306">
      <pivotArea dataOnly="0" labelOnly="1" outline="0" fieldPosition="0">
        <references count="5">
          <reference field="0" count="1">
            <x v="281"/>
          </reference>
          <reference field="2" count="1" selected="0">
            <x v="5"/>
          </reference>
          <reference field="3" count="1" selected="0">
            <x v="10"/>
          </reference>
          <reference field="4" count="1" selected="0">
            <x v="58"/>
          </reference>
          <reference field="7" count="1" selected="0">
            <x v="24"/>
          </reference>
        </references>
      </pivotArea>
    </format>
    <format dxfId="1305">
      <pivotArea dataOnly="0" labelOnly="1" outline="0" fieldPosition="0">
        <references count="5">
          <reference field="0" count="1">
            <x v="153"/>
          </reference>
          <reference field="2" count="1" selected="0">
            <x v="5"/>
          </reference>
          <reference field="3" count="1" selected="0">
            <x v="10"/>
          </reference>
          <reference field="4" count="1" selected="0">
            <x v="131"/>
          </reference>
          <reference field="7" count="1" selected="0">
            <x v="24"/>
          </reference>
        </references>
      </pivotArea>
    </format>
    <format dxfId="1304">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6"/>
          </reference>
        </references>
      </pivotArea>
    </format>
    <format dxfId="1303">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6"/>
          </reference>
        </references>
      </pivotArea>
    </format>
    <format dxfId="1302">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6"/>
          </reference>
        </references>
      </pivotArea>
    </format>
    <format dxfId="1301">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6"/>
          </reference>
        </references>
      </pivotArea>
    </format>
    <format dxfId="1300">
      <pivotArea dataOnly="0" labelOnly="1" outline="0" fieldPosition="0">
        <references count="5">
          <reference field="0" count="1">
            <x v="130"/>
          </reference>
          <reference field="2" count="1" selected="0">
            <x v="5"/>
          </reference>
          <reference field="3" count="1" selected="0">
            <x v="10"/>
          </reference>
          <reference field="4" count="1" selected="0">
            <x v="55"/>
          </reference>
          <reference field="7" count="1" selected="0">
            <x v="26"/>
          </reference>
        </references>
      </pivotArea>
    </format>
    <format dxfId="1299">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6"/>
          </reference>
        </references>
      </pivotArea>
    </format>
    <format dxfId="1298">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6"/>
          </reference>
        </references>
      </pivotArea>
    </format>
    <format dxfId="1297">
      <pivotArea dataOnly="0" labelOnly="1" outline="0" fieldPosition="0">
        <references count="5">
          <reference field="0" count="1">
            <x v="234"/>
          </reference>
          <reference field="2" count="1" selected="0">
            <x v="5"/>
          </reference>
          <reference field="3" count="1" selected="0">
            <x v="10"/>
          </reference>
          <reference field="4" count="1" selected="0">
            <x v="132"/>
          </reference>
          <reference field="7" count="1" selected="0">
            <x v="26"/>
          </reference>
        </references>
      </pivotArea>
    </format>
    <format dxfId="1296">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8"/>
          </reference>
        </references>
      </pivotArea>
    </format>
    <format dxfId="1295">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28"/>
          </reference>
        </references>
      </pivotArea>
    </format>
    <format dxfId="1294">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8"/>
          </reference>
        </references>
      </pivotArea>
    </format>
    <format dxfId="1293">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8"/>
          </reference>
        </references>
      </pivotArea>
    </format>
    <format dxfId="1292">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28"/>
          </reference>
        </references>
      </pivotArea>
    </format>
    <format dxfId="1291">
      <pivotArea dataOnly="0" labelOnly="1" outline="0" fieldPosition="0">
        <references count="5">
          <reference field="0" count="1">
            <x v="192"/>
          </reference>
          <reference field="2" count="1" selected="0">
            <x v="5"/>
          </reference>
          <reference field="3" count="1" selected="0">
            <x v="10"/>
          </reference>
          <reference field="4" count="1" selected="0">
            <x v="57"/>
          </reference>
          <reference field="7" count="1" selected="0">
            <x v="28"/>
          </reference>
        </references>
      </pivotArea>
    </format>
    <format dxfId="1290">
      <pivotArea dataOnly="0" labelOnly="1" outline="0" fieldPosition="0">
        <references count="5">
          <reference field="0" count="1">
            <x v="234"/>
          </reference>
          <reference field="2" count="1" selected="0">
            <x v="5"/>
          </reference>
          <reference field="3" count="1" selected="0">
            <x v="10"/>
          </reference>
          <reference field="4" count="1" selected="0">
            <x v="132"/>
          </reference>
          <reference field="7" count="1" selected="0">
            <x v="28"/>
          </reference>
        </references>
      </pivotArea>
    </format>
    <format dxfId="1289">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9"/>
          </reference>
        </references>
      </pivotArea>
    </format>
    <format dxfId="1288">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9"/>
          </reference>
        </references>
      </pivotArea>
    </format>
    <format dxfId="1287">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9"/>
          </reference>
        </references>
      </pivotArea>
    </format>
    <format dxfId="1286">
      <pivotArea dataOnly="0" labelOnly="1" outline="0" fieldPosition="0">
        <references count="5">
          <reference field="0" count="1">
            <x v="169"/>
          </reference>
          <reference field="2" count="1" selected="0">
            <x v="5"/>
          </reference>
          <reference field="3" count="1" selected="0">
            <x v="10"/>
          </reference>
          <reference field="4" count="1" selected="0">
            <x v="50"/>
          </reference>
          <reference field="7" count="1" selected="0">
            <x v="30"/>
          </reference>
        </references>
      </pivotArea>
    </format>
    <format dxfId="1285">
      <pivotArea dataOnly="0" labelOnly="1" outline="0" fieldPosition="0">
        <references count="5">
          <reference field="0" count="1">
            <x v="208"/>
          </reference>
          <reference field="2" count="1" selected="0">
            <x v="5"/>
          </reference>
          <reference field="3" count="1" selected="0">
            <x v="10"/>
          </reference>
          <reference field="4" count="1" selected="0">
            <x v="43"/>
          </reference>
          <reference field="7" count="1" selected="0">
            <x v="32"/>
          </reference>
        </references>
      </pivotArea>
    </format>
    <format dxfId="1284">
      <pivotArea dataOnly="0" labelOnly="1" outline="0" fieldPosition="0">
        <references count="5">
          <reference field="0" count="2">
            <x v="208"/>
            <x v="210"/>
          </reference>
          <reference field="2" count="1" selected="0">
            <x v="5"/>
          </reference>
          <reference field="3" count="1" selected="0">
            <x v="10"/>
          </reference>
          <reference field="4" count="1" selected="0">
            <x v="46"/>
          </reference>
          <reference field="7" count="1" selected="0">
            <x v="32"/>
          </reference>
        </references>
      </pivotArea>
    </format>
    <format dxfId="1283">
      <pivotArea dataOnly="0" labelOnly="1" outline="0" fieldPosition="0">
        <references count="5">
          <reference field="0" count="2">
            <x v="208"/>
            <x v="210"/>
          </reference>
          <reference field="2" count="1" selected="0">
            <x v="5"/>
          </reference>
          <reference field="3" count="1" selected="0">
            <x v="10"/>
          </reference>
          <reference field="4" count="1" selected="0">
            <x v="56"/>
          </reference>
          <reference field="7" count="1" selected="0">
            <x v="32"/>
          </reference>
        </references>
      </pivotArea>
    </format>
    <format dxfId="1282">
      <pivotArea dataOnly="0" labelOnly="1" outline="0" fieldPosition="0">
        <references count="5">
          <reference field="0" count="2">
            <x v="208"/>
            <x v="210"/>
          </reference>
          <reference field="2" count="1" selected="0">
            <x v="5"/>
          </reference>
          <reference field="3" count="1" selected="0">
            <x v="10"/>
          </reference>
          <reference field="4" count="1" selected="0">
            <x v="58"/>
          </reference>
          <reference field="7" count="1" selected="0">
            <x v="32"/>
          </reference>
        </references>
      </pivotArea>
    </format>
    <format dxfId="1281">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0"/>
          </reference>
        </references>
      </pivotArea>
    </format>
    <format dxfId="1280">
      <pivotArea dataOnly="0" labelOnly="1" outline="0" fieldPosition="0">
        <references count="5">
          <reference field="0" count="1">
            <x v="119"/>
          </reference>
          <reference field="2" count="1" selected="0">
            <x v="5"/>
          </reference>
          <reference field="3" count="1" selected="0">
            <x v="11"/>
          </reference>
          <reference field="4" count="1" selected="0">
            <x v="81"/>
          </reference>
          <reference field="7" count="1" selected="0">
            <x v="0"/>
          </reference>
        </references>
      </pivotArea>
    </format>
    <format dxfId="1279">
      <pivotArea dataOnly="0" labelOnly="1" outline="0" fieldPosition="0">
        <references count="5">
          <reference field="0" count="2">
            <x v="109"/>
            <x v="296"/>
          </reference>
          <reference field="2" count="1" selected="0">
            <x v="5"/>
          </reference>
          <reference field="3" count="1" selected="0">
            <x v="11"/>
          </reference>
          <reference field="4" count="1" selected="0">
            <x v="83"/>
          </reference>
          <reference field="7" count="1" selected="0">
            <x v="0"/>
          </reference>
        </references>
      </pivotArea>
    </format>
    <format dxfId="1278">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
          </reference>
        </references>
      </pivotArea>
    </format>
    <format dxfId="1277">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
          </reference>
        </references>
      </pivotArea>
    </format>
    <format dxfId="1276">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
          </reference>
        </references>
      </pivotArea>
    </format>
    <format dxfId="1275">
      <pivotArea dataOnly="0" labelOnly="1" outline="0" fieldPosition="0">
        <references count="5">
          <reference field="0" count="2">
            <x v="83"/>
            <x v="327"/>
          </reference>
          <reference field="2" count="1" selected="0">
            <x v="5"/>
          </reference>
          <reference field="3" count="1" selected="0">
            <x v="11"/>
          </reference>
          <reference field="4" count="1" selected="0">
            <x v="77"/>
          </reference>
          <reference field="7" count="1" selected="0">
            <x v="1"/>
          </reference>
        </references>
      </pivotArea>
    </format>
    <format dxfId="1274">
      <pivotArea dataOnly="0" labelOnly="1" outline="0" fieldPosition="0">
        <references count="5">
          <reference field="0" count="3">
            <x v="52"/>
            <x v="217"/>
            <x v="344"/>
          </reference>
          <reference field="2" count="1" selected="0">
            <x v="5"/>
          </reference>
          <reference field="3" count="1" selected="0">
            <x v="11"/>
          </reference>
          <reference field="4" count="1" selected="0">
            <x v="78"/>
          </reference>
          <reference field="7" count="1" selected="0">
            <x v="1"/>
          </reference>
        </references>
      </pivotArea>
    </format>
    <format dxfId="1273">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
          </reference>
        </references>
      </pivotArea>
    </format>
    <format dxfId="1272">
      <pivotArea dataOnly="0" labelOnly="1" outline="0" fieldPosition="0">
        <references count="5">
          <reference field="0" count="9">
            <x v="4"/>
            <x v="55"/>
            <x v="86"/>
            <x v="106"/>
            <x v="113"/>
            <x v="177"/>
            <x v="290"/>
            <x v="293"/>
            <x v="328"/>
          </reference>
          <reference field="2" count="1" selected="0">
            <x v="5"/>
          </reference>
          <reference field="3" count="1" selected="0">
            <x v="11"/>
          </reference>
          <reference field="4" count="1" selected="0">
            <x v="86"/>
          </reference>
          <reference field="7" count="1" selected="0">
            <x v="1"/>
          </reference>
        </references>
      </pivotArea>
    </format>
    <format dxfId="1271">
      <pivotArea dataOnly="0" labelOnly="1" outline="0" fieldPosition="0">
        <references count="5">
          <reference field="0" count="1">
            <x v="99"/>
          </reference>
          <reference field="2" count="1" selected="0">
            <x v="5"/>
          </reference>
          <reference field="3" count="1" selected="0">
            <x v="11"/>
          </reference>
          <reference field="4" count="1" selected="0">
            <x v="87"/>
          </reference>
          <reference field="7" count="1" selected="0">
            <x v="1"/>
          </reference>
        </references>
      </pivotArea>
    </format>
    <format dxfId="1270">
      <pivotArea dataOnly="0" labelOnly="1" outline="0" fieldPosition="0">
        <references count="5">
          <reference field="0" count="1">
            <x v="97"/>
          </reference>
          <reference field="2" count="1" selected="0">
            <x v="5"/>
          </reference>
          <reference field="3" count="1" selected="0">
            <x v="11"/>
          </reference>
          <reference field="4" count="1" selected="0">
            <x v="89"/>
          </reference>
          <reference field="7" count="1" selected="0">
            <x v="1"/>
          </reference>
        </references>
      </pivotArea>
    </format>
    <format dxfId="1269">
      <pivotArea dataOnly="0" labelOnly="1" outline="0" fieldPosition="0">
        <references count="5">
          <reference field="0" count="1">
            <x v="228"/>
          </reference>
          <reference field="2" count="1" selected="0">
            <x v="5"/>
          </reference>
          <reference field="3" count="1" selected="0">
            <x v="11"/>
          </reference>
          <reference field="4" count="1" selected="0">
            <x v="114"/>
          </reference>
          <reference field="7" count="1" selected="0">
            <x v="1"/>
          </reference>
        </references>
      </pivotArea>
    </format>
    <format dxfId="1268">
      <pivotArea dataOnly="0" labelOnly="1" outline="0" fieldPosition="0">
        <references count="5">
          <reference field="0" count="1">
            <x v="98"/>
          </reference>
          <reference field="2" count="1" selected="0">
            <x v="5"/>
          </reference>
          <reference field="3" count="1" selected="0">
            <x v="11"/>
          </reference>
          <reference field="4" count="1" selected="0">
            <x v="120"/>
          </reference>
          <reference field="7" count="1" selected="0">
            <x v="1"/>
          </reference>
        </references>
      </pivotArea>
    </format>
    <format dxfId="1267">
      <pivotArea dataOnly="0" labelOnly="1" outline="0" fieldPosition="0">
        <references count="5">
          <reference field="0" count="1">
            <x v="99"/>
          </reference>
          <reference field="2" count="1" selected="0">
            <x v="5"/>
          </reference>
          <reference field="3" count="1" selected="0">
            <x v="11"/>
          </reference>
          <reference field="4" count="1" selected="0">
            <x v="121"/>
          </reference>
          <reference field="7" count="1" selected="0">
            <x v="1"/>
          </reference>
        </references>
      </pivotArea>
    </format>
    <format dxfId="1266">
      <pivotArea dataOnly="0" labelOnly="1" outline="0" fieldPosition="0">
        <references count="5">
          <reference field="0" count="1">
            <x v="50"/>
          </reference>
          <reference field="2" count="1" selected="0">
            <x v="5"/>
          </reference>
          <reference field="3" count="1" selected="0">
            <x v="11"/>
          </reference>
          <reference field="4" count="1" selected="0">
            <x v="94"/>
          </reference>
          <reference field="7" count="1" selected="0">
            <x v="2"/>
          </reference>
        </references>
      </pivotArea>
    </format>
    <format dxfId="1265">
      <pivotArea dataOnly="0" labelOnly="1" outline="0" fieldPosition="0">
        <references count="5">
          <reference field="0" count="1">
            <x v="81"/>
          </reference>
          <reference field="2" count="1" selected="0">
            <x v="5"/>
          </reference>
          <reference field="3" count="1" selected="0">
            <x v="11"/>
          </reference>
          <reference field="4" count="1" selected="0">
            <x v="103"/>
          </reference>
          <reference field="7" count="1" selected="0">
            <x v="2"/>
          </reference>
        </references>
      </pivotArea>
    </format>
    <format dxfId="1264">
      <pivotArea dataOnly="0" labelOnly="1" outline="0" fieldPosition="0">
        <references count="5">
          <reference field="0" count="8">
            <x v="17"/>
            <x v="18"/>
            <x v="19"/>
            <x v="126"/>
            <x v="127"/>
            <x v="203"/>
            <x v="335"/>
            <x v="336"/>
          </reference>
          <reference field="2" count="1" selected="0">
            <x v="5"/>
          </reference>
          <reference field="3" count="1" selected="0">
            <x v="11"/>
          </reference>
          <reference field="4" count="1" selected="0">
            <x v="104"/>
          </reference>
          <reference field="7" count="1" selected="0">
            <x v="2"/>
          </reference>
        </references>
      </pivotArea>
    </format>
    <format dxfId="1263">
      <pivotArea dataOnly="0" labelOnly="1" outline="0" fieldPosition="0">
        <references count="5">
          <reference field="0" count="3">
            <x v="20"/>
            <x v="21"/>
            <x v="339"/>
          </reference>
          <reference field="2" count="1" selected="0">
            <x v="5"/>
          </reference>
          <reference field="3" count="1" selected="0">
            <x v="11"/>
          </reference>
          <reference field="4" count="1" selected="0">
            <x v="106"/>
          </reference>
          <reference field="7" count="1" selected="0">
            <x v="2"/>
          </reference>
        </references>
      </pivotArea>
    </format>
    <format dxfId="1262">
      <pivotArea dataOnly="0" labelOnly="1" outline="0" fieldPosition="0">
        <references count="5">
          <reference field="0" count="2">
            <x v="121"/>
            <x v="220"/>
          </reference>
          <reference field="2" count="1" selected="0">
            <x v="5"/>
          </reference>
          <reference field="3" count="1" selected="0">
            <x v="11"/>
          </reference>
          <reference field="4" count="1" selected="0">
            <x v="109"/>
          </reference>
          <reference field="7" count="1" selected="0">
            <x v="2"/>
          </reference>
        </references>
      </pivotArea>
    </format>
    <format dxfId="1261">
      <pivotArea dataOnly="0" labelOnly="1" outline="0" fieldPosition="0">
        <references count="5">
          <reference field="0" count="2">
            <x v="263"/>
            <x v="351"/>
          </reference>
          <reference field="2" count="1" selected="0">
            <x v="5"/>
          </reference>
          <reference field="3" count="1" selected="0">
            <x v="11"/>
          </reference>
          <reference field="4" count="1" selected="0">
            <x v="61"/>
          </reference>
          <reference field="7" count="1" selected="0">
            <x v="3"/>
          </reference>
        </references>
      </pivotArea>
    </format>
    <format dxfId="1260">
      <pivotArea dataOnly="0" labelOnly="1" outline="0" fieldPosition="0">
        <references count="5">
          <reference field="0" count="1">
            <x v="15"/>
          </reference>
          <reference field="2" count="1" selected="0">
            <x v="5"/>
          </reference>
          <reference field="3" count="1" selected="0">
            <x v="11"/>
          </reference>
          <reference field="4" count="1" selected="0">
            <x v="66"/>
          </reference>
          <reference field="7" count="1" selected="0">
            <x v="3"/>
          </reference>
        </references>
      </pivotArea>
    </format>
    <format dxfId="1259">
      <pivotArea dataOnly="0" labelOnly="1" outline="0" fieldPosition="0">
        <references count="5">
          <reference field="0" count="1">
            <x v="237"/>
          </reference>
          <reference field="2" count="1" selected="0">
            <x v="5"/>
          </reference>
          <reference field="3" count="1" selected="0">
            <x v="11"/>
          </reference>
          <reference field="4" count="1" selected="0">
            <x v="67"/>
          </reference>
          <reference field="7" count="1" selected="0">
            <x v="3"/>
          </reference>
        </references>
      </pivotArea>
    </format>
    <format dxfId="1258">
      <pivotArea dataOnly="0" labelOnly="1" outline="0" fieldPosition="0">
        <references count="5">
          <reference field="0" count="2">
            <x v="321"/>
            <x v="350"/>
          </reference>
          <reference field="2" count="1" selected="0">
            <x v="5"/>
          </reference>
          <reference field="3" count="1" selected="0">
            <x v="11"/>
          </reference>
          <reference field="4" count="1" selected="0">
            <x v="92"/>
          </reference>
          <reference field="7" count="1" selected="0">
            <x v="3"/>
          </reference>
        </references>
      </pivotArea>
    </format>
    <format dxfId="1257">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6"/>
          </reference>
        </references>
      </pivotArea>
    </format>
    <format dxfId="1256">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7"/>
          </reference>
        </references>
      </pivotArea>
    </format>
    <format dxfId="1255">
      <pivotArea dataOnly="0" labelOnly="1" outline="0" fieldPosition="0">
        <references count="5">
          <reference field="0" count="1">
            <x v="72"/>
          </reference>
          <reference field="2" count="1" selected="0">
            <x v="5"/>
          </reference>
          <reference field="3" count="1" selected="0">
            <x v="11"/>
          </reference>
          <reference field="4" count="1" selected="0">
            <x v="75"/>
          </reference>
          <reference field="7" count="1" selected="0">
            <x v="7"/>
          </reference>
        </references>
      </pivotArea>
    </format>
    <format dxfId="1254">
      <pivotArea dataOnly="0" labelOnly="1" outline="0" fieldPosition="0">
        <references count="5">
          <reference field="0" count="2">
            <x v="73"/>
            <x v="85"/>
          </reference>
          <reference field="2" count="1" selected="0">
            <x v="5"/>
          </reference>
          <reference field="3" count="1" selected="0">
            <x v="11"/>
          </reference>
          <reference field="4" count="1" selected="0">
            <x v="76"/>
          </reference>
          <reference field="7" count="1" selected="0">
            <x v="7"/>
          </reference>
        </references>
      </pivotArea>
    </format>
    <format dxfId="1253">
      <pivotArea dataOnly="0" labelOnly="1" outline="0" fieldPosition="0">
        <references count="5">
          <reference field="0" count="1">
            <x v="74"/>
          </reference>
          <reference field="2" count="1" selected="0">
            <x v="5"/>
          </reference>
          <reference field="3" count="1" selected="0">
            <x v="11"/>
          </reference>
          <reference field="4" count="1" selected="0">
            <x v="93"/>
          </reference>
          <reference field="7" count="1" selected="0">
            <x v="7"/>
          </reference>
        </references>
      </pivotArea>
    </format>
    <format dxfId="1252">
      <pivotArea dataOnly="0" labelOnly="1" outline="0" fieldPosition="0">
        <references count="5">
          <reference field="0" count="1">
            <x v="71"/>
          </reference>
          <reference field="2" count="1" selected="0">
            <x v="5"/>
          </reference>
          <reference field="3" count="1" selected="0">
            <x v="11"/>
          </reference>
          <reference field="4" count="1" selected="0">
            <x v="94"/>
          </reference>
          <reference field="7" count="1" selected="0">
            <x v="7"/>
          </reference>
        </references>
      </pivotArea>
    </format>
    <format dxfId="1251">
      <pivotArea dataOnly="0" labelOnly="1" outline="0" fieldPosition="0">
        <references count="5">
          <reference field="0" count="1">
            <x v="75"/>
          </reference>
          <reference field="2" count="1" selected="0">
            <x v="5"/>
          </reference>
          <reference field="3" count="1" selected="0">
            <x v="11"/>
          </reference>
          <reference field="4" count="1" selected="0">
            <x v="105"/>
          </reference>
          <reference field="7" count="1" selected="0">
            <x v="7"/>
          </reference>
        </references>
      </pivotArea>
    </format>
    <format dxfId="1250">
      <pivotArea dataOnly="0" labelOnly="1" outline="0" fieldPosition="0">
        <references count="5">
          <reference field="0" count="10">
            <x v="71"/>
            <x v="72"/>
            <x v="73"/>
            <x v="74"/>
            <x v="76"/>
            <x v="77"/>
            <x v="136"/>
            <x v="137"/>
            <x v="138"/>
            <x v="333"/>
          </reference>
          <reference field="2" count="1" selected="0">
            <x v="5"/>
          </reference>
          <reference field="3" count="1" selected="0">
            <x v="11"/>
          </reference>
          <reference field="4" count="1" selected="0">
            <x v="106"/>
          </reference>
          <reference field="7" count="1" selected="0">
            <x v="7"/>
          </reference>
        </references>
      </pivotArea>
    </format>
    <format dxfId="1249">
      <pivotArea dataOnly="0" labelOnly="1" outline="0" fieldPosition="0">
        <references count="5">
          <reference field="0" count="1">
            <x v="76"/>
          </reference>
          <reference field="2" count="1" selected="0">
            <x v="5"/>
          </reference>
          <reference field="3" count="1" selected="0">
            <x v="11"/>
          </reference>
          <reference field="4" count="1" selected="0">
            <x v="107"/>
          </reference>
          <reference field="7" count="1" selected="0">
            <x v="7"/>
          </reference>
        </references>
      </pivotArea>
    </format>
    <format dxfId="1248">
      <pivotArea dataOnly="0" labelOnly="1" outline="0" fieldPosition="0">
        <references count="5">
          <reference field="0" count="1">
            <x v="71"/>
          </reference>
          <reference field="2" count="1" selected="0">
            <x v="5"/>
          </reference>
          <reference field="3" count="1" selected="0">
            <x v="11"/>
          </reference>
          <reference field="4" count="1" selected="0">
            <x v="113"/>
          </reference>
          <reference field="7" count="1" selected="0">
            <x v="7"/>
          </reference>
        </references>
      </pivotArea>
    </format>
    <format dxfId="1247">
      <pivotArea dataOnly="0" labelOnly="1" outline="0" fieldPosition="0">
        <references count="5">
          <reference field="0" count="1">
            <x v="71"/>
          </reference>
          <reference field="2" count="1" selected="0">
            <x v="5"/>
          </reference>
          <reference field="3" count="1" selected="0">
            <x v="11"/>
          </reference>
          <reference field="4" count="1" selected="0">
            <x v="115"/>
          </reference>
          <reference field="7" count="1" selected="0">
            <x v="7"/>
          </reference>
        </references>
      </pivotArea>
    </format>
    <format dxfId="1246">
      <pivotArea dataOnly="0" labelOnly="1" outline="0" fieldPosition="0">
        <references count="5">
          <reference field="0" count="1">
            <x v="349"/>
          </reference>
          <reference field="2" count="1" selected="0">
            <x v="5"/>
          </reference>
          <reference field="3" count="1" selected="0">
            <x v="11"/>
          </reference>
          <reference field="4" count="1" selected="0">
            <x v="120"/>
          </reference>
          <reference field="7" count="1" selected="0">
            <x v="7"/>
          </reference>
        </references>
      </pivotArea>
    </format>
    <format dxfId="1245">
      <pivotArea dataOnly="0" labelOnly="1" outline="0" fieldPosition="0">
        <references count="5">
          <reference field="0" count="1">
            <x v="349"/>
          </reference>
          <reference field="2" count="1" selected="0">
            <x v="5"/>
          </reference>
          <reference field="3" count="1" selected="0">
            <x v="11"/>
          </reference>
          <reference field="4" count="1" selected="0">
            <x v="122"/>
          </reference>
          <reference field="7" count="1" selected="0">
            <x v="7"/>
          </reference>
        </references>
      </pivotArea>
    </format>
    <format dxfId="1244">
      <pivotArea dataOnly="0" labelOnly="1" outline="0" fieldPosition="0">
        <references count="5">
          <reference field="0" count="1">
            <x v="16"/>
          </reference>
          <reference field="2" count="1" selected="0">
            <x v="5"/>
          </reference>
          <reference field="3" count="1" selected="0">
            <x v="11"/>
          </reference>
          <reference field="4" count="1" selected="0">
            <x v="82"/>
          </reference>
          <reference field="7" count="1" selected="0">
            <x v="8"/>
          </reference>
        </references>
      </pivotArea>
    </format>
    <format dxfId="1243">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9"/>
          </reference>
        </references>
      </pivotArea>
    </format>
    <format dxfId="1242">
      <pivotArea dataOnly="0" labelOnly="1" outline="0" fieldPosition="0">
        <references count="5">
          <reference field="0" count="1">
            <x v="115"/>
          </reference>
          <reference field="2" count="1" selected="0">
            <x v="5"/>
          </reference>
          <reference field="3" count="1" selected="0">
            <x v="11"/>
          </reference>
          <reference field="4" count="1" selected="0">
            <x v="106"/>
          </reference>
          <reference field="7" count="1" selected="0">
            <x v="9"/>
          </reference>
        </references>
      </pivotArea>
    </format>
    <format dxfId="1241">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0"/>
          </reference>
        </references>
      </pivotArea>
    </format>
    <format dxfId="1240">
      <pivotArea dataOnly="0" labelOnly="1" outline="0" fieldPosition="0">
        <references count="5">
          <reference field="0" count="1">
            <x v="57"/>
          </reference>
          <reference field="2" count="1" selected="0">
            <x v="5"/>
          </reference>
          <reference field="3" count="1" selected="0">
            <x v="11"/>
          </reference>
          <reference field="4" count="1" selected="0">
            <x v="110"/>
          </reference>
          <reference field="7" count="1" selected="0">
            <x v="11"/>
          </reference>
        </references>
      </pivotArea>
    </format>
    <format dxfId="1239">
      <pivotArea dataOnly="0" labelOnly="1" outline="0" fieldPosition="0">
        <references count="5">
          <reference field="0" count="1">
            <x v="54"/>
          </reference>
          <reference field="2" count="1" selected="0">
            <x v="5"/>
          </reference>
          <reference field="3" count="1" selected="0">
            <x v="11"/>
          </reference>
          <reference field="4" count="1" selected="0">
            <x v="111"/>
          </reference>
          <reference field="7" count="1" selected="0">
            <x v="11"/>
          </reference>
        </references>
      </pivotArea>
    </format>
    <format dxfId="1238">
      <pivotArea dataOnly="0" labelOnly="1" outline="0" fieldPosition="0">
        <references count="5">
          <reference field="0" count="1">
            <x v="61"/>
          </reference>
          <reference field="2" count="1" selected="0">
            <x v="5"/>
          </reference>
          <reference field="3" count="1" selected="0">
            <x v="11"/>
          </reference>
          <reference field="4" count="1" selected="0">
            <x v="65"/>
          </reference>
          <reference field="7" count="1" selected="0">
            <x v="12"/>
          </reference>
        </references>
      </pivotArea>
    </format>
    <format dxfId="1237">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2"/>
          </reference>
        </references>
      </pivotArea>
    </format>
    <format dxfId="1236">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12"/>
          </reference>
        </references>
      </pivotArea>
    </format>
    <format dxfId="1235">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2"/>
          </reference>
        </references>
      </pivotArea>
    </format>
    <format dxfId="1234">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2"/>
          </reference>
        </references>
      </pivotArea>
    </format>
    <format dxfId="1233">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2"/>
          </reference>
        </references>
      </pivotArea>
    </format>
    <format dxfId="1232">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12"/>
          </reference>
        </references>
      </pivotArea>
    </format>
    <format dxfId="1231">
      <pivotArea dataOnly="0" labelOnly="1" outline="0" fieldPosition="0">
        <references count="5">
          <reference field="0" count="1">
            <x v="59"/>
          </reference>
          <reference field="2" count="1" selected="0">
            <x v="5"/>
          </reference>
          <reference field="3" count="1" selected="0">
            <x v="11"/>
          </reference>
          <reference field="4" count="1" selected="0">
            <x v="129"/>
          </reference>
          <reference field="7" count="1" selected="0">
            <x v="12"/>
          </reference>
        </references>
      </pivotArea>
    </format>
    <format dxfId="1230">
      <pivotArea dataOnly="0" labelOnly="1" outline="0" fieldPosition="0">
        <references count="5">
          <reference field="0" count="1">
            <x v="129"/>
          </reference>
          <reference field="2" count="1" selected="0">
            <x v="5"/>
          </reference>
          <reference field="3" count="1" selected="0">
            <x v="11"/>
          </reference>
          <reference field="4" count="1" selected="0">
            <x v="130"/>
          </reference>
          <reference field="7" count="1" selected="0">
            <x v="12"/>
          </reference>
        </references>
      </pivotArea>
    </format>
    <format dxfId="1229">
      <pivotArea dataOnly="0" labelOnly="1" outline="0" fieldPosition="0">
        <references count="5">
          <reference field="0" count="1">
            <x v="252"/>
          </reference>
          <reference field="2" count="1" selected="0">
            <x v="5"/>
          </reference>
          <reference field="3" count="1" selected="0">
            <x v="11"/>
          </reference>
          <reference field="4" count="1" selected="0">
            <x v="61"/>
          </reference>
          <reference field="7" count="1" selected="0">
            <x v="13"/>
          </reference>
        </references>
      </pivotArea>
    </format>
    <format dxfId="1228">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13"/>
          </reference>
        </references>
      </pivotArea>
    </format>
    <format dxfId="1227">
      <pivotArea dataOnly="0" labelOnly="1" outline="0" fieldPosition="0">
        <references count="5">
          <reference field="0" count="1">
            <x v="214"/>
          </reference>
          <reference field="2" count="1" selected="0">
            <x v="5"/>
          </reference>
          <reference field="3" count="1" selected="0">
            <x v="11"/>
          </reference>
          <reference field="4" count="1" selected="0">
            <x v="71"/>
          </reference>
          <reference field="7" count="1" selected="0">
            <x v="13"/>
          </reference>
        </references>
      </pivotArea>
    </format>
    <format dxfId="1226">
      <pivotArea dataOnly="0" labelOnly="1" outline="0" fieldPosition="0">
        <references count="5">
          <reference field="0" count="1">
            <x v="128"/>
          </reference>
          <reference field="2" count="1" selected="0">
            <x v="5"/>
          </reference>
          <reference field="3" count="1" selected="0">
            <x v="11"/>
          </reference>
          <reference field="4" count="1" selected="0">
            <x v="72"/>
          </reference>
          <reference field="7" count="1" selected="0">
            <x v="13"/>
          </reference>
        </references>
      </pivotArea>
    </format>
    <format dxfId="1225">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3"/>
          </reference>
        </references>
      </pivotArea>
    </format>
    <format dxfId="1224">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3"/>
          </reference>
        </references>
      </pivotArea>
    </format>
    <format dxfId="1223">
      <pivotArea dataOnly="0" labelOnly="1" outline="0" fieldPosition="0">
        <references count="5">
          <reference field="0" count="1">
            <x v="68"/>
          </reference>
          <reference field="2" count="1" selected="0">
            <x v="5"/>
          </reference>
          <reference field="3" count="1" selected="0">
            <x v="11"/>
          </reference>
          <reference field="4" count="1" selected="0">
            <x v="91"/>
          </reference>
          <reference field="7" count="1" selected="0">
            <x v="13"/>
          </reference>
        </references>
      </pivotArea>
    </format>
    <format dxfId="1222">
      <pivotArea dataOnly="0" labelOnly="1" outline="0" fieldPosition="0">
        <references count="5">
          <reference field="0" count="1">
            <x v="310"/>
          </reference>
          <reference field="2" count="1" selected="0">
            <x v="5"/>
          </reference>
          <reference field="3" count="1" selected="0">
            <x v="11"/>
          </reference>
          <reference field="4" count="1" selected="0">
            <x v="92"/>
          </reference>
          <reference field="7" count="1" selected="0">
            <x v="13"/>
          </reference>
        </references>
      </pivotArea>
    </format>
    <format dxfId="1221">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13"/>
          </reference>
        </references>
      </pivotArea>
    </format>
    <format dxfId="1220">
      <pivotArea dataOnly="0" labelOnly="1" outline="0" fieldPosition="0">
        <references count="5">
          <reference field="0" count="2">
            <x v="346"/>
            <x v="347"/>
          </reference>
          <reference field="2" count="1" selected="0">
            <x v="5"/>
          </reference>
          <reference field="3" count="1" selected="0">
            <x v="11"/>
          </reference>
          <reference field="4" count="1" selected="0">
            <x v="106"/>
          </reference>
          <reference field="7" count="1" selected="0">
            <x v="13"/>
          </reference>
        </references>
      </pivotArea>
    </format>
    <format dxfId="1219">
      <pivotArea dataOnly="0" labelOnly="1" outline="0" fieldPosition="0">
        <references count="5">
          <reference field="0" count="1">
            <x v="258"/>
          </reference>
          <reference field="2" count="1" selected="0">
            <x v="5"/>
          </reference>
          <reference field="3" count="1" selected="0">
            <x v="11"/>
          </reference>
          <reference field="4" count="1" selected="0">
            <x v="61"/>
          </reference>
          <reference field="7" count="1" selected="0">
            <x v="14"/>
          </reference>
        </references>
      </pivotArea>
    </format>
    <format dxfId="1218">
      <pivotArea dataOnly="0" labelOnly="1" outline="0" fieldPosition="0">
        <references count="5">
          <reference field="0" count="1">
            <x v="184"/>
          </reference>
          <reference field="2" count="1" selected="0">
            <x v="5"/>
          </reference>
          <reference field="3" count="1" selected="0">
            <x v="11"/>
          </reference>
          <reference field="4" count="1" selected="0">
            <x v="69"/>
          </reference>
          <reference field="7" count="1" selected="0">
            <x v="14"/>
          </reference>
        </references>
      </pivotArea>
    </format>
    <format dxfId="1217">
      <pivotArea dataOnly="0" labelOnly="1" outline="0" fieldPosition="0">
        <references count="5">
          <reference field="0" count="1">
            <x v="184"/>
          </reference>
          <reference field="2" count="1" selected="0">
            <x v="5"/>
          </reference>
          <reference field="3" count="1" selected="0">
            <x v="11"/>
          </reference>
          <reference field="4" count="1" selected="0">
            <x v="71"/>
          </reference>
          <reference field="7" count="1" selected="0">
            <x v="14"/>
          </reference>
        </references>
      </pivotArea>
    </format>
    <format dxfId="1216">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4"/>
          </reference>
        </references>
      </pivotArea>
    </format>
    <format dxfId="1215">
      <pivotArea dataOnly="0" labelOnly="1" outline="0" fieldPosition="0">
        <references count="5">
          <reference field="0" count="1">
            <x v="316"/>
          </reference>
          <reference field="2" count="1" selected="0">
            <x v="5"/>
          </reference>
          <reference field="3" count="1" selected="0">
            <x v="11"/>
          </reference>
          <reference field="4" count="1" selected="0">
            <x v="92"/>
          </reference>
          <reference field="7" count="1" selected="0">
            <x v="14"/>
          </reference>
        </references>
      </pivotArea>
    </format>
    <format dxfId="1214">
      <pivotArea dataOnly="0" labelOnly="1" outline="0" fieldPosition="0">
        <references count="5">
          <reference field="0" count="1">
            <x v="49"/>
          </reference>
          <reference field="2" count="1" selected="0">
            <x v="5"/>
          </reference>
          <reference field="3" count="1" selected="0">
            <x v="11"/>
          </reference>
          <reference field="4" count="1" selected="0">
            <x v="94"/>
          </reference>
          <reference field="7" count="1" selected="0">
            <x v="14"/>
          </reference>
        </references>
      </pivotArea>
    </format>
    <format dxfId="1213">
      <pivotArea dataOnly="0" labelOnly="1" outline="0" fieldPosition="0">
        <references count="5">
          <reference field="0" count="1">
            <x v="134"/>
          </reference>
          <reference field="2" count="1" selected="0">
            <x v="5"/>
          </reference>
          <reference field="3" count="1" selected="0">
            <x v="11"/>
          </reference>
          <reference field="4" count="1" selected="0">
            <x v="102"/>
          </reference>
          <reference field="7" count="1" selected="0">
            <x v="14"/>
          </reference>
        </references>
      </pivotArea>
    </format>
    <format dxfId="1212">
      <pivotArea dataOnly="0" labelOnly="1" outline="0" fieldPosition="0">
        <references count="5">
          <reference field="0" count="2">
            <x v="356"/>
            <x v="357"/>
          </reference>
          <reference field="2" count="1" selected="0">
            <x v="5"/>
          </reference>
          <reference field="3" count="1" selected="0">
            <x v="11"/>
          </reference>
          <reference field="4" count="1" selected="0">
            <x v="104"/>
          </reference>
          <reference field="7" count="1" selected="0">
            <x v="14"/>
          </reference>
        </references>
      </pivotArea>
    </format>
    <format dxfId="1211">
      <pivotArea dataOnly="0" labelOnly="1" outline="0" fieldPosition="0">
        <references count="5">
          <reference field="0" count="3">
            <x v="80"/>
            <x v="94"/>
            <x v="122"/>
          </reference>
          <reference field="2" count="1" selected="0">
            <x v="5"/>
          </reference>
          <reference field="3" count="1" selected="0">
            <x v="11"/>
          </reference>
          <reference field="4" count="1" selected="0">
            <x v="109"/>
          </reference>
          <reference field="7" count="1" selected="0">
            <x v="14"/>
          </reference>
        </references>
      </pivotArea>
    </format>
    <format dxfId="1210">
      <pivotArea dataOnly="0" labelOnly="1" outline="0" fieldPosition="0">
        <references count="5">
          <reference field="0" count="1">
            <x v="357"/>
          </reference>
          <reference field="2" count="1" selected="0">
            <x v="5"/>
          </reference>
          <reference field="3" count="1" selected="0">
            <x v="11"/>
          </reference>
          <reference field="4" count="1" selected="0">
            <x v="123"/>
          </reference>
          <reference field="7" count="1" selected="0">
            <x v="14"/>
          </reference>
        </references>
      </pivotArea>
    </format>
    <format dxfId="1209">
      <pivotArea dataOnly="0" labelOnly="1" outline="0" fieldPosition="0">
        <references count="5">
          <reference field="0" count="1">
            <x v="248"/>
          </reference>
          <reference field="2" count="1" selected="0">
            <x v="5"/>
          </reference>
          <reference field="3" count="1" selected="0">
            <x v="11"/>
          </reference>
          <reference field="4" count="1" selected="0">
            <x v="61"/>
          </reference>
          <reference field="7" count="1" selected="0">
            <x v="15"/>
          </reference>
        </references>
      </pivotArea>
    </format>
    <format dxfId="1208">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15"/>
          </reference>
        </references>
      </pivotArea>
    </format>
    <format dxfId="1207">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5"/>
          </reference>
        </references>
      </pivotArea>
    </format>
    <format dxfId="1206">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5"/>
          </reference>
        </references>
      </pivotArea>
    </format>
    <format dxfId="1205">
      <pivotArea dataOnly="0" labelOnly="1" outline="0" fieldPosition="0">
        <references count="5">
          <reference field="0" count="1">
            <x v="181"/>
          </reference>
          <reference field="2" count="1" selected="0">
            <x v="5"/>
          </reference>
          <reference field="3" count="1" selected="0">
            <x v="11"/>
          </reference>
          <reference field="4" count="1" selected="0">
            <x v="80"/>
          </reference>
          <reference field="7" count="1" selected="0">
            <x v="15"/>
          </reference>
        </references>
      </pivotArea>
    </format>
    <format dxfId="1204">
      <pivotArea dataOnly="0" labelOnly="1" outline="0" fieldPosition="0">
        <references count="5">
          <reference field="0" count="1">
            <x v="306"/>
          </reference>
          <reference field="2" count="1" selected="0">
            <x v="5"/>
          </reference>
          <reference field="3" count="1" selected="0">
            <x v="11"/>
          </reference>
          <reference field="4" count="1" selected="0">
            <x v="92"/>
          </reference>
          <reference field="7" count="1" selected="0">
            <x v="15"/>
          </reference>
        </references>
      </pivotArea>
    </format>
    <format dxfId="1203">
      <pivotArea dataOnly="0" labelOnly="1" outline="0" fieldPosition="0">
        <references count="5">
          <reference field="0" count="1">
            <x v="132"/>
          </reference>
          <reference field="2" count="1" selected="0">
            <x v="5"/>
          </reference>
          <reference field="3" count="1" selected="0">
            <x v="11"/>
          </reference>
          <reference field="4" count="1" selected="0">
            <x v="102"/>
          </reference>
          <reference field="7" count="1" selected="0">
            <x v="15"/>
          </reference>
        </references>
      </pivotArea>
    </format>
    <format dxfId="1202">
      <pivotArea dataOnly="0" labelOnly="1" outline="0" fieldPosition="0">
        <references count="5">
          <reference field="0" count="1">
            <x v="124"/>
          </reference>
          <reference field="2" count="1" selected="0">
            <x v="5"/>
          </reference>
          <reference field="3" count="1" selected="0">
            <x v="11"/>
          </reference>
          <reference field="4" count="1" selected="0">
            <x v="104"/>
          </reference>
          <reference field="7" count="1" selected="0">
            <x v="15"/>
          </reference>
        </references>
      </pivotArea>
    </format>
    <format dxfId="1201">
      <pivotArea dataOnly="0" labelOnly="1" outline="0" fieldPosition="0">
        <references count="5">
          <reference field="0" count="1">
            <x v="178"/>
          </reference>
          <reference field="2" count="1" selected="0">
            <x v="5"/>
          </reference>
          <reference field="3" count="1" selected="0">
            <x v="11"/>
          </reference>
          <reference field="4" count="1" selected="0">
            <x v="108"/>
          </reference>
          <reference field="7" count="1" selected="0">
            <x v="15"/>
          </reference>
        </references>
      </pivotArea>
    </format>
    <format dxfId="1200">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15"/>
          </reference>
        </references>
      </pivotArea>
    </format>
    <format dxfId="1199">
      <pivotArea dataOnly="0" labelOnly="1" outline="0" fieldPosition="0">
        <references count="5">
          <reference field="0" count="1">
            <x v="174"/>
          </reference>
          <reference field="2" count="1" selected="0">
            <x v="5"/>
          </reference>
          <reference field="3" count="1" selected="0">
            <x v="11"/>
          </reference>
          <reference field="4" count="1" selected="0">
            <x v="123"/>
          </reference>
          <reference field="7" count="1" selected="0">
            <x v="15"/>
          </reference>
        </references>
      </pivotArea>
    </format>
    <format dxfId="1198">
      <pivotArea dataOnly="0" labelOnly="1" outline="0" fieldPosition="0">
        <references count="5">
          <reference field="0" count="1">
            <x v="110"/>
          </reference>
          <reference field="2" count="1" selected="0">
            <x v="5"/>
          </reference>
          <reference field="3" count="1" selected="0">
            <x v="11"/>
          </reference>
          <reference field="4" count="1" selected="0">
            <x v="124"/>
          </reference>
          <reference field="7" count="1" selected="0">
            <x v="15"/>
          </reference>
        </references>
      </pivotArea>
    </format>
    <format dxfId="1197">
      <pivotArea dataOnly="0" labelOnly="1" outline="0" fieldPosition="0">
        <references count="5">
          <reference field="0" count="1">
            <x v="112"/>
          </reference>
          <reference field="2" count="1" selected="0">
            <x v="5"/>
          </reference>
          <reference field="3" count="1" selected="0">
            <x v="11"/>
          </reference>
          <reference field="4" count="1" selected="0">
            <x v="125"/>
          </reference>
          <reference field="7" count="1" selected="0">
            <x v="15"/>
          </reference>
        </references>
      </pivotArea>
    </format>
    <format dxfId="1196">
      <pivotArea dataOnly="0" labelOnly="1" outline="0" fieldPosition="0">
        <references count="5">
          <reference field="0" count="1">
            <x v="214"/>
          </reference>
          <reference field="2" count="1" selected="0">
            <x v="5"/>
          </reference>
          <reference field="3" count="1" selected="0">
            <x v="11"/>
          </reference>
          <reference field="4" count="1" selected="0">
            <x v="126"/>
          </reference>
          <reference field="7" count="1" selected="0">
            <x v="15"/>
          </reference>
        </references>
      </pivotArea>
    </format>
    <format dxfId="1195">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15"/>
          </reference>
        </references>
      </pivotArea>
    </format>
    <format dxfId="1194">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6"/>
          </reference>
        </references>
      </pivotArea>
    </format>
    <format dxfId="1193">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6"/>
          </reference>
        </references>
      </pivotArea>
    </format>
    <format dxfId="1192">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6"/>
          </reference>
        </references>
      </pivotArea>
    </format>
    <format dxfId="1191">
      <pivotArea dataOnly="0" labelOnly="1" outline="0" fieldPosition="0">
        <references count="5">
          <reference field="0" count="1">
            <x v="292"/>
          </reference>
          <reference field="2" count="1" selected="0">
            <x v="5"/>
          </reference>
          <reference field="3" count="1" selected="0">
            <x v="11"/>
          </reference>
          <reference field="4" count="1" selected="0">
            <x v="80"/>
          </reference>
          <reference field="7" count="1" selected="0">
            <x v="16"/>
          </reference>
        </references>
      </pivotArea>
    </format>
    <format dxfId="1190">
      <pivotArea dataOnly="0" labelOnly="1" outline="0" fieldPosition="0">
        <references count="5">
          <reference field="0" count="1">
            <x v="33"/>
          </reference>
          <reference field="2" count="1" selected="0">
            <x v="5"/>
          </reference>
          <reference field="3" count="1" selected="0">
            <x v="11"/>
          </reference>
          <reference field="4" count="1" selected="0">
            <x v="94"/>
          </reference>
          <reference field="7" count="1" selected="0">
            <x v="16"/>
          </reference>
        </references>
      </pivotArea>
    </format>
    <format dxfId="1189">
      <pivotArea dataOnly="0" labelOnly="1" outline="0" fieldPosition="0">
        <references count="5">
          <reference field="0" count="1">
            <x v="34"/>
          </reference>
          <reference field="2" count="1" selected="0">
            <x v="5"/>
          </reference>
          <reference field="3" count="1" selected="0">
            <x v="11"/>
          </reference>
          <reference field="4" count="1" selected="0">
            <x v="102"/>
          </reference>
          <reference field="7" count="1" selected="0">
            <x v="16"/>
          </reference>
        </references>
      </pivotArea>
    </format>
    <format dxfId="1188">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16"/>
          </reference>
        </references>
      </pivotArea>
    </format>
    <format dxfId="1187">
      <pivotArea dataOnly="0" labelOnly="1" outline="0" fieldPosition="0">
        <references count="5">
          <reference field="0" count="1">
            <x v="247"/>
          </reference>
          <reference field="2" count="1" selected="0">
            <x v="5"/>
          </reference>
          <reference field="3" count="1" selected="0">
            <x v="11"/>
          </reference>
          <reference field="4" count="1" selected="0">
            <x v="61"/>
          </reference>
          <reference field="7" count="1" selected="0">
            <x v="17"/>
          </reference>
        </references>
      </pivotArea>
    </format>
    <format dxfId="1186">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7"/>
          </reference>
        </references>
      </pivotArea>
    </format>
    <format dxfId="1185">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7"/>
          </reference>
        </references>
      </pivotArea>
    </format>
    <format dxfId="1184">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7"/>
          </reference>
        </references>
      </pivotArea>
    </format>
    <format dxfId="1183">
      <pivotArea dataOnly="0" labelOnly="1" outline="0" fieldPosition="0">
        <references count="5">
          <reference field="0" count="1">
            <x v="305"/>
          </reference>
          <reference field="2" count="1" selected="0">
            <x v="5"/>
          </reference>
          <reference field="3" count="1" selected="0">
            <x v="11"/>
          </reference>
          <reference field="4" count="1" selected="0">
            <x v="92"/>
          </reference>
          <reference field="7" count="1" selected="0">
            <x v="17"/>
          </reference>
        </references>
      </pivotArea>
    </format>
    <format dxfId="1182">
      <pivotArea dataOnly="0" labelOnly="1" outline="0" fieldPosition="0">
        <references count="5">
          <reference field="0" count="1">
            <x v="250"/>
          </reference>
          <reference field="2" count="1" selected="0">
            <x v="5"/>
          </reference>
          <reference field="3" count="1" selected="0">
            <x v="11"/>
          </reference>
          <reference field="4" count="1" selected="0">
            <x v="61"/>
          </reference>
          <reference field="7" count="1" selected="0">
            <x v="18"/>
          </reference>
        </references>
      </pivotArea>
    </format>
    <format dxfId="1181">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8"/>
          </reference>
        </references>
      </pivotArea>
    </format>
    <format dxfId="1180">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18"/>
          </reference>
        </references>
      </pivotArea>
    </format>
    <format dxfId="1179">
      <pivotArea dataOnly="0" labelOnly="1" outline="0" fieldPosition="0">
        <references count="5">
          <reference field="0" count="1">
            <x v="84"/>
          </reference>
          <reference field="2" count="1" selected="0">
            <x v="5"/>
          </reference>
          <reference field="3" count="1" selected="0">
            <x v="11"/>
          </reference>
          <reference field="4" count="1" selected="0">
            <x v="75"/>
          </reference>
          <reference field="7" count="1" selected="0">
            <x v="18"/>
          </reference>
        </references>
      </pivotArea>
    </format>
    <format dxfId="1178">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8"/>
          </reference>
        </references>
      </pivotArea>
    </format>
    <format dxfId="1177">
      <pivotArea dataOnly="0" labelOnly="1" outline="0" fieldPosition="0">
        <references count="5">
          <reference field="0" count="1">
            <x v="308"/>
          </reference>
          <reference field="2" count="1" selected="0">
            <x v="5"/>
          </reference>
          <reference field="3" count="1" selected="0">
            <x v="11"/>
          </reference>
          <reference field="4" count="1" selected="0">
            <x v="92"/>
          </reference>
          <reference field="7" count="1" selected="0">
            <x v="18"/>
          </reference>
        </references>
      </pivotArea>
    </format>
    <format dxfId="1176">
      <pivotArea dataOnly="0" labelOnly="1" outline="0" fieldPosition="0">
        <references count="5">
          <reference field="0" count="1">
            <x v="179"/>
          </reference>
          <reference field="2" count="1" selected="0">
            <x v="5"/>
          </reference>
          <reference field="3" count="1" selected="0">
            <x v="11"/>
          </reference>
          <reference field="4" count="1" selected="0">
            <x v="95"/>
          </reference>
          <reference field="7" count="1" selected="0">
            <x v="18"/>
          </reference>
        </references>
      </pivotArea>
    </format>
    <format dxfId="1175">
      <pivotArea dataOnly="0" labelOnly="1" outline="0" fieldPosition="0">
        <references count="5">
          <reference field="0" count="1">
            <x v="123"/>
          </reference>
          <reference field="2" count="1" selected="0">
            <x v="5"/>
          </reference>
          <reference field="3" count="1" selected="0">
            <x v="11"/>
          </reference>
          <reference field="4" count="1" selected="0">
            <x v="104"/>
          </reference>
          <reference field="7" count="1" selected="0">
            <x v="18"/>
          </reference>
        </references>
      </pivotArea>
    </format>
    <format dxfId="1174">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18"/>
          </reference>
        </references>
      </pivotArea>
    </format>
    <format dxfId="1173">
      <pivotArea dataOnly="0" labelOnly="1" outline="0" fieldPosition="0">
        <references count="5">
          <reference field="0" count="1">
            <x v="174"/>
          </reference>
          <reference field="2" count="1" selected="0">
            <x v="5"/>
          </reference>
          <reference field="3" count="1" selected="0">
            <x v="11"/>
          </reference>
          <reference field="4" count="1" selected="0">
            <x v="123"/>
          </reference>
          <reference field="7" count="1" selected="0">
            <x v="18"/>
          </reference>
        </references>
      </pivotArea>
    </format>
    <format dxfId="1172">
      <pivotArea dataOnly="0" labelOnly="1" outline="0" fieldPosition="0">
        <references count="5">
          <reference field="0" count="1">
            <x v="10"/>
          </reference>
          <reference field="2" count="1" selected="0">
            <x v="5"/>
          </reference>
          <reference field="3" count="1" selected="0">
            <x v="11"/>
          </reference>
          <reference field="4" count="1" selected="0">
            <x v="59"/>
          </reference>
          <reference field="7" count="1" selected="0">
            <x v="19"/>
          </reference>
        </references>
      </pivotArea>
    </format>
    <format dxfId="1171">
      <pivotArea dataOnly="0" labelOnly="1" outline="0" fieldPosition="0">
        <references count="5">
          <reference field="0" count="1">
            <x v="257"/>
          </reference>
          <reference field="2" count="1" selected="0">
            <x v="5"/>
          </reference>
          <reference field="3" count="1" selected="0">
            <x v="11"/>
          </reference>
          <reference field="4" count="1" selected="0">
            <x v="61"/>
          </reference>
          <reference field="7" count="1" selected="0">
            <x v="19"/>
          </reference>
        </references>
      </pivotArea>
    </format>
    <format dxfId="1170">
      <pivotArea dataOnly="0" labelOnly="1" outline="0" fieldPosition="0">
        <references count="5">
          <reference field="0" count="1">
            <x v="315"/>
          </reference>
          <reference field="2" count="1" selected="0">
            <x v="5"/>
          </reference>
          <reference field="3" count="1" selected="0">
            <x v="11"/>
          </reference>
          <reference field="4" count="1" selected="0">
            <x v="92"/>
          </reference>
          <reference field="7" count="1" selected="0">
            <x v="19"/>
          </reference>
        </references>
      </pivotArea>
    </format>
    <format dxfId="1169">
      <pivotArea dataOnly="0" labelOnly="1" outline="0" fieldPosition="0">
        <references count="5">
          <reference field="0" count="1">
            <x v="48"/>
          </reference>
          <reference field="2" count="1" selected="0">
            <x v="5"/>
          </reference>
          <reference field="3" count="1" selected="0">
            <x v="11"/>
          </reference>
          <reference field="4" count="1" selected="0">
            <x v="94"/>
          </reference>
          <reference field="7" count="1" selected="0">
            <x v="19"/>
          </reference>
        </references>
      </pivotArea>
    </format>
    <format dxfId="1168">
      <pivotArea dataOnly="0" labelOnly="1" outline="0" fieldPosition="0">
        <references count="5">
          <reference field="0" count="1">
            <x v="223"/>
          </reference>
          <reference field="2" count="1" selected="0">
            <x v="5"/>
          </reference>
          <reference field="3" count="1" selected="0">
            <x v="11"/>
          </reference>
          <reference field="4" count="1" selected="0">
            <x v="99"/>
          </reference>
          <reference field="7" count="1" selected="0">
            <x v="19"/>
          </reference>
        </references>
      </pivotArea>
    </format>
    <format dxfId="1167">
      <pivotArea dataOnly="0" labelOnly="1" outline="0" fieldPosition="0">
        <references count="5">
          <reference field="0" count="1">
            <x v="133"/>
          </reference>
          <reference field="2" count="1" selected="0">
            <x v="5"/>
          </reference>
          <reference field="3" count="1" selected="0">
            <x v="11"/>
          </reference>
          <reference field="4" count="1" selected="0">
            <x v="102"/>
          </reference>
          <reference field="7" count="1" selected="0">
            <x v="19"/>
          </reference>
        </references>
      </pivotArea>
    </format>
    <format dxfId="1166">
      <pivotArea dataOnly="0" labelOnly="1" outline="0" fieldPosition="0">
        <references count="5">
          <reference field="0" count="1">
            <x v="82"/>
          </reference>
          <reference field="2" count="1" selected="0">
            <x v="5"/>
          </reference>
          <reference field="3" count="1" selected="0">
            <x v="11"/>
          </reference>
          <reference field="4" count="1" selected="0">
            <x v="103"/>
          </reference>
          <reference field="7" count="1" selected="0">
            <x v="19"/>
          </reference>
        </references>
      </pivotArea>
    </format>
    <format dxfId="1165">
      <pivotArea dataOnly="0" labelOnly="1" outline="0" fieldPosition="0">
        <references count="5">
          <reference field="0" count="1">
            <x v="135"/>
          </reference>
          <reference field="2" count="1" selected="0">
            <x v="5"/>
          </reference>
          <reference field="3" count="1" selected="0">
            <x v="11"/>
          </reference>
          <reference field="4" count="1" selected="0">
            <x v="110"/>
          </reference>
          <reference field="7" count="1" selected="0">
            <x v="19"/>
          </reference>
        </references>
      </pivotArea>
    </format>
    <format dxfId="1164">
      <pivotArea dataOnly="0" labelOnly="1" outline="0" fieldPosition="0">
        <references count="5">
          <reference field="0" count="1">
            <x v="245"/>
          </reference>
          <reference field="2" count="1" selected="0">
            <x v="5"/>
          </reference>
          <reference field="3" count="1" selected="0">
            <x v="11"/>
          </reference>
          <reference field="4" count="1" selected="0">
            <x v="61"/>
          </reference>
          <reference field="7" count="1" selected="0">
            <x v="20"/>
          </reference>
        </references>
      </pivotArea>
    </format>
    <format dxfId="1163">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20"/>
          </reference>
        </references>
      </pivotArea>
    </format>
    <format dxfId="1162">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20"/>
          </reference>
        </references>
      </pivotArea>
    </format>
    <format dxfId="1161">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0"/>
          </reference>
        </references>
      </pivotArea>
    </format>
    <format dxfId="1160">
      <pivotArea dataOnly="0" labelOnly="1" outline="0" fieldPosition="0">
        <references count="5">
          <reference field="0" count="1">
            <x v="42"/>
          </reference>
          <reference field="2" count="1" selected="0">
            <x v="5"/>
          </reference>
          <reference field="3" count="1" selected="0">
            <x v="11"/>
          </reference>
          <reference field="4" count="1" selected="0">
            <x v="76"/>
          </reference>
          <reference field="7" count="1" selected="0">
            <x v="20"/>
          </reference>
        </references>
      </pivotArea>
    </format>
    <format dxfId="1159">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0"/>
          </reference>
        </references>
      </pivotArea>
    </format>
    <format dxfId="1158">
      <pivotArea dataOnly="0" labelOnly="1" outline="0" fieldPosition="0">
        <references count="5">
          <reference field="0" count="1">
            <x v="303"/>
          </reference>
          <reference field="2" count="1" selected="0">
            <x v="5"/>
          </reference>
          <reference field="3" count="1" selected="0">
            <x v="11"/>
          </reference>
          <reference field="4" count="1" selected="0">
            <x v="92"/>
          </reference>
          <reference field="7" count="1" selected="0">
            <x v="20"/>
          </reference>
        </references>
      </pivotArea>
    </format>
    <format dxfId="1157">
      <pivotArea dataOnly="0" labelOnly="1" outline="0" fieldPosition="0">
        <references count="5">
          <reference field="0" count="2">
            <x v="47"/>
            <x v="96"/>
          </reference>
          <reference field="2" count="1" selected="0">
            <x v="5"/>
          </reference>
          <reference field="3" count="1" selected="0">
            <x v="11"/>
          </reference>
          <reference field="4" count="1" selected="0">
            <x v="94"/>
          </reference>
          <reference field="7" count="1" selected="0">
            <x v="20"/>
          </reference>
        </references>
      </pivotArea>
    </format>
    <format dxfId="1156">
      <pivotArea dataOnly="0" labelOnly="1" outline="0" fieldPosition="0">
        <references count="5">
          <reference field="0" count="1">
            <x v="221"/>
          </reference>
          <reference field="2" count="1" selected="0">
            <x v="5"/>
          </reference>
          <reference field="3" count="1" selected="0">
            <x v="11"/>
          </reference>
          <reference field="4" count="1" selected="0">
            <x v="99"/>
          </reference>
          <reference field="7" count="1" selected="0">
            <x v="20"/>
          </reference>
        </references>
      </pivotArea>
    </format>
    <format dxfId="1155">
      <pivotArea dataOnly="0" labelOnly="1" outline="0" fieldPosition="0">
        <references count="5">
          <reference field="0" count="1">
            <x v="225"/>
          </reference>
          <reference field="2" count="1" selected="0">
            <x v="5"/>
          </reference>
          <reference field="3" count="1" selected="0">
            <x v="11"/>
          </reference>
          <reference field="4" count="1" selected="0">
            <x v="100"/>
          </reference>
          <reference field="7" count="1" selected="0">
            <x v="20"/>
          </reference>
        </references>
      </pivotArea>
    </format>
    <format dxfId="1154">
      <pivotArea dataOnly="0" labelOnly="1" outline="0" fieldPosition="0">
        <references count="5">
          <reference field="0" count="1">
            <x v="96"/>
          </reference>
          <reference field="2" count="1" selected="0">
            <x v="5"/>
          </reference>
          <reference field="3" count="1" selected="0">
            <x v="11"/>
          </reference>
          <reference field="4" count="1" selected="0">
            <x v="106"/>
          </reference>
          <reference field="7" count="1" selected="0">
            <x v="20"/>
          </reference>
        </references>
      </pivotArea>
    </format>
    <format dxfId="1153">
      <pivotArea dataOnly="0" labelOnly="1" outline="0" fieldPosition="0">
        <references count="5">
          <reference field="0" count="1">
            <x v="244"/>
          </reference>
          <reference field="2" count="1" selected="0">
            <x v="5"/>
          </reference>
          <reference field="3" count="1" selected="0">
            <x v="11"/>
          </reference>
          <reference field="4" count="1" selected="0">
            <x v="61"/>
          </reference>
          <reference field="7" count="1" selected="0">
            <x v="21"/>
          </reference>
        </references>
      </pivotArea>
    </format>
    <format dxfId="1152">
      <pivotArea dataOnly="0" labelOnly="1" outline="0" fieldPosition="0">
        <references count="5">
          <reference field="0" count="2">
            <x v="26"/>
            <x v="329"/>
          </reference>
          <reference field="2" count="1" selected="0">
            <x v="5"/>
          </reference>
          <reference field="3" count="1" selected="0">
            <x v="11"/>
          </reference>
          <reference field="4" count="1" selected="0">
            <x v="64"/>
          </reference>
          <reference field="7" count="1" selected="0">
            <x v="21"/>
          </reference>
        </references>
      </pivotArea>
    </format>
    <format dxfId="1151">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1"/>
          </reference>
        </references>
      </pivotArea>
    </format>
    <format dxfId="1150">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1"/>
          </reference>
        </references>
      </pivotArea>
    </format>
    <format dxfId="1149">
      <pivotArea dataOnly="0" labelOnly="1" outline="0" fieldPosition="0">
        <references count="5">
          <reference field="0" count="1">
            <x v="302"/>
          </reference>
          <reference field="2" count="1" selected="0">
            <x v="5"/>
          </reference>
          <reference field="3" count="1" selected="0">
            <x v="11"/>
          </reference>
          <reference field="4" count="1" selected="0">
            <x v="92"/>
          </reference>
          <reference field="7" count="1" selected="0">
            <x v="21"/>
          </reference>
        </references>
      </pivotArea>
    </format>
    <format dxfId="1148">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21"/>
          </reference>
        </references>
      </pivotArea>
    </format>
    <format dxfId="1147">
      <pivotArea dataOnly="0" labelOnly="1" outline="0" fieldPosition="0">
        <references count="5">
          <reference field="0" count="1">
            <x v="246"/>
          </reference>
          <reference field="2" count="1" selected="0">
            <x v="5"/>
          </reference>
          <reference field="3" count="1" selected="0">
            <x v="11"/>
          </reference>
          <reference field="4" count="1" selected="0">
            <x v="61"/>
          </reference>
          <reference field="7" count="1" selected="0">
            <x v="22"/>
          </reference>
        </references>
      </pivotArea>
    </format>
    <format dxfId="1146">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22"/>
          </reference>
        </references>
      </pivotArea>
    </format>
    <format dxfId="1145">
      <pivotArea dataOnly="0" labelOnly="1" outline="0" fieldPosition="0">
        <references count="5">
          <reference field="0" count="1">
            <x v="304"/>
          </reference>
          <reference field="2" count="1" selected="0">
            <x v="5"/>
          </reference>
          <reference field="3" count="1" selected="0">
            <x v="11"/>
          </reference>
          <reference field="4" count="1" selected="0">
            <x v="92"/>
          </reference>
          <reference field="7" count="1" selected="0">
            <x v="22"/>
          </reference>
        </references>
      </pivotArea>
    </format>
    <format dxfId="1144">
      <pivotArea dataOnly="0" labelOnly="1" outline="0" fieldPosition="0">
        <references count="5">
          <reference field="0" count="1">
            <x v="222"/>
          </reference>
          <reference field="2" count="1" selected="0">
            <x v="5"/>
          </reference>
          <reference field="3" count="1" selected="0">
            <x v="11"/>
          </reference>
          <reference field="4" count="1" selected="0">
            <x v="99"/>
          </reference>
          <reference field="7" count="1" selected="0">
            <x v="22"/>
          </reference>
        </references>
      </pivotArea>
    </format>
    <format dxfId="1143">
      <pivotArea dataOnly="0" labelOnly="1" outline="0" fieldPosition="0">
        <references count="5">
          <reference field="0" count="1">
            <x v="226"/>
          </reference>
          <reference field="2" count="1" selected="0">
            <x v="5"/>
          </reference>
          <reference field="3" count="1" selected="0">
            <x v="11"/>
          </reference>
          <reference field="4" count="1" selected="0">
            <x v="100"/>
          </reference>
          <reference field="7" count="1" selected="0">
            <x v="22"/>
          </reference>
        </references>
      </pivotArea>
    </format>
    <format dxfId="1142">
      <pivotArea dataOnly="0" labelOnly="1" outline="0" fieldPosition="0">
        <references count="5">
          <reference field="0" count="2">
            <x v="190"/>
            <x v="262"/>
          </reference>
          <reference field="2" count="1" selected="0">
            <x v="5"/>
          </reference>
          <reference field="3" count="1" selected="0">
            <x v="11"/>
          </reference>
          <reference field="4" count="1" selected="0">
            <x v="61"/>
          </reference>
          <reference field="7" count="1" selected="0">
            <x v="23"/>
          </reference>
        </references>
      </pivotArea>
    </format>
    <format dxfId="1141">
      <pivotArea dataOnly="0" labelOnly="1" outline="0" fieldPosition="0">
        <references count="5">
          <reference field="0" count="1">
            <x v="142"/>
          </reference>
          <reference field="2" count="1" selected="0">
            <x v="5"/>
          </reference>
          <reference field="3" count="1" selected="0">
            <x v="11"/>
          </reference>
          <reference field="4" count="1" selected="0">
            <x v="62"/>
          </reference>
          <reference field="7" count="1" selected="0">
            <x v="23"/>
          </reference>
        </references>
      </pivotArea>
    </format>
    <format dxfId="1140">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23"/>
          </reference>
        </references>
      </pivotArea>
    </format>
    <format dxfId="1139">
      <pivotArea dataOnly="0" labelOnly="1" outline="0" fieldPosition="0">
        <references count="5">
          <reference field="0" count="1">
            <x v="85"/>
          </reference>
          <reference field="2" count="1" selected="0">
            <x v="5"/>
          </reference>
          <reference field="3" count="1" selected="0">
            <x v="11"/>
          </reference>
          <reference field="4" count="1" selected="0">
            <x v="83"/>
          </reference>
          <reference field="7" count="1" selected="0">
            <x v="23"/>
          </reference>
        </references>
      </pivotArea>
    </format>
    <format dxfId="1138">
      <pivotArea dataOnly="0" labelOnly="1" outline="0" fieldPosition="0">
        <references count="5">
          <reference field="0" count="1">
            <x v="348"/>
          </reference>
          <reference field="2" count="1" selected="0">
            <x v="5"/>
          </reference>
          <reference field="3" count="1" selected="0">
            <x v="11"/>
          </reference>
          <reference field="4" count="1" selected="0">
            <x v="85"/>
          </reference>
          <reference field="7" count="1" selected="0">
            <x v="23"/>
          </reference>
        </references>
      </pivotArea>
    </format>
    <format dxfId="1137">
      <pivotArea dataOnly="0" labelOnly="1" outline="0" fieldPosition="0">
        <references count="5">
          <reference field="0" count="1">
            <x v="102"/>
          </reference>
          <reference field="2" count="1" selected="0">
            <x v="5"/>
          </reference>
          <reference field="3" count="1" selected="0">
            <x v="11"/>
          </reference>
          <reference field="4" count="1" selected="0">
            <x v="87"/>
          </reference>
          <reference field="7" count="1" selected="0">
            <x v="23"/>
          </reference>
        </references>
      </pivotArea>
    </format>
    <format dxfId="1136">
      <pivotArea dataOnly="0" labelOnly="1" outline="0" fieldPosition="0">
        <references count="5">
          <reference field="0" count="1">
            <x v="84"/>
          </reference>
          <reference field="2" count="1" selected="0">
            <x v="5"/>
          </reference>
          <reference field="3" count="1" selected="0">
            <x v="11"/>
          </reference>
          <reference field="4" count="1" selected="0">
            <x v="88"/>
          </reference>
          <reference field="7" count="1" selected="0">
            <x v="23"/>
          </reference>
        </references>
      </pivotArea>
    </format>
    <format dxfId="1135">
      <pivotArea dataOnly="0" labelOnly="1" outline="0" fieldPosition="0">
        <references count="5">
          <reference field="0" count="1">
            <x v="59"/>
          </reference>
          <reference field="2" count="1" selected="0">
            <x v="5"/>
          </reference>
          <reference field="3" count="1" selected="0">
            <x v="11"/>
          </reference>
          <reference field="4" count="1" selected="0">
            <x v="90"/>
          </reference>
          <reference field="7" count="1" selected="0">
            <x v="23"/>
          </reference>
        </references>
      </pivotArea>
    </format>
    <format dxfId="1134">
      <pivotArea dataOnly="0" labelOnly="1" outline="0" fieldPosition="0">
        <references count="5">
          <reference field="0" count="1">
            <x v="68"/>
          </reference>
          <reference field="2" count="1" selected="0">
            <x v="5"/>
          </reference>
          <reference field="3" count="1" selected="0">
            <x v="11"/>
          </reference>
          <reference field="4" count="1" selected="0">
            <x v="91"/>
          </reference>
          <reference field="7" count="1" selected="0">
            <x v="23"/>
          </reference>
        </references>
      </pivotArea>
    </format>
    <format dxfId="1133">
      <pivotArea dataOnly="0" labelOnly="1" outline="0" fieldPosition="0">
        <references count="5">
          <reference field="0" count="1">
            <x v="320"/>
          </reference>
          <reference field="2" count="1" selected="0">
            <x v="5"/>
          </reference>
          <reference field="3" count="1" selected="0">
            <x v="11"/>
          </reference>
          <reference field="4" count="1" selected="0">
            <x v="92"/>
          </reference>
          <reference field="7" count="1" selected="0">
            <x v="23"/>
          </reference>
        </references>
      </pivotArea>
    </format>
    <format dxfId="1132">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23"/>
          </reference>
        </references>
      </pivotArea>
    </format>
    <format dxfId="1131">
      <pivotArea dataOnly="0" labelOnly="1" outline="0" fieldPosition="0">
        <references count="5">
          <reference field="0" count="1">
            <x v="179"/>
          </reference>
          <reference field="2" count="1" selected="0">
            <x v="5"/>
          </reference>
          <reference field="3" count="1" selected="0">
            <x v="11"/>
          </reference>
          <reference field="4" count="1" selected="0">
            <x v="95"/>
          </reference>
          <reference field="7" count="1" selected="0">
            <x v="23"/>
          </reference>
        </references>
      </pivotArea>
    </format>
    <format dxfId="1130">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23"/>
          </reference>
        </references>
      </pivotArea>
    </format>
    <format dxfId="1129">
      <pivotArea dataOnly="0" labelOnly="1" outline="0" fieldPosition="0">
        <references count="5">
          <reference field="0" count="1">
            <x v="274"/>
          </reference>
          <reference field="2" count="1" selected="0">
            <x v="5"/>
          </reference>
          <reference field="3" count="1" selected="0">
            <x v="11"/>
          </reference>
          <reference field="4" count="1" selected="0">
            <x v="97"/>
          </reference>
          <reference field="7" count="1" selected="0">
            <x v="23"/>
          </reference>
        </references>
      </pivotArea>
    </format>
    <format dxfId="1128">
      <pivotArea dataOnly="0" labelOnly="1" outline="0" fieldPosition="0">
        <references count="5">
          <reference field="0" count="1">
            <x v="179"/>
          </reference>
          <reference field="2" count="1" selected="0">
            <x v="5"/>
          </reference>
          <reference field="3" count="1" selected="0">
            <x v="11"/>
          </reference>
          <reference field="4" count="1" selected="0">
            <x v="98"/>
          </reference>
          <reference field="7" count="1" selected="0">
            <x v="23"/>
          </reference>
        </references>
      </pivotArea>
    </format>
    <format dxfId="1127">
      <pivotArea dataOnly="0" labelOnly="1" outline="0" fieldPosition="0">
        <references count="5">
          <reference field="0" count="1">
            <x v="24"/>
          </reference>
          <reference field="2" count="1" selected="0">
            <x v="5"/>
          </reference>
          <reference field="3" count="1" selected="0">
            <x v="11"/>
          </reference>
          <reference field="4" count="1" selected="0">
            <x v="112"/>
          </reference>
          <reference field="7" count="1" selected="0">
            <x v="23"/>
          </reference>
        </references>
      </pivotArea>
    </format>
    <format dxfId="1126">
      <pivotArea dataOnly="0" labelOnly="1" outline="0" fieldPosition="0">
        <references count="5">
          <reference field="0" count="1">
            <x v="180"/>
          </reference>
          <reference field="2" count="1" selected="0">
            <x v="5"/>
          </reference>
          <reference field="3" count="1" selected="0">
            <x v="11"/>
          </reference>
          <reference field="4" count="1" selected="0">
            <x v="120"/>
          </reference>
          <reference field="7" count="1" selected="0">
            <x v="23"/>
          </reference>
        </references>
      </pivotArea>
    </format>
    <format dxfId="1125">
      <pivotArea dataOnly="0" labelOnly="1" outline="0" fieldPosition="0">
        <references count="5">
          <reference field="0" count="2">
            <x v="102"/>
            <x v="206"/>
          </reference>
          <reference field="2" count="1" selected="0">
            <x v="5"/>
          </reference>
          <reference field="3" count="1" selected="0">
            <x v="11"/>
          </reference>
          <reference field="4" count="1" selected="0">
            <x v="121"/>
          </reference>
          <reference field="7" count="1" selected="0">
            <x v="23"/>
          </reference>
        </references>
      </pivotArea>
    </format>
    <format dxfId="1124">
      <pivotArea dataOnly="0" labelOnly="1" outline="0" fieldPosition="0">
        <references count="5">
          <reference field="0" count="1">
            <x v="84"/>
          </reference>
          <reference field="2" count="1" selected="0">
            <x v="5"/>
          </reference>
          <reference field="3" count="1" selected="0">
            <x v="11"/>
          </reference>
          <reference field="4" count="1" selected="0">
            <x v="122"/>
          </reference>
          <reference field="7" count="1" selected="0">
            <x v="23"/>
          </reference>
        </references>
      </pivotArea>
    </format>
    <format dxfId="1123">
      <pivotArea dataOnly="0" labelOnly="1" outline="0" fieldPosition="0">
        <references count="5">
          <reference field="0" count="1">
            <x v="59"/>
          </reference>
          <reference field="2" count="1" selected="0">
            <x v="5"/>
          </reference>
          <reference field="3" count="1" selected="0">
            <x v="11"/>
          </reference>
          <reference field="4" count="1" selected="0">
            <x v="129"/>
          </reference>
          <reference field="7" count="1" selected="0">
            <x v="23"/>
          </reference>
        </references>
      </pivotArea>
    </format>
    <format dxfId="1122">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23"/>
          </reference>
        </references>
      </pivotArea>
    </format>
    <format dxfId="1121">
      <pivotArea dataOnly="0" labelOnly="1" outline="0" fieldPosition="0">
        <references count="5">
          <reference field="0" count="1">
            <x v="84"/>
          </reference>
          <reference field="2" count="1" selected="0">
            <x v="5"/>
          </reference>
          <reference field="3" count="1" selected="0">
            <x v="11"/>
          </reference>
          <reference field="4" count="1" selected="0">
            <x v="134"/>
          </reference>
          <reference field="7" count="1" selected="0">
            <x v="23"/>
          </reference>
        </references>
      </pivotArea>
    </format>
    <format dxfId="1120">
      <pivotArea dataOnly="0" labelOnly="1" outline="0" fieldPosition="0">
        <references count="5">
          <reference field="0" count="1">
            <x v="260"/>
          </reference>
          <reference field="2" count="1" selected="0">
            <x v="5"/>
          </reference>
          <reference field="3" count="1" selected="0">
            <x v="11"/>
          </reference>
          <reference field="4" count="1" selected="0">
            <x v="61"/>
          </reference>
          <reference field="7" count="1" selected="0">
            <x v="24"/>
          </reference>
        </references>
      </pivotArea>
    </format>
    <format dxfId="1119">
      <pivotArea dataOnly="0" labelOnly="1" outline="0" fieldPosition="0">
        <references count="5">
          <reference field="0" count="1">
            <x v="139"/>
          </reference>
          <reference field="2" count="1" selected="0">
            <x v="5"/>
          </reference>
          <reference field="3" count="1" selected="0">
            <x v="11"/>
          </reference>
          <reference field="4" count="1" selected="0">
            <x v="63"/>
          </reference>
          <reference field="7" count="1" selected="0">
            <x v="24"/>
          </reference>
        </references>
      </pivotArea>
    </format>
    <format dxfId="1118">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24"/>
          </reference>
        </references>
      </pivotArea>
    </format>
    <format dxfId="1117">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24"/>
          </reference>
        </references>
      </pivotArea>
    </format>
    <format dxfId="1116">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4"/>
          </reference>
        </references>
      </pivotArea>
    </format>
    <format dxfId="1115">
      <pivotArea dataOnly="0" labelOnly="1" outline="0" fieldPosition="0">
        <references count="5">
          <reference field="0" count="1">
            <x v="318"/>
          </reference>
          <reference field="2" count="1" selected="0">
            <x v="5"/>
          </reference>
          <reference field="3" count="1" selected="0">
            <x v="11"/>
          </reference>
          <reference field="4" count="1" selected="0">
            <x v="92"/>
          </reference>
          <reference field="7" count="1" selected="0">
            <x v="24"/>
          </reference>
        </references>
      </pivotArea>
    </format>
    <format dxfId="1114">
      <pivotArea dataOnly="0" labelOnly="1" outline="0" fieldPosition="0">
        <references count="5">
          <reference field="0" count="1">
            <x v="39"/>
          </reference>
          <reference field="2" count="1" selected="0">
            <x v="5"/>
          </reference>
          <reference field="3" count="1" selected="0">
            <x v="11"/>
          </reference>
          <reference field="4" count="1" selected="0">
            <x v="94"/>
          </reference>
          <reference field="7" count="1" selected="0">
            <x v="24"/>
          </reference>
        </references>
      </pivotArea>
    </format>
    <format dxfId="1113">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24"/>
          </reference>
        </references>
      </pivotArea>
    </format>
    <format dxfId="1112">
      <pivotArea dataOnly="0" labelOnly="1" outline="0" fieldPosition="0">
        <references count="5">
          <reference field="0" count="2">
            <x v="120"/>
            <x v="176"/>
          </reference>
          <reference field="2" count="1" selected="0">
            <x v="5"/>
          </reference>
          <reference field="3" count="1" selected="0">
            <x v="11"/>
          </reference>
          <reference field="4" count="1" selected="0">
            <x v="109"/>
          </reference>
          <reference field="7" count="1" selected="0">
            <x v="24"/>
          </reference>
        </references>
      </pivotArea>
    </format>
    <format dxfId="1111">
      <pivotArea dataOnly="0" labelOnly="1" outline="0" fieldPosition="0">
        <references count="5">
          <reference field="0" count="1">
            <x v="58"/>
          </reference>
          <reference field="2" count="1" selected="0">
            <x v="5"/>
          </reference>
          <reference field="3" count="1" selected="0">
            <x v="11"/>
          </reference>
          <reference field="4" count="1" selected="0">
            <x v="68"/>
          </reference>
          <reference field="7" count="1" selected="0">
            <x v="25"/>
          </reference>
        </references>
      </pivotArea>
    </format>
    <format dxfId="1110">
      <pivotArea dataOnly="0" labelOnly="1" outline="0" fieldPosition="0">
        <references count="5">
          <reference field="0" count="1">
            <x v="251"/>
          </reference>
          <reference field="2" count="1" selected="0">
            <x v="5"/>
          </reference>
          <reference field="3" count="1" selected="0">
            <x v="11"/>
          </reference>
          <reference field="4" count="1" selected="0">
            <x v="61"/>
          </reference>
          <reference field="7" count="1" selected="0">
            <x v="26"/>
          </reference>
        </references>
      </pivotArea>
    </format>
    <format dxfId="1109">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26"/>
          </reference>
        </references>
      </pivotArea>
    </format>
    <format dxfId="1108">
      <pivotArea dataOnly="0" labelOnly="1" outline="0" fieldPosition="0">
        <references count="5">
          <reference field="0" count="1">
            <x v="112"/>
          </reference>
          <reference field="2" count="1" selected="0">
            <x v="5"/>
          </reference>
          <reference field="3" count="1" selected="0">
            <x v="11"/>
          </reference>
          <reference field="4" count="1" selected="0">
            <x v="70"/>
          </reference>
          <reference field="7" count="1" selected="0">
            <x v="26"/>
          </reference>
        </references>
      </pivotArea>
    </format>
    <format dxfId="1107">
      <pivotArea dataOnly="0" labelOnly="1" outline="0" fieldPosition="0">
        <references count="5">
          <reference field="0" count="1">
            <x v="214"/>
          </reference>
          <reference field="2" count="1" selected="0">
            <x v="5"/>
          </reference>
          <reference field="3" count="1" selected="0">
            <x v="11"/>
          </reference>
          <reference field="4" count="1" selected="0">
            <x v="71"/>
          </reference>
          <reference field="7" count="1" selected="0">
            <x v="26"/>
          </reference>
        </references>
      </pivotArea>
    </format>
    <format dxfId="1106">
      <pivotArea dataOnly="0" labelOnly="1" outline="0" fieldPosition="0">
        <references count="5">
          <reference field="0" count="1">
            <x v="309"/>
          </reference>
          <reference field="2" count="1" selected="0">
            <x v="5"/>
          </reference>
          <reference field="3" count="1" selected="0">
            <x v="11"/>
          </reference>
          <reference field="4" count="1" selected="0">
            <x v="92"/>
          </reference>
          <reference field="7" count="1" selected="0">
            <x v="26"/>
          </reference>
        </references>
      </pivotArea>
    </format>
    <format dxfId="1105">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26"/>
          </reference>
        </references>
      </pivotArea>
    </format>
    <format dxfId="1104">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26"/>
          </reference>
        </references>
      </pivotArea>
    </format>
    <format dxfId="1103">
      <pivotArea dataOnly="0" labelOnly="1" outline="0" fieldPosition="0">
        <references count="5">
          <reference field="0" count="3">
            <x v="330"/>
            <x v="331"/>
            <x v="332"/>
          </reference>
          <reference field="2" count="1" selected="0">
            <x v="5"/>
          </reference>
          <reference field="3" count="1" selected="0">
            <x v="11"/>
          </reference>
          <reference field="4" count="1" selected="0">
            <x v="109"/>
          </reference>
          <reference field="7" count="1" selected="0">
            <x v="26"/>
          </reference>
        </references>
      </pivotArea>
    </format>
    <format dxfId="1102">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26"/>
          </reference>
        </references>
      </pivotArea>
    </format>
    <format dxfId="1101">
      <pivotArea dataOnly="0" labelOnly="1" outline="0" fieldPosition="0">
        <references count="5">
          <reference field="0" count="1">
            <x v="254"/>
          </reference>
          <reference field="2" count="1" selected="0">
            <x v="5"/>
          </reference>
          <reference field="3" count="1" selected="0">
            <x v="11"/>
          </reference>
          <reference field="4" count="1" selected="0">
            <x v="61"/>
          </reference>
          <reference field="7" count="1" selected="0">
            <x v="27"/>
          </reference>
        </references>
      </pivotArea>
    </format>
    <format dxfId="1100">
      <pivotArea dataOnly="0" labelOnly="1" outline="0" fieldPosition="0">
        <references count="5">
          <reference field="0" count="1">
            <x v="312"/>
          </reference>
          <reference field="2" count="1" selected="0">
            <x v="5"/>
          </reference>
          <reference field="3" count="1" selected="0">
            <x v="11"/>
          </reference>
          <reference field="4" count="1" selected="0">
            <x v="92"/>
          </reference>
          <reference field="7" count="1" selected="0">
            <x v="27"/>
          </reference>
        </references>
      </pivotArea>
    </format>
    <format dxfId="1099">
      <pivotArea dataOnly="0" labelOnly="1" outline="0" fieldPosition="0">
        <references count="5">
          <reference field="0" count="1">
            <x v="259"/>
          </reference>
          <reference field="2" count="1" selected="0">
            <x v="5"/>
          </reference>
          <reference field="3" count="1" selected="0">
            <x v="11"/>
          </reference>
          <reference field="4" count="1" selected="0">
            <x v="61"/>
          </reference>
          <reference field="7" count="1" selected="0">
            <x v="28"/>
          </reference>
        </references>
      </pivotArea>
    </format>
    <format dxfId="1098">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28"/>
          </reference>
        </references>
      </pivotArea>
    </format>
    <format dxfId="1097">
      <pivotArea dataOnly="0" labelOnly="1" outline="0" fieldPosition="0">
        <references count="5">
          <reference field="0" count="1">
            <x v="317"/>
          </reference>
          <reference field="2" count="1" selected="0">
            <x v="5"/>
          </reference>
          <reference field="3" count="1" selected="0">
            <x v="11"/>
          </reference>
          <reference field="4" count="1" selected="0">
            <x v="92"/>
          </reference>
          <reference field="7" count="1" selected="0">
            <x v="28"/>
          </reference>
        </references>
      </pivotArea>
    </format>
    <format dxfId="1096">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28"/>
          </reference>
        </references>
      </pivotArea>
    </format>
    <format dxfId="1095">
      <pivotArea dataOnly="0" labelOnly="1" outline="0" fieldPosition="0">
        <references count="5">
          <reference field="0" count="1">
            <x v="51"/>
          </reference>
          <reference field="2" count="1" selected="0">
            <x v="5"/>
          </reference>
          <reference field="3" count="1" selected="0">
            <x v="11"/>
          </reference>
          <reference field="4" count="1" selected="0">
            <x v="121"/>
          </reference>
          <reference field="7" count="1" selected="0">
            <x v="28"/>
          </reference>
        </references>
      </pivotArea>
    </format>
    <format dxfId="1094">
      <pivotArea dataOnly="0" labelOnly="1" outline="0" fieldPosition="0">
        <references count="5">
          <reference field="0" count="2">
            <x v="255"/>
            <x v="256"/>
          </reference>
          <reference field="2" count="1" selected="0">
            <x v="5"/>
          </reference>
          <reference field="3" count="1" selected="0">
            <x v="11"/>
          </reference>
          <reference field="4" count="1" selected="0">
            <x v="61"/>
          </reference>
          <reference field="7" count="1" selected="0">
            <x v="29"/>
          </reference>
        </references>
      </pivotArea>
    </format>
    <format dxfId="1093">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9"/>
          </reference>
        </references>
      </pivotArea>
    </format>
    <format dxfId="1092">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29"/>
          </reference>
        </references>
      </pivotArea>
    </format>
    <format dxfId="1091">
      <pivotArea dataOnly="0" labelOnly="1" outline="0" fieldPosition="0">
        <references count="5">
          <reference field="0" count="2">
            <x v="313"/>
            <x v="314"/>
          </reference>
          <reference field="2" count="1" selected="0">
            <x v="5"/>
          </reference>
          <reference field="3" count="1" selected="0">
            <x v="11"/>
          </reference>
          <reference field="4" count="1" selected="0">
            <x v="92"/>
          </reference>
          <reference field="7" count="1" selected="0">
            <x v="29"/>
          </reference>
        </references>
      </pivotArea>
    </format>
    <format dxfId="1090">
      <pivotArea dataOnly="0" labelOnly="1" outline="0" fieldPosition="0">
        <references count="5">
          <reference field="0" count="1">
            <x v="229"/>
          </reference>
          <reference field="2" count="1" selected="0">
            <x v="5"/>
          </reference>
          <reference field="3" count="1" selected="0">
            <x v="11"/>
          </reference>
          <reference field="4" count="1" selected="0">
            <x v="60"/>
          </reference>
          <reference field="7" count="1" selected="0">
            <x v="30"/>
          </reference>
        </references>
      </pivotArea>
    </format>
    <format dxfId="1089">
      <pivotArea dataOnly="0" labelOnly="1" outline="0" fieldPosition="0">
        <references count="5">
          <reference field="0" count="1">
            <x v="261"/>
          </reference>
          <reference field="2" count="1" selected="0">
            <x v="5"/>
          </reference>
          <reference field="3" count="1" selected="0">
            <x v="11"/>
          </reference>
          <reference field="4" count="1" selected="0">
            <x v="61"/>
          </reference>
          <reference field="7" count="1" selected="0">
            <x v="30"/>
          </reference>
        </references>
      </pivotArea>
    </format>
    <format dxfId="1088">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30"/>
          </reference>
        </references>
      </pivotArea>
    </format>
    <format dxfId="1087">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30"/>
          </reference>
        </references>
      </pivotArea>
    </format>
    <format dxfId="1086">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30"/>
          </reference>
        </references>
      </pivotArea>
    </format>
    <format dxfId="1085">
      <pivotArea dataOnly="0" labelOnly="1" outline="0" fieldPosition="0">
        <references count="5">
          <reference field="0" count="1">
            <x v="191"/>
          </reference>
          <reference field="2" count="1" selected="0">
            <x v="5"/>
          </reference>
          <reference field="3" count="1" selected="0">
            <x v="11"/>
          </reference>
          <reference field="4" count="1" selected="0">
            <x v="80"/>
          </reference>
          <reference field="7" count="1" selected="0">
            <x v="30"/>
          </reference>
        </references>
      </pivotArea>
    </format>
    <format dxfId="1084">
      <pivotArea dataOnly="0" labelOnly="1" outline="0" fieldPosition="0">
        <references count="5">
          <reference field="0" count="1">
            <x v="85"/>
          </reference>
          <reference field="2" count="1" selected="0">
            <x v="5"/>
          </reference>
          <reference field="3" count="1" selected="0">
            <x v="11"/>
          </reference>
          <reference field="4" count="1" selected="0">
            <x v="83"/>
          </reference>
          <reference field="7" count="1" selected="0">
            <x v="30"/>
          </reference>
        </references>
      </pivotArea>
    </format>
    <format dxfId="1083">
      <pivotArea dataOnly="0" labelOnly="1" outline="0" fieldPosition="0">
        <references count="5">
          <reference field="0" count="1">
            <x v="295"/>
          </reference>
          <reference field="2" count="1" selected="0">
            <x v="5"/>
          </reference>
          <reference field="3" count="1" selected="0">
            <x v="11"/>
          </reference>
          <reference field="4" count="1" selected="0">
            <x v="84"/>
          </reference>
          <reference field="7" count="1" selected="0">
            <x v="30"/>
          </reference>
        </references>
      </pivotArea>
    </format>
    <format dxfId="1082">
      <pivotArea dataOnly="0" labelOnly="1" outline="0" fieldPosition="0">
        <references count="5">
          <reference field="0" count="1">
            <x v="319"/>
          </reference>
          <reference field="2" count="1" selected="0">
            <x v="5"/>
          </reference>
          <reference field="3" count="1" selected="0">
            <x v="11"/>
          </reference>
          <reference field="4" count="1" selected="0">
            <x v="92"/>
          </reference>
          <reference field="7" count="1" selected="0">
            <x v="30"/>
          </reference>
        </references>
      </pivotArea>
    </format>
    <format dxfId="1081">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30"/>
          </reference>
        </references>
      </pivotArea>
    </format>
    <format dxfId="1080">
      <pivotArea dataOnly="0" labelOnly="1" outline="0" fieldPosition="0">
        <references count="5">
          <reference field="0" count="1">
            <x v="249"/>
          </reference>
          <reference field="2" count="1" selected="0">
            <x v="5"/>
          </reference>
          <reference field="3" count="1" selected="0">
            <x v="11"/>
          </reference>
          <reference field="4" count="1" selected="0">
            <x v="61"/>
          </reference>
          <reference field="7" count="1" selected="0">
            <x v="31"/>
          </reference>
        </references>
      </pivotArea>
    </format>
    <format dxfId="1079">
      <pivotArea dataOnly="0" labelOnly="1" outline="0" fieldPosition="0">
        <references count="5">
          <reference field="0" count="1">
            <x v="307"/>
          </reference>
          <reference field="2" count="1" selected="0">
            <x v="5"/>
          </reference>
          <reference field="3" count="1" selected="0">
            <x v="11"/>
          </reference>
          <reference field="4" count="1" selected="0">
            <x v="92"/>
          </reference>
          <reference field="7" count="1" selected="0">
            <x v="31"/>
          </reference>
        </references>
      </pivotArea>
    </format>
    <format dxfId="1078">
      <pivotArea dataOnly="0" labelOnly="1" outline="0" fieldPosition="0">
        <references count="5">
          <reference field="0" count="1">
            <x v="353"/>
          </reference>
          <reference field="2" count="1" selected="0">
            <x v="5"/>
          </reference>
          <reference field="3" count="1" selected="0">
            <x v="11"/>
          </reference>
          <reference field="4" count="1" selected="0">
            <x v="61"/>
          </reference>
          <reference field="7" count="1" selected="0">
            <x v="32"/>
          </reference>
        </references>
      </pivotArea>
    </format>
    <format dxfId="1077">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32"/>
          </reference>
        </references>
      </pivotArea>
    </format>
    <format dxfId="1076">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32"/>
          </reference>
        </references>
      </pivotArea>
    </format>
    <format dxfId="1075">
      <pivotArea dataOnly="0" labelOnly="1" outline="0" fieldPosition="0">
        <references count="5">
          <reference field="0" count="1">
            <x v="208"/>
          </reference>
          <reference field="2" count="1" selected="0">
            <x v="5"/>
          </reference>
          <reference field="3" count="1" selected="0">
            <x v="11"/>
          </reference>
          <reference field="4" count="1" selected="0">
            <x v="69"/>
          </reference>
          <reference field="7" count="1" selected="0">
            <x v="32"/>
          </reference>
        </references>
      </pivotArea>
    </format>
    <format dxfId="1074">
      <pivotArea dataOnly="0" labelOnly="1" outline="0" fieldPosition="0">
        <references count="5">
          <reference field="0" count="1">
            <x v="352"/>
          </reference>
          <reference field="2" count="1" selected="0">
            <x v="5"/>
          </reference>
          <reference field="3" count="1" selected="0">
            <x v="11"/>
          </reference>
          <reference field="4" count="1" selected="0">
            <x v="92"/>
          </reference>
          <reference field="7" count="1" selected="0">
            <x v="32"/>
          </reference>
        </references>
      </pivotArea>
    </format>
    <format dxfId="1073">
      <pivotArea dataOnly="0" labelOnly="1" outline="0" fieldPosition="0">
        <references count="5">
          <reference field="0" count="1">
            <x v="179"/>
          </reference>
          <reference field="2" count="1" selected="0">
            <x v="5"/>
          </reference>
          <reference field="3" count="1" selected="0">
            <x v="11"/>
          </reference>
          <reference field="4" count="1" selected="0">
            <x v="98"/>
          </reference>
          <reference field="7" count="1" selected="0">
            <x v="32"/>
          </reference>
        </references>
      </pivotArea>
    </format>
    <format dxfId="1072">
      <pivotArea dataOnly="0" labelOnly="1" outline="0" fieldPosition="0">
        <references count="5">
          <reference field="0" count="1">
            <x v="208"/>
          </reference>
          <reference field="2" count="1" selected="0">
            <x v="5"/>
          </reference>
          <reference field="3" count="1" selected="0">
            <x v="11"/>
          </reference>
          <reference field="4" count="1" selected="0">
            <x v="101"/>
          </reference>
          <reference field="7" count="1" selected="0">
            <x v="32"/>
          </reference>
        </references>
      </pivotArea>
    </format>
    <format dxfId="1071">
      <pivotArea dataOnly="0" labelOnly="1" outline="0" fieldPosition="0">
        <references count="5">
          <reference field="0" count="1">
            <x v="208"/>
          </reference>
          <reference field="2" count="1" selected="0">
            <x v="5"/>
          </reference>
          <reference field="3" count="1" selected="0">
            <x v="11"/>
          </reference>
          <reference field="4" count="1" selected="0">
            <x v="103"/>
          </reference>
          <reference field="7" count="1" selected="0">
            <x v="32"/>
          </reference>
        </references>
      </pivotArea>
    </format>
    <format dxfId="1070">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32"/>
          </reference>
        </references>
      </pivotArea>
    </format>
    <format dxfId="1069">
      <pivotArea dataOnly="0" labelOnly="1" outline="0" fieldPosition="0">
        <references count="5">
          <reference field="0" count="1">
            <x v="186"/>
          </reference>
          <reference field="2" count="1" selected="0">
            <x v="5"/>
          </reference>
          <reference field="3" count="1" selected="0">
            <x v="14"/>
          </reference>
          <reference field="4" count="1" selected="0">
            <x v="116"/>
          </reference>
          <reference field="7" count="1" selected="0">
            <x v="23"/>
          </reference>
        </references>
      </pivotArea>
    </format>
    <format dxfId="1068">
      <pivotArea dataOnly="0" labelOnly="1" outline="0" fieldPosition="0">
        <references count="5">
          <reference field="0" count="1">
            <x v="111"/>
          </reference>
          <reference field="2" count="1" selected="0">
            <x v="6"/>
          </reference>
          <reference field="3" count="1" selected="0">
            <x v="4"/>
          </reference>
          <reference field="4" count="1" selected="0">
            <x v="119"/>
          </reference>
          <reference field="7" count="1" selected="0">
            <x v="4"/>
          </reference>
        </references>
      </pivotArea>
    </format>
    <format dxfId="1067">
      <pivotArea dataOnly="0" labelOnly="1" outline="0" fieldPosition="0">
        <references count="5">
          <reference field="0" count="2">
            <x v="78"/>
            <x v="79"/>
          </reference>
          <reference field="2" count="1" selected="0">
            <x v="6"/>
          </reference>
          <reference field="3" count="1" selected="0">
            <x v="5"/>
          </reference>
          <reference field="4" count="1" selected="0">
            <x v="8"/>
          </reference>
          <reference field="7" count="1" selected="0">
            <x v="2"/>
          </reference>
        </references>
      </pivotArea>
    </format>
    <format dxfId="1066">
      <pivotArea dataOnly="0" labelOnly="1" outline="0" fieldPosition="0">
        <references count="5">
          <reference field="0" count="3">
            <x v="231"/>
            <x v="232"/>
            <x v="233"/>
          </reference>
          <reference field="2" count="1" selected="0">
            <x v="6"/>
          </reference>
          <reference field="3" count="1" selected="0">
            <x v="5"/>
          </reference>
          <reference field="4" count="1" selected="0">
            <x v="10"/>
          </reference>
          <reference field="7" count="1" selected="0">
            <x v="2"/>
          </reference>
        </references>
      </pivotArea>
    </format>
    <format dxfId="1065">
      <pivotArea dataOnly="0" labelOnly="1" outline="0" fieldPosition="0">
        <references count="5">
          <reference field="0" count="2">
            <x v="207"/>
            <x v="235"/>
          </reference>
          <reference field="2" count="1" selected="0">
            <x v="6"/>
          </reference>
          <reference field="3" count="1" selected="0">
            <x v="5"/>
          </reference>
          <reference field="4" count="1" selected="0">
            <x v="15"/>
          </reference>
          <reference field="7" count="1" selected="0">
            <x v="2"/>
          </reference>
        </references>
      </pivotArea>
    </format>
    <format dxfId="1064">
      <pivotArea dataOnly="0" labelOnly="1" outline="0" fieldPosition="0">
        <references count="5">
          <reference field="0" count="2">
            <x v="104"/>
            <x v="231"/>
          </reference>
          <reference field="2" count="1" selected="0">
            <x v="6"/>
          </reference>
          <reference field="3" count="1" selected="0">
            <x v="5"/>
          </reference>
          <reference field="4" count="1" selected="0">
            <x v="16"/>
          </reference>
          <reference field="7" count="1" selected="0">
            <x v="2"/>
          </reference>
        </references>
      </pivotArea>
    </format>
    <format dxfId="1063">
      <pivotArea dataOnly="0" labelOnly="1" outline="0" fieldPosition="0">
        <references count="5">
          <reference field="0" count="1">
            <x v="12"/>
          </reference>
          <reference field="2" count="1" selected="0">
            <x v="6"/>
          </reference>
          <reference field="3" count="1" selected="0">
            <x v="5"/>
          </reference>
          <reference field="4" count="1" selected="0">
            <x v="12"/>
          </reference>
          <reference field="7" count="1" selected="0">
            <x v="9"/>
          </reference>
        </references>
      </pivotArea>
    </format>
    <format dxfId="1062">
      <pivotArea dataOnly="0" labelOnly="1" outline="0" fieldPosition="0">
        <references count="5">
          <reference field="0" count="1">
            <x v="13"/>
          </reference>
          <reference field="2" count="1" selected="0">
            <x v="6"/>
          </reference>
          <reference field="3" count="1" selected="0">
            <x v="5"/>
          </reference>
          <reference field="4" count="1" selected="0">
            <x v="14"/>
          </reference>
          <reference field="7" count="1" selected="0">
            <x v="9"/>
          </reference>
        </references>
      </pivotArea>
    </format>
    <format dxfId="1061">
      <pivotArea dataOnly="0" labelOnly="1" outline="0" fieldPosition="0">
        <references count="5">
          <reference field="0" count="1">
            <x v="343"/>
          </reference>
          <reference field="2" count="1" selected="0">
            <x v="6"/>
          </reference>
          <reference field="3" count="1" selected="0">
            <x v="5"/>
          </reference>
          <reference field="4" count="1" selected="0">
            <x v="9"/>
          </reference>
          <reference field="7" count="1" selected="0">
            <x v="15"/>
          </reference>
        </references>
      </pivotArea>
    </format>
    <format dxfId="1060">
      <pivotArea dataOnly="0" labelOnly="1" outline="0" fieldPosition="0">
        <references count="5">
          <reference field="0" count="1">
            <x v="131"/>
          </reference>
          <reference field="2" count="1" selected="0">
            <x v="6"/>
          </reference>
          <reference field="3" count="1" selected="0">
            <x v="5"/>
          </reference>
          <reference field="4" count="1" selected="0">
            <x v="10"/>
          </reference>
          <reference field="7" count="1" selected="0">
            <x v="15"/>
          </reference>
        </references>
      </pivotArea>
    </format>
    <format dxfId="1059">
      <pivotArea dataOnly="0" labelOnly="1" outline="0" fieldPosition="0">
        <references count="5">
          <reference field="0" count="1">
            <x v="230"/>
          </reference>
          <reference field="2" count="1" selected="0">
            <x v="6"/>
          </reference>
          <reference field="3" count="1" selected="0">
            <x v="5"/>
          </reference>
          <reference field="4" count="1" selected="0">
            <x v="7"/>
          </reference>
          <reference field="7" count="1" selected="0">
            <x v="18"/>
          </reference>
        </references>
      </pivotArea>
    </format>
    <format dxfId="1058">
      <pivotArea dataOnly="0" labelOnly="1" outline="0" fieldPosition="0">
        <references count="5">
          <reference field="0" count="1">
            <x v="103"/>
          </reference>
          <reference field="2" count="1" selected="0">
            <x v="6"/>
          </reference>
          <reference field="3" count="1" selected="0">
            <x v="5"/>
          </reference>
          <reference field="4" count="1" selected="0">
            <x v="13"/>
          </reference>
          <reference field="7" count="1" selected="0">
            <x v="18"/>
          </reference>
        </references>
      </pivotArea>
    </format>
    <format dxfId="1057">
      <pivotArea dataOnly="0" labelOnly="1" outline="0" fieldPosition="0">
        <references count="5">
          <reference field="0" count="1">
            <x v="144"/>
          </reference>
          <reference field="2" count="1" selected="0">
            <x v="6"/>
          </reference>
          <reference field="3" count="1" selected="0">
            <x v="5"/>
          </reference>
          <reference field="4" count="1" selected="0">
            <x v="10"/>
          </reference>
          <reference field="7" count="1" selected="0">
            <x v="20"/>
          </reference>
        </references>
      </pivotArea>
    </format>
    <format dxfId="1056">
      <pivotArea dataOnly="0" labelOnly="1" outline="0" fieldPosition="0">
        <references count="5">
          <reference field="0" count="1">
            <x v="143"/>
          </reference>
          <reference field="2" count="1" selected="0">
            <x v="6"/>
          </reference>
          <reference field="3" count="1" selected="0">
            <x v="5"/>
          </reference>
          <reference field="4" count="1" selected="0">
            <x v="10"/>
          </reference>
          <reference field="7" count="1" selected="0">
            <x v="22"/>
          </reference>
        </references>
      </pivotArea>
    </format>
    <format dxfId="1055">
      <pivotArea dataOnly="0" labelOnly="1" outline="0" fieldPosition="0">
        <references count="5">
          <reference field="0" count="1">
            <x v="175"/>
          </reference>
          <reference field="2" count="1" selected="0">
            <x v="6"/>
          </reference>
          <reference field="3" count="1" selected="0">
            <x v="5"/>
          </reference>
          <reference field="4" count="1" selected="0">
            <x v="11"/>
          </reference>
          <reference field="7" count="1" selected="0">
            <x v="24"/>
          </reference>
        </references>
      </pivotArea>
    </format>
    <format dxfId="1054">
      <pivotArea dataOnly="0" labelOnly="1" outline="0" fieldPosition="0">
        <references count="5">
          <reference field="0" count="1">
            <x v="131"/>
          </reference>
          <reference field="2" count="1" selected="0">
            <x v="6"/>
          </reference>
          <reference field="3" count="1" selected="0">
            <x v="5"/>
          </reference>
          <reference field="4" count="1" selected="0">
            <x v="10"/>
          </reference>
          <reference field="7" count="1" selected="0">
            <x v="26"/>
          </reference>
        </references>
      </pivotArea>
    </format>
    <format dxfId="1053">
      <pivotArea dataOnly="0" labelOnly="1" outline="0" fieldPosition="0">
        <references count="5">
          <reference field="0" count="1">
            <x v="116"/>
          </reference>
          <reference field="2" count="1" selected="0">
            <x v="6"/>
          </reference>
          <reference field="3" count="1" selected="0">
            <x v="5"/>
          </reference>
          <reference field="4" count="1" selected="0">
            <x v="17"/>
          </reference>
          <reference field="7" count="1" selected="0">
            <x v="26"/>
          </reference>
        </references>
      </pivotArea>
    </format>
    <format dxfId="1052">
      <pivotArea dataOnly="0" labelOnly="1" outline="0" fieldPosition="0">
        <references count="5">
          <reference field="0" count="1">
            <x v="63"/>
          </reference>
          <reference field="2" count="1" selected="0">
            <x v="6"/>
          </reference>
          <reference field="3" count="1" selected="0">
            <x v="6"/>
          </reference>
          <reference field="4" count="1" selected="0">
            <x v="18"/>
          </reference>
          <reference field="7" count="1" selected="0">
            <x v="1"/>
          </reference>
        </references>
      </pivotArea>
    </format>
    <format dxfId="1051">
      <pivotArea dataOnly="0" labelOnly="1" outline="0" fieldPosition="0">
        <references count="5">
          <reference field="0" count="1">
            <x v="219"/>
          </reference>
          <reference field="2" count="1" selected="0">
            <x v="6"/>
          </reference>
          <reference field="3" count="1" selected="0">
            <x v="6"/>
          </reference>
          <reference field="4" count="1" selected="0">
            <x v="26"/>
          </reference>
          <reference field="7" count="1" selected="0">
            <x v="1"/>
          </reference>
        </references>
      </pivotArea>
    </format>
    <format dxfId="1050">
      <pivotArea dataOnly="0" labelOnly="1" outline="0" fieldPosition="0">
        <references count="5">
          <reference field="0" count="1">
            <x v="173"/>
          </reference>
          <reference field="2" count="1" selected="0">
            <x v="6"/>
          </reference>
          <reference field="3" count="1" selected="0">
            <x v="6"/>
          </reference>
          <reference field="4" count="1" selected="0">
            <x v="28"/>
          </reference>
          <reference field="7" count="1" selected="0">
            <x v="1"/>
          </reference>
        </references>
      </pivotArea>
    </format>
    <format dxfId="1049">
      <pivotArea dataOnly="0" labelOnly="1" outline="0" fieldPosition="0">
        <references count="5">
          <reference field="0" count="1">
            <x v="53"/>
          </reference>
          <reference field="2" count="1" selected="0">
            <x v="6"/>
          </reference>
          <reference field="3" count="1" selected="0">
            <x v="6"/>
          </reference>
          <reference field="4" count="1" selected="0">
            <x v="18"/>
          </reference>
          <reference field="7" count="1" selected="0">
            <x v="2"/>
          </reference>
        </references>
      </pivotArea>
    </format>
    <format dxfId="1048">
      <pivotArea dataOnly="0" labelOnly="1" outline="0" fieldPosition="0">
        <references count="5">
          <reference field="0" count="1">
            <x v="220"/>
          </reference>
          <reference field="2" count="1" selected="0">
            <x v="6"/>
          </reference>
          <reference field="3" count="1" selected="0">
            <x v="6"/>
          </reference>
          <reference field="4" count="1" selected="0">
            <x v="26"/>
          </reference>
          <reference field="7" count="1" selected="0">
            <x v="2"/>
          </reference>
        </references>
      </pivotArea>
    </format>
    <format dxfId="1047">
      <pivotArea dataOnly="0" labelOnly="1" outline="0" fieldPosition="0">
        <references count="5">
          <reference field="0" count="1">
            <x v="87"/>
          </reference>
          <reference field="2" count="1" selected="0">
            <x v="6"/>
          </reference>
          <reference field="3" count="1" selected="0">
            <x v="6"/>
          </reference>
          <reference field="4" count="1" selected="0">
            <x v="19"/>
          </reference>
          <reference field="7" count="1" selected="0">
            <x v="3"/>
          </reference>
        </references>
      </pivotArea>
    </format>
    <format dxfId="1046">
      <pivotArea dataOnly="0" labelOnly="1" outline="0" fieldPosition="0">
        <references count="5">
          <reference field="0" count="1">
            <x v="67"/>
          </reference>
          <reference field="2" count="1" selected="0">
            <x v="6"/>
          </reference>
          <reference field="3" count="1" selected="0">
            <x v="6"/>
          </reference>
          <reference field="4" count="1" selected="0">
            <x v="26"/>
          </reference>
          <reference field="7" count="1" selected="0">
            <x v="3"/>
          </reference>
        </references>
      </pivotArea>
    </format>
    <format dxfId="1045">
      <pivotArea dataOnly="0" labelOnly="1" outline="0" fieldPosition="0">
        <references count="5">
          <reference field="0" count="1">
            <x v="216"/>
          </reference>
          <reference field="2" count="1" selected="0">
            <x v="6"/>
          </reference>
          <reference field="3" count="1" selected="0">
            <x v="6"/>
          </reference>
          <reference field="4" count="1" selected="0">
            <x v="27"/>
          </reference>
          <reference field="7" count="1" selected="0">
            <x v="4"/>
          </reference>
        </references>
      </pivotArea>
    </format>
    <format dxfId="1044">
      <pivotArea dataOnly="0" labelOnly="1" outline="0" fieldPosition="0">
        <references count="5">
          <reference field="0" count="1">
            <x v="355"/>
          </reference>
          <reference field="2" count="1" selected="0">
            <x v="6"/>
          </reference>
          <reference field="3" count="1" selected="0">
            <x v="6"/>
          </reference>
          <reference field="4" count="1" selected="0">
            <x v="18"/>
          </reference>
          <reference field="7" count="1" selected="0">
            <x v="11"/>
          </reference>
        </references>
      </pivotArea>
    </format>
    <format dxfId="1043">
      <pivotArea dataOnly="0" labelOnly="1" outline="0" fieldPosition="0">
        <references count="5">
          <reference field="0" count="1">
            <x v="147"/>
          </reference>
          <reference field="2" count="1" selected="0">
            <x v="6"/>
          </reference>
          <reference field="3" count="1" selected="0">
            <x v="6"/>
          </reference>
          <reference field="4" count="1" selected="0">
            <x v="19"/>
          </reference>
          <reference field="7" count="1" selected="0">
            <x v="11"/>
          </reference>
        </references>
      </pivotArea>
    </format>
    <format dxfId="1042">
      <pivotArea dataOnly="0" labelOnly="1" outline="0" fieldPosition="0">
        <references count="5">
          <reference field="0" count="2">
            <x v="268"/>
            <x v="269"/>
          </reference>
          <reference field="2" count="1" selected="0">
            <x v="6"/>
          </reference>
          <reference field="3" count="1" selected="0">
            <x v="6"/>
          </reference>
          <reference field="4" count="1" selected="0">
            <x v="20"/>
          </reference>
          <reference field="7" count="1" selected="0">
            <x v="11"/>
          </reference>
        </references>
      </pivotArea>
    </format>
    <format dxfId="1041">
      <pivotArea dataOnly="0" labelOnly="1" outline="0" fieldPosition="0">
        <references count="5">
          <reference field="0" count="1">
            <x v="185"/>
          </reference>
          <reference field="2" count="1" selected="0">
            <x v="6"/>
          </reference>
          <reference field="3" count="1" selected="0">
            <x v="6"/>
          </reference>
          <reference field="4" count="1" selected="0">
            <x v="21"/>
          </reference>
          <reference field="7" count="1" selected="0">
            <x v="11"/>
          </reference>
        </references>
      </pivotArea>
    </format>
    <format dxfId="1040">
      <pivotArea dataOnly="0" labelOnly="1" outline="0" fieldPosition="0">
        <references count="5">
          <reference field="0" count="1">
            <x v="141"/>
          </reference>
          <reference field="2" count="1" selected="0">
            <x v="6"/>
          </reference>
          <reference field="3" count="1" selected="0">
            <x v="6"/>
          </reference>
          <reference field="4" count="1" selected="0">
            <x v="23"/>
          </reference>
          <reference field="7" count="1" selected="0">
            <x v="11"/>
          </reference>
        </references>
      </pivotArea>
    </format>
    <format dxfId="1039">
      <pivotArea dataOnly="0" labelOnly="1" outline="0" fieldPosition="0">
        <references count="5">
          <reference field="0" count="1">
            <x v="219"/>
          </reference>
          <reference field="2" count="1" selected="0">
            <x v="6"/>
          </reference>
          <reference field="3" count="1" selected="0">
            <x v="6"/>
          </reference>
          <reference field="4" count="1" selected="0">
            <x v="26"/>
          </reference>
          <reference field="7" count="1" selected="0">
            <x v="11"/>
          </reference>
        </references>
      </pivotArea>
    </format>
    <format dxfId="1038">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13"/>
          </reference>
        </references>
      </pivotArea>
    </format>
    <format dxfId="1037">
      <pivotArea dataOnly="0" labelOnly="1" outline="0" fieldPosition="0">
        <references count="5">
          <reference field="0" count="1">
            <x v="218"/>
          </reference>
          <reference field="2" count="1" selected="0">
            <x v="6"/>
          </reference>
          <reference field="3" count="1" selected="0">
            <x v="6"/>
          </reference>
          <reference field="4" count="1" selected="0">
            <x v="22"/>
          </reference>
          <reference field="7" count="1" selected="0">
            <x v="13"/>
          </reference>
        </references>
      </pivotArea>
    </format>
    <format dxfId="1036">
      <pivotArea dataOnly="0" labelOnly="1" outline="0" fieldPosition="0">
        <references count="5">
          <reference field="0" count="3">
            <x v="11"/>
            <x v="65"/>
            <x v="80"/>
          </reference>
          <reference field="2" count="1" selected="0">
            <x v="6"/>
          </reference>
          <reference field="3" count="1" selected="0">
            <x v="6"/>
          </reference>
          <reference field="4" count="1" selected="0">
            <x v="18"/>
          </reference>
          <reference field="7" count="1" selected="0">
            <x v="14"/>
          </reference>
        </references>
      </pivotArea>
    </format>
    <format dxfId="1035">
      <pivotArea dataOnly="0" labelOnly="1" outline="0" fieldPosition="0">
        <references count="5">
          <reference field="0" count="2">
            <x v="94"/>
            <x v="105"/>
          </reference>
          <reference field="2" count="1" selected="0">
            <x v="6"/>
          </reference>
          <reference field="3" count="1" selected="0">
            <x v="6"/>
          </reference>
          <reference field="4" count="1" selected="0">
            <x v="22"/>
          </reference>
          <reference field="7" count="1" selected="0">
            <x v="14"/>
          </reference>
        </references>
      </pivotArea>
    </format>
    <format dxfId="1034">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15"/>
          </reference>
        </references>
      </pivotArea>
    </format>
    <format dxfId="1033">
      <pivotArea dataOnly="0" labelOnly="1" outline="0" fieldPosition="0">
        <references count="5">
          <reference field="0" count="1">
            <x v="341"/>
          </reference>
          <reference field="2" count="1" selected="0">
            <x v="6"/>
          </reference>
          <reference field="3" count="1" selected="0">
            <x v="6"/>
          </reference>
          <reference field="4" count="1" selected="0">
            <x v="24"/>
          </reference>
          <reference field="7" count="1" selected="0">
            <x v="15"/>
          </reference>
        </references>
      </pivotArea>
    </format>
    <format dxfId="1032">
      <pivotArea dataOnly="0" labelOnly="1" outline="0" fieldPosition="0">
        <references count="5">
          <reference field="0" count="1">
            <x v="60"/>
          </reference>
          <reference field="2" count="1" selected="0">
            <x v="6"/>
          </reference>
          <reference field="3" count="1" selected="0">
            <x v="6"/>
          </reference>
          <reference field="4" count="1" selected="0">
            <x v="18"/>
          </reference>
          <reference field="7" count="1" selected="0">
            <x v="16"/>
          </reference>
        </references>
      </pivotArea>
    </format>
    <format dxfId="1031">
      <pivotArea dataOnly="0" labelOnly="1" outline="0" fieldPosition="0">
        <references count="5">
          <reference field="0" count="1">
            <x v="64"/>
          </reference>
          <reference field="2" count="1" selected="0">
            <x v="6"/>
          </reference>
          <reference field="3" count="1" selected="0">
            <x v="6"/>
          </reference>
          <reference field="4" count="1" selected="0">
            <x v="18"/>
          </reference>
          <reference field="7" count="1" selected="0">
            <x v="19"/>
          </reference>
        </references>
      </pivotArea>
    </format>
    <format dxfId="1030">
      <pivotArea dataOnly="0" labelOnly="1" outline="0" fieldPosition="0">
        <references count="5">
          <reference field="0" count="1">
            <x v="205"/>
          </reference>
          <reference field="2" count="1" selected="0">
            <x v="6"/>
          </reference>
          <reference field="3" count="1" selected="0">
            <x v="6"/>
          </reference>
          <reference field="4" count="1" selected="0">
            <x v="20"/>
          </reference>
          <reference field="7" count="1" selected="0">
            <x v="19"/>
          </reference>
        </references>
      </pivotArea>
    </format>
    <format dxfId="1029">
      <pivotArea dataOnly="0" labelOnly="1" outline="0" fieldPosition="0">
        <references count="5">
          <reference field="0" count="1">
            <x v="146"/>
          </reference>
          <reference field="2" count="1" selected="0">
            <x v="6"/>
          </reference>
          <reference field="3" count="1" selected="0">
            <x v="6"/>
          </reference>
          <reference field="4" count="1" selected="0">
            <x v="18"/>
          </reference>
          <reference field="7" count="1" selected="0">
            <x v="20"/>
          </reference>
        </references>
      </pivotArea>
    </format>
    <format dxfId="1028">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26"/>
          </reference>
        </references>
      </pivotArea>
    </format>
    <format dxfId="1027">
      <pivotArea dataOnly="0" labelOnly="1" outline="0" fieldPosition="0">
        <references count="5">
          <reference field="0" count="1">
            <x v="218"/>
          </reference>
          <reference field="2" count="1" selected="0">
            <x v="6"/>
          </reference>
          <reference field="3" count="1" selected="0">
            <x v="6"/>
          </reference>
          <reference field="4" count="1" selected="0">
            <x v="22"/>
          </reference>
          <reference field="7" count="1" selected="0">
            <x v="26"/>
          </reference>
        </references>
      </pivotArea>
    </format>
    <format dxfId="1026">
      <pivotArea dataOnly="0" labelOnly="1" outline="0" fieldPosition="0">
        <references count="5">
          <reference field="0" count="1">
            <x v="3"/>
          </reference>
          <reference field="2" count="1" selected="0">
            <x v="6"/>
          </reference>
          <reference field="3" count="1" selected="0">
            <x v="6"/>
          </reference>
          <reference field="4" count="1" selected="0">
            <x v="28"/>
          </reference>
          <reference field="7" count="1" selected="0">
            <x v="26"/>
          </reference>
        </references>
      </pivotArea>
    </format>
    <format dxfId="1025">
      <pivotArea dataOnly="0" labelOnly="1" outline="0" fieldPosition="0">
        <references count="5">
          <reference field="0" count="1">
            <x v="297"/>
          </reference>
          <reference field="2" count="1" selected="0">
            <x v="6"/>
          </reference>
          <reference field="3" count="1" selected="0">
            <x v="7"/>
          </reference>
          <reference field="4" count="1" selected="0">
            <x v="29"/>
          </reference>
          <reference field="7" count="1" selected="0">
            <x v="3"/>
          </reference>
        </references>
      </pivotArea>
    </format>
    <format dxfId="1024">
      <pivotArea dataOnly="0" labelOnly="1" outline="0" fieldPosition="0">
        <references count="5">
          <reference field="0" count="1">
            <x v="56"/>
          </reference>
          <reference field="2" count="1" selected="0">
            <x v="6"/>
          </reference>
          <reference field="3" count="1" selected="0">
            <x v="7"/>
          </reference>
          <reference field="4" count="1" selected="0">
            <x v="127"/>
          </reference>
          <reference field="7" count="1" selected="0">
            <x v="31"/>
          </reference>
        </references>
      </pivotArea>
    </format>
    <format dxfId="1023">
      <pivotArea field="2" type="button" dataOnly="0" labelOnly="1" outline="0" axis="axisRow" fieldPosition="0"/>
    </format>
    <format dxfId="1022">
      <pivotArea dataOnly="0" labelOnly="1" grandRow="1" outline="0" fieldPosition="0"/>
    </format>
    <format dxfId="1021">
      <pivotArea dataOnly="0" labelOnly="1" outline="0" fieldPosition="0">
        <references count="1">
          <reference field="4" count="0"/>
        </references>
      </pivotArea>
    </format>
    <format dxfId="1020">
      <pivotArea type="all" dataOnly="0" outline="0" fieldPosition="0"/>
    </format>
    <format dxfId="1019">
      <pivotArea outline="0" collapsedLevelsAreSubtotals="1" fieldPosition="0"/>
    </format>
    <format dxfId="1018">
      <pivotArea field="2" type="button" dataOnly="0" labelOnly="1" outline="0" axis="axisRow" fieldPosition="0"/>
    </format>
    <format dxfId="1017">
      <pivotArea field="3" type="button" dataOnly="0" labelOnly="1" outline="0" axis="axisRow" fieldPosition="1"/>
    </format>
    <format dxfId="1016">
      <pivotArea field="7" type="button" dataOnly="0" labelOnly="1" outline="0" axis="axisRow" fieldPosition="2"/>
    </format>
    <format dxfId="1015">
      <pivotArea field="4" type="button" dataOnly="0" labelOnly="1" outline="0" axis="axisRow" fieldPosition="3"/>
    </format>
    <format dxfId="1014">
      <pivotArea field="0" type="button" dataOnly="0" labelOnly="1" outline="0" axis="axisRow" fieldPosition="4"/>
    </format>
    <format dxfId="1013">
      <pivotArea dataOnly="0" labelOnly="1" outline="0" fieldPosition="0">
        <references count="1">
          <reference field="2" count="0"/>
        </references>
      </pivotArea>
    </format>
    <format dxfId="1012">
      <pivotArea dataOnly="0" labelOnly="1" outline="0" fieldPosition="0">
        <references count="2">
          <reference field="2" count="1" selected="0">
            <x v="0"/>
          </reference>
          <reference field="3" count="3">
            <x v="2"/>
            <x v="3"/>
            <x v="13"/>
          </reference>
        </references>
      </pivotArea>
    </format>
    <format dxfId="1011">
      <pivotArea dataOnly="0" labelOnly="1" outline="0" fieldPosition="0">
        <references count="2">
          <reference field="2" count="1" selected="0">
            <x v="2"/>
          </reference>
          <reference field="3" count="2">
            <x v="1"/>
            <x v="9"/>
          </reference>
        </references>
      </pivotArea>
    </format>
    <format dxfId="1010">
      <pivotArea dataOnly="0" labelOnly="1" outline="0" fieldPosition="0">
        <references count="2">
          <reference field="2" count="1" selected="0">
            <x v="3"/>
          </reference>
          <reference field="3" count="1">
            <x v="6"/>
          </reference>
        </references>
      </pivotArea>
    </format>
    <format dxfId="1009">
      <pivotArea dataOnly="0" labelOnly="1" outline="0" fieldPosition="0">
        <references count="2">
          <reference field="2" count="1" selected="0">
            <x v="4"/>
          </reference>
          <reference field="3" count="1">
            <x v="0"/>
          </reference>
        </references>
      </pivotArea>
    </format>
    <format dxfId="1008">
      <pivotArea dataOnly="0" labelOnly="1" outline="0" fieldPosition="0">
        <references count="2">
          <reference field="2" count="1" selected="0">
            <x v="5"/>
          </reference>
          <reference field="3" count="5">
            <x v="8"/>
            <x v="9"/>
            <x v="10"/>
            <x v="11"/>
            <x v="14"/>
          </reference>
        </references>
      </pivotArea>
    </format>
    <format dxfId="1007">
      <pivotArea dataOnly="0" labelOnly="1" outline="0" fieldPosition="0">
        <references count="2">
          <reference field="2" count="1" selected="0">
            <x v="6"/>
          </reference>
          <reference field="3" count="4">
            <x v="4"/>
            <x v="5"/>
            <x v="6"/>
            <x v="7"/>
          </reference>
        </references>
      </pivotArea>
    </format>
    <format dxfId="1006">
      <pivotArea dataOnly="0" labelOnly="1" outline="0" fieldPosition="0">
        <references count="3">
          <reference field="2" count="1" selected="0">
            <x v="0"/>
          </reference>
          <reference field="3" count="1" selected="0">
            <x v="2"/>
          </reference>
          <reference field="7" count="3">
            <x v="12"/>
            <x v="23"/>
            <x v="31"/>
          </reference>
        </references>
      </pivotArea>
    </format>
    <format dxfId="1005">
      <pivotArea dataOnly="0" labelOnly="1" outline="0" fieldPosition="0">
        <references count="3">
          <reference field="2" count="1" selected="0">
            <x v="0"/>
          </reference>
          <reference field="3" count="1" selected="0">
            <x v="3"/>
          </reference>
          <reference field="7" count="3">
            <x v="12"/>
            <x v="23"/>
            <x v="31"/>
          </reference>
        </references>
      </pivotArea>
    </format>
    <format dxfId="1004">
      <pivotArea dataOnly="0" labelOnly="1" outline="0" fieldPosition="0">
        <references count="3">
          <reference field="2" count="1" selected="0">
            <x v="0"/>
          </reference>
          <reference field="3" count="1" selected="0">
            <x v="13"/>
          </reference>
          <reference field="7" count="1">
            <x v="5"/>
          </reference>
        </references>
      </pivotArea>
    </format>
    <format dxfId="1003">
      <pivotArea dataOnly="0" labelOnly="1" outline="0" fieldPosition="0">
        <references count="3">
          <reference field="2" count="1" selected="0">
            <x v="2"/>
          </reference>
          <reference field="3" count="1" selected="0">
            <x v="1"/>
          </reference>
          <reference field="7" count="2">
            <x v="0"/>
            <x v="1"/>
          </reference>
        </references>
      </pivotArea>
    </format>
    <format dxfId="1002">
      <pivotArea dataOnly="0" labelOnly="1" outline="0" fieldPosition="0">
        <references count="3">
          <reference field="2" count="1" selected="0">
            <x v="4"/>
          </reference>
          <reference field="3" count="1" selected="0">
            <x v="0"/>
          </reference>
          <reference field="7" count="1">
            <x v="5"/>
          </reference>
        </references>
      </pivotArea>
    </format>
    <format dxfId="1001">
      <pivotArea dataOnly="0" labelOnly="1" outline="0" fieldPosition="0">
        <references count="3">
          <reference field="2" count="1" selected="0">
            <x v="5"/>
          </reference>
          <reference field="3" count="1" selected="0">
            <x v="8"/>
          </reference>
          <reference field="7" count="3">
            <x v="2"/>
            <x v="3"/>
            <x v="11"/>
          </reference>
        </references>
      </pivotArea>
    </format>
    <format dxfId="1000">
      <pivotArea dataOnly="0" labelOnly="1" outline="0" fieldPosition="0">
        <references count="3">
          <reference field="2" count="1" selected="0">
            <x v="5"/>
          </reference>
          <reference field="3" count="1" selected="0">
            <x v="9"/>
          </reference>
          <reference field="7" count="4">
            <x v="1"/>
            <x v="2"/>
            <x v="11"/>
            <x v="32"/>
          </reference>
        </references>
      </pivotArea>
    </format>
    <format dxfId="999">
      <pivotArea dataOnly="0" labelOnly="1" outline="0" fieldPosition="0">
        <references count="3">
          <reference field="2" count="1" selected="0">
            <x v="5"/>
          </reference>
          <reference field="3" count="1" selected="0">
            <x v="10"/>
          </reference>
          <reference field="7" count="22">
            <x v="0"/>
            <x v="2"/>
            <x v="3"/>
            <x v="9"/>
            <x v="12"/>
            <x v="13"/>
            <x v="14"/>
            <x v="15"/>
            <x v="16"/>
            <x v="17"/>
            <x v="18"/>
            <x v="19"/>
            <x v="20"/>
            <x v="21"/>
            <x v="22"/>
            <x v="23"/>
            <x v="24"/>
            <x v="26"/>
            <x v="28"/>
            <x v="29"/>
            <x v="30"/>
            <x v="32"/>
          </reference>
        </references>
      </pivotArea>
    </format>
    <format dxfId="998">
      <pivotArea dataOnly="0" labelOnly="1" outline="0" fieldPosition="0">
        <references count="3">
          <reference field="2" count="1" selected="0">
            <x v="5"/>
          </reference>
          <reference field="3" count="1" selected="0">
            <x v="11"/>
          </reference>
          <reference field="7" count="31">
            <x v="0"/>
            <x v="1"/>
            <x v="2"/>
            <x v="3"/>
            <x v="6"/>
            <x v="7"/>
            <x v="8"/>
            <x v="9"/>
            <x v="10"/>
            <x v="11"/>
            <x v="12"/>
            <x v="13"/>
            <x v="14"/>
            <x v="15"/>
            <x v="16"/>
            <x v="17"/>
            <x v="18"/>
            <x v="19"/>
            <x v="20"/>
            <x v="21"/>
            <x v="22"/>
            <x v="23"/>
            <x v="24"/>
            <x v="25"/>
            <x v="26"/>
            <x v="27"/>
            <x v="28"/>
            <x v="29"/>
            <x v="30"/>
            <x v="31"/>
            <x v="32"/>
          </reference>
        </references>
      </pivotArea>
    </format>
    <format dxfId="997">
      <pivotArea dataOnly="0" labelOnly="1" outline="0" fieldPosition="0">
        <references count="3">
          <reference field="2" count="1" selected="0">
            <x v="5"/>
          </reference>
          <reference field="3" count="1" selected="0">
            <x v="14"/>
          </reference>
          <reference field="7" count="1">
            <x v="23"/>
          </reference>
        </references>
      </pivotArea>
    </format>
    <format dxfId="996">
      <pivotArea dataOnly="0" labelOnly="1" outline="0" fieldPosition="0">
        <references count="3">
          <reference field="2" count="1" selected="0">
            <x v="6"/>
          </reference>
          <reference field="3" count="1" selected="0">
            <x v="4"/>
          </reference>
          <reference field="7" count="1">
            <x v="4"/>
          </reference>
        </references>
      </pivotArea>
    </format>
    <format dxfId="995">
      <pivotArea dataOnly="0" labelOnly="1" outline="0" fieldPosition="0">
        <references count="3">
          <reference field="2" count="1" selected="0">
            <x v="6"/>
          </reference>
          <reference field="3" count="1" selected="0">
            <x v="5"/>
          </reference>
          <reference field="7" count="8">
            <x v="2"/>
            <x v="9"/>
            <x v="15"/>
            <x v="18"/>
            <x v="20"/>
            <x v="22"/>
            <x v="24"/>
            <x v="26"/>
          </reference>
        </references>
      </pivotArea>
    </format>
    <format dxfId="994">
      <pivotArea dataOnly="0" labelOnly="1" outline="0" fieldPosition="0">
        <references count="3">
          <reference field="2" count="1" selected="0">
            <x v="6"/>
          </reference>
          <reference field="3" count="1" selected="0">
            <x v="6"/>
          </reference>
          <reference field="7" count="12">
            <x v="1"/>
            <x v="2"/>
            <x v="3"/>
            <x v="4"/>
            <x v="11"/>
            <x v="13"/>
            <x v="14"/>
            <x v="15"/>
            <x v="16"/>
            <x v="19"/>
            <x v="20"/>
            <x v="26"/>
          </reference>
        </references>
      </pivotArea>
    </format>
    <format dxfId="993">
      <pivotArea dataOnly="0" labelOnly="1" outline="0" fieldPosition="0">
        <references count="3">
          <reference field="2" count="1" selected="0">
            <x v="6"/>
          </reference>
          <reference field="3" count="1" selected="0">
            <x v="7"/>
          </reference>
          <reference field="7" count="2">
            <x v="3"/>
            <x v="31"/>
          </reference>
        </references>
      </pivotArea>
    </format>
    <format dxfId="992">
      <pivotArea dataOnly="0" labelOnly="1" outline="0" fieldPosition="0">
        <references count="4">
          <reference field="2" count="1" selected="0">
            <x v="0"/>
          </reference>
          <reference field="3" count="1" selected="0">
            <x v="2"/>
          </reference>
          <reference field="4" count="1">
            <x v="5"/>
          </reference>
          <reference field="7" count="1" selected="0">
            <x v="12"/>
          </reference>
        </references>
      </pivotArea>
    </format>
    <format dxfId="991">
      <pivotArea dataOnly="0" labelOnly="1" outline="0" fieldPosition="0">
        <references count="4">
          <reference field="2" count="1" selected="0">
            <x v="0"/>
          </reference>
          <reference field="3" count="1" selected="0">
            <x v="3"/>
          </reference>
          <reference field="4" count="1">
            <x v="6"/>
          </reference>
          <reference field="7" count="1" selected="0">
            <x v="12"/>
          </reference>
        </references>
      </pivotArea>
    </format>
    <format dxfId="990">
      <pivotArea dataOnly="0" labelOnly="1" outline="0" fieldPosition="0">
        <references count="4">
          <reference field="2" count="1" selected="0">
            <x v="0"/>
          </reference>
          <reference field="3" count="1" selected="0">
            <x v="13"/>
          </reference>
          <reference field="4" count="1">
            <x v="117"/>
          </reference>
          <reference field="7" count="1" selected="0">
            <x v="5"/>
          </reference>
        </references>
      </pivotArea>
    </format>
    <format dxfId="989">
      <pivotArea dataOnly="0" labelOnly="1" outline="0" fieldPosition="0">
        <references count="4">
          <reference field="2" count="1" selected="0">
            <x v="1"/>
          </reference>
          <reference field="3" count="1" selected="0">
            <x v="13"/>
          </reference>
          <reference field="4" count="1">
            <x v="118"/>
          </reference>
          <reference field="7" count="1" selected="0">
            <x v="5"/>
          </reference>
        </references>
      </pivotArea>
    </format>
    <format dxfId="988">
      <pivotArea dataOnly="0" labelOnly="1" outline="0" fieldPosition="0">
        <references count="4">
          <reference field="2" count="1" selected="0">
            <x v="2"/>
          </reference>
          <reference field="3" count="1" selected="0">
            <x v="1"/>
          </reference>
          <reference field="4" count="2">
            <x v="1"/>
            <x v="4"/>
          </reference>
          <reference field="7" count="1" selected="0">
            <x v="0"/>
          </reference>
        </references>
      </pivotArea>
    </format>
    <format dxfId="987">
      <pivotArea dataOnly="0" labelOnly="1" outline="0" fieldPosition="0">
        <references count="4">
          <reference field="2" count="1" selected="0">
            <x v="2"/>
          </reference>
          <reference field="3" count="1" selected="0">
            <x v="1"/>
          </reference>
          <reference field="4" count="3">
            <x v="1"/>
            <x v="2"/>
            <x v="3"/>
          </reference>
          <reference field="7" count="1" selected="0">
            <x v="1"/>
          </reference>
        </references>
      </pivotArea>
    </format>
    <format dxfId="986">
      <pivotArea dataOnly="0" labelOnly="1" outline="0" fieldPosition="0">
        <references count="4">
          <reference field="2" count="1" selected="0">
            <x v="2"/>
          </reference>
          <reference field="3" count="1" selected="0">
            <x v="9"/>
          </reference>
          <reference field="4" count="1">
            <x v="40"/>
          </reference>
          <reference field="7" count="1" selected="0">
            <x v="1"/>
          </reference>
        </references>
      </pivotArea>
    </format>
    <format dxfId="985">
      <pivotArea dataOnly="0" labelOnly="1" outline="0" fieldPosition="0">
        <references count="4">
          <reference field="2" count="1" selected="0">
            <x v="3"/>
          </reference>
          <reference field="3" count="1" selected="0">
            <x v="6"/>
          </reference>
          <reference field="4" count="1">
            <x v="25"/>
          </reference>
          <reference field="7" count="1" selected="0">
            <x v="1"/>
          </reference>
        </references>
      </pivotArea>
    </format>
    <format dxfId="984">
      <pivotArea dataOnly="0" labelOnly="1" outline="0" fieldPosition="0">
        <references count="4">
          <reference field="2" count="1" selected="0">
            <x v="4"/>
          </reference>
          <reference field="3" count="1" selected="0">
            <x v="0"/>
          </reference>
          <reference field="4" count="1">
            <x v="0"/>
          </reference>
          <reference field="7" count="1" selected="0">
            <x v="5"/>
          </reference>
        </references>
      </pivotArea>
    </format>
    <format dxfId="983">
      <pivotArea dataOnly="0" labelOnly="1" outline="0" fieldPosition="0">
        <references count="4">
          <reference field="2" count="1" selected="0">
            <x v="5"/>
          </reference>
          <reference field="3" count="1" selected="0">
            <x v="8"/>
          </reference>
          <reference field="4" count="1">
            <x v="37"/>
          </reference>
          <reference field="7" count="1" selected="0">
            <x v="2"/>
          </reference>
        </references>
      </pivotArea>
    </format>
    <format dxfId="982">
      <pivotArea dataOnly="0" labelOnly="1" outline="0" fieldPosition="0">
        <references count="4">
          <reference field="2" count="1" selected="0">
            <x v="5"/>
          </reference>
          <reference field="3" count="1" selected="0">
            <x v="8"/>
          </reference>
          <reference field="4" count="2">
            <x v="33"/>
            <x v="34"/>
          </reference>
          <reference field="7" count="1" selected="0">
            <x v="3"/>
          </reference>
        </references>
      </pivotArea>
    </format>
    <format dxfId="981">
      <pivotArea dataOnly="0" labelOnly="1" outline="0" fieldPosition="0">
        <references count="4">
          <reference field="2" count="1" selected="0">
            <x v="5"/>
          </reference>
          <reference field="3" count="1" selected="0">
            <x v="8"/>
          </reference>
          <reference field="4" count="6">
            <x v="30"/>
            <x v="31"/>
            <x v="32"/>
            <x v="35"/>
            <x v="36"/>
            <x v="128"/>
          </reference>
          <reference field="7" count="1" selected="0">
            <x v="11"/>
          </reference>
        </references>
      </pivotArea>
    </format>
    <format dxfId="980">
      <pivotArea dataOnly="0" labelOnly="1" outline="0" fieldPosition="0">
        <references count="4">
          <reference field="2" count="1" selected="0">
            <x v="5"/>
          </reference>
          <reference field="3" count="1" selected="0">
            <x v="9"/>
          </reference>
          <reference field="4" count="1">
            <x v="38"/>
          </reference>
          <reference field="7" count="1" selected="0">
            <x v="1"/>
          </reference>
        </references>
      </pivotArea>
    </format>
    <format dxfId="979">
      <pivotArea dataOnly="0" labelOnly="1" outline="0" fieldPosition="0">
        <references count="4">
          <reference field="2" count="1" selected="0">
            <x v="5"/>
          </reference>
          <reference field="3" count="1" selected="0">
            <x v="9"/>
          </reference>
          <reference field="4" count="1">
            <x v="39"/>
          </reference>
          <reference field="7" count="1" selected="0">
            <x v="2"/>
          </reference>
        </references>
      </pivotArea>
    </format>
    <format dxfId="978">
      <pivotArea dataOnly="0" labelOnly="1" outline="0" fieldPosition="0">
        <references count="4">
          <reference field="2" count="1" selected="0">
            <x v="5"/>
          </reference>
          <reference field="3" count="1" selected="0">
            <x v="9"/>
          </reference>
          <reference field="4" count="2">
            <x v="38"/>
            <x v="41"/>
          </reference>
          <reference field="7" count="1" selected="0">
            <x v="11"/>
          </reference>
        </references>
      </pivotArea>
    </format>
    <format dxfId="977">
      <pivotArea dataOnly="0" labelOnly="1" outline="0" fieldPosition="0">
        <references count="4">
          <reference field="2" count="1" selected="0">
            <x v="5"/>
          </reference>
          <reference field="3" count="1" selected="0">
            <x v="9"/>
          </reference>
          <reference field="4" count="1">
            <x v="38"/>
          </reference>
          <reference field="7" count="1" selected="0">
            <x v="32"/>
          </reference>
        </references>
      </pivotArea>
    </format>
    <format dxfId="976">
      <pivotArea dataOnly="0" labelOnly="1" outline="0" fieldPosition="0">
        <references count="4">
          <reference field="2" count="1" selected="0">
            <x v="5"/>
          </reference>
          <reference field="3" count="1" selected="0">
            <x v="10"/>
          </reference>
          <reference field="4" count="3">
            <x v="42"/>
            <x v="56"/>
            <x v="58"/>
          </reference>
          <reference field="7" count="1" selected="0">
            <x v="0"/>
          </reference>
        </references>
      </pivotArea>
    </format>
    <format dxfId="975">
      <pivotArea dataOnly="0" labelOnly="1" outline="0" fieldPosition="0">
        <references count="4">
          <reference field="2" count="1" selected="0">
            <x v="5"/>
          </reference>
          <reference field="3" count="1" selected="0">
            <x v="10"/>
          </reference>
          <reference field="4" count="6">
            <x v="42"/>
            <x v="45"/>
            <x v="46"/>
            <x v="52"/>
            <x v="56"/>
            <x v="58"/>
          </reference>
          <reference field="7" count="1" selected="0">
            <x v="2"/>
          </reference>
        </references>
      </pivotArea>
    </format>
    <format dxfId="974">
      <pivotArea dataOnly="0" labelOnly="1" outline="0" fieldPosition="0">
        <references count="4">
          <reference field="2" count="1" selected="0">
            <x v="5"/>
          </reference>
          <reference field="3" count="1" selected="0">
            <x v="10"/>
          </reference>
          <reference field="4" count="4">
            <x v="42"/>
            <x v="45"/>
            <x v="56"/>
            <x v="58"/>
          </reference>
          <reference field="7" count="1" selected="0">
            <x v="3"/>
          </reference>
        </references>
      </pivotArea>
    </format>
    <format dxfId="973">
      <pivotArea dataOnly="0" labelOnly="1" outline="0" fieldPosition="0">
        <references count="4">
          <reference field="2" count="1" selected="0">
            <x v="5"/>
          </reference>
          <reference field="3" count="1" selected="0">
            <x v="10"/>
          </reference>
          <reference field="4" count="4">
            <x v="45"/>
            <x v="50"/>
            <x v="56"/>
            <x v="58"/>
          </reference>
          <reference field="7" count="1" selected="0">
            <x v="9"/>
          </reference>
        </references>
      </pivotArea>
    </format>
    <format dxfId="972">
      <pivotArea dataOnly="0" labelOnly="1" outline="0" fieldPosition="0">
        <references count="4">
          <reference field="2" count="1" selected="0">
            <x v="5"/>
          </reference>
          <reference field="3" count="1" selected="0">
            <x v="10"/>
          </reference>
          <reference field="4" count="4">
            <x v="50"/>
            <x v="51"/>
            <x v="56"/>
            <x v="58"/>
          </reference>
          <reference field="7" count="1" selected="0">
            <x v="12"/>
          </reference>
        </references>
      </pivotArea>
    </format>
    <format dxfId="971">
      <pivotArea dataOnly="0" labelOnly="1" outline="0" fieldPosition="0">
        <references count="4">
          <reference field="2" count="1" selected="0">
            <x v="5"/>
          </reference>
          <reference field="3" count="1" selected="0">
            <x v="10"/>
          </reference>
          <reference field="4" count="4">
            <x v="43"/>
            <x v="44"/>
            <x v="46"/>
            <x v="52"/>
          </reference>
          <reference field="7" count="1" selected="0">
            <x v="13"/>
          </reference>
        </references>
      </pivotArea>
    </format>
    <format dxfId="970">
      <pivotArea dataOnly="0" labelOnly="1" outline="0" fieldPosition="0">
        <references count="4">
          <reference field="2" count="1" selected="0">
            <x v="5"/>
          </reference>
          <reference field="3" count="1" selected="0">
            <x v="10"/>
          </reference>
          <reference field="4" count="4">
            <x v="43"/>
            <x v="44"/>
            <x v="56"/>
            <x v="58"/>
          </reference>
          <reference field="7" count="1" selected="0">
            <x v="14"/>
          </reference>
        </references>
      </pivotArea>
    </format>
    <format dxfId="969">
      <pivotArea dataOnly="0" labelOnly="1" outline="0" fieldPosition="0">
        <references count="4">
          <reference field="2" count="1" selected="0">
            <x v="5"/>
          </reference>
          <reference field="3" count="1" selected="0">
            <x v="10"/>
          </reference>
          <reference field="4" count="5">
            <x v="44"/>
            <x v="46"/>
            <x v="54"/>
            <x v="56"/>
            <x v="58"/>
          </reference>
          <reference field="7" count="1" selected="0">
            <x v="15"/>
          </reference>
        </references>
      </pivotArea>
    </format>
    <format dxfId="968">
      <pivotArea dataOnly="0" labelOnly="1" outline="0" fieldPosition="0">
        <references count="4">
          <reference field="2" count="1" selected="0">
            <x v="5"/>
          </reference>
          <reference field="3" count="1" selected="0">
            <x v="10"/>
          </reference>
          <reference field="4" count="3">
            <x v="46"/>
            <x v="56"/>
            <x v="58"/>
          </reference>
          <reference field="7" count="1" selected="0">
            <x v="16"/>
          </reference>
        </references>
      </pivotArea>
    </format>
    <format dxfId="967">
      <pivotArea dataOnly="0" labelOnly="1" outline="0" fieldPosition="0">
        <references count="4">
          <reference field="2" count="1" selected="0">
            <x v="5"/>
          </reference>
          <reference field="3" count="1" selected="0">
            <x v="10"/>
          </reference>
          <reference field="4" count="2">
            <x v="45"/>
            <x v="49"/>
          </reference>
          <reference field="7" count="1" selected="0">
            <x v="17"/>
          </reference>
        </references>
      </pivotArea>
    </format>
    <format dxfId="966">
      <pivotArea dataOnly="0" labelOnly="1" outline="0" fieldPosition="0">
        <references count="4">
          <reference field="2" count="1" selected="0">
            <x v="5"/>
          </reference>
          <reference field="3" count="1" selected="0">
            <x v="10"/>
          </reference>
          <reference field="4" count="6">
            <x v="43"/>
            <x v="44"/>
            <x v="46"/>
            <x v="47"/>
            <x v="48"/>
            <x v="52"/>
          </reference>
          <reference field="7" count="1" selected="0">
            <x v="18"/>
          </reference>
        </references>
      </pivotArea>
    </format>
    <format dxfId="965">
      <pivotArea dataOnly="0" labelOnly="1" outline="0" fieldPosition="0">
        <references count="4">
          <reference field="2" count="1" selected="0">
            <x v="5"/>
          </reference>
          <reference field="3" count="1" selected="0">
            <x v="10"/>
          </reference>
          <reference field="4" count="3">
            <x v="44"/>
            <x v="56"/>
            <x v="58"/>
          </reference>
          <reference field="7" count="1" selected="0">
            <x v="19"/>
          </reference>
        </references>
      </pivotArea>
    </format>
    <format dxfId="964">
      <pivotArea dataOnly="0" labelOnly="1" outline="0" fieldPosition="0">
        <references count="4">
          <reference field="2" count="1" selected="0">
            <x v="5"/>
          </reference>
          <reference field="3" count="1" selected="0">
            <x v="10"/>
          </reference>
          <reference field="4" count="5">
            <x v="45"/>
            <x v="46"/>
            <x v="49"/>
            <x v="56"/>
            <x v="58"/>
          </reference>
          <reference field="7" count="1" selected="0">
            <x v="20"/>
          </reference>
        </references>
      </pivotArea>
    </format>
    <format dxfId="963">
      <pivotArea dataOnly="0" labelOnly="1" outline="0" fieldPosition="0">
        <references count="4">
          <reference field="2" count="1" selected="0">
            <x v="5"/>
          </reference>
          <reference field="3" count="1" selected="0">
            <x v="10"/>
          </reference>
          <reference field="4" count="4">
            <x v="45"/>
            <x v="46"/>
            <x v="49"/>
            <x v="54"/>
          </reference>
          <reference field="7" count="1" selected="0">
            <x v="21"/>
          </reference>
        </references>
      </pivotArea>
    </format>
    <format dxfId="962">
      <pivotArea dataOnly="0" labelOnly="1" outline="0" fieldPosition="0">
        <references count="4">
          <reference field="2" count="1" selected="0">
            <x v="5"/>
          </reference>
          <reference field="3" count="1" selected="0">
            <x v="10"/>
          </reference>
          <reference field="4" count="5">
            <x v="45"/>
            <x v="46"/>
            <x v="49"/>
            <x v="56"/>
            <x v="58"/>
          </reference>
          <reference field="7" count="1" selected="0">
            <x v="22"/>
          </reference>
        </references>
      </pivotArea>
    </format>
    <format dxfId="961">
      <pivotArea dataOnly="0" labelOnly="1" outline="0" fieldPosition="0">
        <references count="4">
          <reference field="2" count="1" selected="0">
            <x v="5"/>
          </reference>
          <reference field="3" count="1" selected="0">
            <x v="10"/>
          </reference>
          <reference field="4" count="1">
            <x v="53"/>
          </reference>
          <reference field="7" count="1" selected="0">
            <x v="23"/>
          </reference>
        </references>
      </pivotArea>
    </format>
    <format dxfId="960">
      <pivotArea dataOnly="0" labelOnly="1" outline="0" fieldPosition="0">
        <references count="4">
          <reference field="2" count="1" selected="0">
            <x v="5"/>
          </reference>
          <reference field="3" count="1" selected="0">
            <x v="10"/>
          </reference>
          <reference field="4" count="7">
            <x v="43"/>
            <x v="44"/>
            <x v="45"/>
            <x v="52"/>
            <x v="56"/>
            <x v="58"/>
            <x v="131"/>
          </reference>
          <reference field="7" count="1" selected="0">
            <x v="24"/>
          </reference>
        </references>
      </pivotArea>
    </format>
    <format dxfId="959">
      <pivotArea dataOnly="0" labelOnly="1" outline="0" fieldPosition="0">
        <references count="4">
          <reference field="2" count="1" selected="0">
            <x v="5"/>
          </reference>
          <reference field="3" count="1" selected="0">
            <x v="10"/>
          </reference>
          <reference field="4" count="8">
            <x v="43"/>
            <x v="45"/>
            <x v="46"/>
            <x v="52"/>
            <x v="55"/>
            <x v="56"/>
            <x v="58"/>
            <x v="132"/>
          </reference>
          <reference field="7" count="1" selected="0">
            <x v="26"/>
          </reference>
        </references>
      </pivotArea>
    </format>
    <format dxfId="958">
      <pivotArea dataOnly="0" labelOnly="1" outline="0" fieldPosition="0">
        <references count="4">
          <reference field="2" count="1" selected="0">
            <x v="5"/>
          </reference>
          <reference field="3" count="1" selected="0">
            <x v="10"/>
          </reference>
          <reference field="4" count="7">
            <x v="43"/>
            <x v="44"/>
            <x v="45"/>
            <x v="52"/>
            <x v="54"/>
            <x v="57"/>
            <x v="132"/>
          </reference>
          <reference field="7" count="1" selected="0">
            <x v="28"/>
          </reference>
        </references>
      </pivotArea>
    </format>
    <format dxfId="957">
      <pivotArea dataOnly="0" labelOnly="1" outline="0" fieldPosition="0">
        <references count="4">
          <reference field="2" count="1" selected="0">
            <x v="5"/>
          </reference>
          <reference field="3" count="1" selected="0">
            <x v="10"/>
          </reference>
          <reference field="4" count="3">
            <x v="52"/>
            <x v="56"/>
            <x v="58"/>
          </reference>
          <reference field="7" count="1" selected="0">
            <x v="29"/>
          </reference>
        </references>
      </pivotArea>
    </format>
    <format dxfId="956">
      <pivotArea dataOnly="0" labelOnly="1" outline="0" fieldPosition="0">
        <references count="4">
          <reference field="2" count="1" selected="0">
            <x v="5"/>
          </reference>
          <reference field="3" count="1" selected="0">
            <x v="10"/>
          </reference>
          <reference field="4" count="1">
            <x v="50"/>
          </reference>
          <reference field="7" count="1" selected="0">
            <x v="30"/>
          </reference>
        </references>
      </pivotArea>
    </format>
    <format dxfId="955">
      <pivotArea dataOnly="0" labelOnly="1" outline="0" fieldPosition="0">
        <references count="4">
          <reference field="2" count="1" selected="0">
            <x v="5"/>
          </reference>
          <reference field="3" count="1" selected="0">
            <x v="10"/>
          </reference>
          <reference field="4" count="4">
            <x v="43"/>
            <x v="46"/>
            <x v="56"/>
            <x v="58"/>
          </reference>
          <reference field="7" count="1" selected="0">
            <x v="32"/>
          </reference>
        </references>
      </pivotArea>
    </format>
    <format dxfId="954">
      <pivotArea dataOnly="0" labelOnly="1" outline="0" fieldPosition="0">
        <references count="4">
          <reference field="2" count="1" selected="0">
            <x v="5"/>
          </reference>
          <reference field="3" count="1" selected="0">
            <x v="11"/>
          </reference>
          <reference field="4" count="3">
            <x v="68"/>
            <x v="81"/>
            <x v="83"/>
          </reference>
          <reference field="7" count="1" selected="0">
            <x v="0"/>
          </reference>
        </references>
      </pivotArea>
    </format>
    <format dxfId="953">
      <pivotArea dataOnly="0" labelOnly="1" outline="0" fieldPosition="0">
        <references count="4">
          <reference field="2" count="1" selected="0">
            <x v="5"/>
          </reference>
          <reference field="3" count="1" selected="0">
            <x v="11"/>
          </reference>
          <reference field="4" count="12">
            <x v="73"/>
            <x v="74"/>
            <x v="76"/>
            <x v="77"/>
            <x v="78"/>
            <x v="79"/>
            <x v="86"/>
            <x v="87"/>
            <x v="89"/>
            <x v="114"/>
            <x v="120"/>
            <x v="121"/>
          </reference>
          <reference field="7" count="1" selected="0">
            <x v="1"/>
          </reference>
        </references>
      </pivotArea>
    </format>
    <format dxfId="952">
      <pivotArea dataOnly="0" labelOnly="1" outline="0" fieldPosition="0">
        <references count="4">
          <reference field="2" count="1" selected="0">
            <x v="5"/>
          </reference>
          <reference field="3" count="1" selected="0">
            <x v="11"/>
          </reference>
          <reference field="4" count="5">
            <x v="94"/>
            <x v="103"/>
            <x v="104"/>
            <x v="106"/>
            <x v="109"/>
          </reference>
          <reference field="7" count="1" selected="0">
            <x v="2"/>
          </reference>
        </references>
      </pivotArea>
    </format>
    <format dxfId="951">
      <pivotArea dataOnly="0" labelOnly="1" outline="0" fieldPosition="0">
        <references count="4">
          <reference field="2" count="1" selected="0">
            <x v="5"/>
          </reference>
          <reference field="3" count="1" selected="0">
            <x v="11"/>
          </reference>
          <reference field="4" count="4">
            <x v="61"/>
            <x v="66"/>
            <x v="67"/>
            <x v="92"/>
          </reference>
          <reference field="7" count="1" selected="0">
            <x v="3"/>
          </reference>
        </references>
      </pivotArea>
    </format>
    <format dxfId="950">
      <pivotArea dataOnly="0" labelOnly="1" outline="0" fieldPosition="0">
        <references count="4">
          <reference field="2" count="1" selected="0">
            <x v="5"/>
          </reference>
          <reference field="3" count="1" selected="0">
            <x v="11"/>
          </reference>
          <reference field="4" count="1">
            <x v="74"/>
          </reference>
          <reference field="7" count="1" selected="0">
            <x v="6"/>
          </reference>
        </references>
      </pivotArea>
    </format>
    <format dxfId="949">
      <pivotArea dataOnly="0" labelOnly="1" outline="0" fieldPosition="0">
        <references count="4">
          <reference field="2" count="1" selected="0">
            <x v="5"/>
          </reference>
          <reference field="3" count="1" selected="0">
            <x v="11"/>
          </reference>
          <reference field="4" count="11">
            <x v="75"/>
            <x v="76"/>
            <x v="93"/>
            <x v="94"/>
            <x v="105"/>
            <x v="106"/>
            <x v="107"/>
            <x v="113"/>
            <x v="115"/>
            <x v="120"/>
            <x v="122"/>
          </reference>
          <reference field="7" count="1" selected="0">
            <x v="7"/>
          </reference>
        </references>
      </pivotArea>
    </format>
    <format dxfId="948">
      <pivotArea dataOnly="0" labelOnly="1" outline="0" fieldPosition="0">
        <references count="4">
          <reference field="2" count="1" selected="0">
            <x v="5"/>
          </reference>
          <reference field="3" count="1" selected="0">
            <x v="11"/>
          </reference>
          <reference field="4" count="1">
            <x v="82"/>
          </reference>
          <reference field="7" count="1" selected="0">
            <x v="8"/>
          </reference>
        </references>
      </pivotArea>
    </format>
    <format dxfId="947">
      <pivotArea dataOnly="0" labelOnly="1" outline="0" fieldPosition="0">
        <references count="4">
          <reference field="2" count="1" selected="0">
            <x v="5"/>
          </reference>
          <reference field="3" count="1" selected="0">
            <x v="11"/>
          </reference>
          <reference field="4" count="2">
            <x v="76"/>
            <x v="106"/>
          </reference>
          <reference field="7" count="1" selected="0">
            <x v="9"/>
          </reference>
        </references>
      </pivotArea>
    </format>
    <format dxfId="946">
      <pivotArea dataOnly="0" labelOnly="1" outline="0" fieldPosition="0">
        <references count="4">
          <reference field="2" count="1" selected="0">
            <x v="5"/>
          </reference>
          <reference field="3" count="1" selected="0">
            <x v="11"/>
          </reference>
          <reference field="4" count="1">
            <x v="76"/>
          </reference>
          <reference field="7" count="1" selected="0">
            <x v="10"/>
          </reference>
        </references>
      </pivotArea>
    </format>
    <format dxfId="945">
      <pivotArea dataOnly="0" labelOnly="1" outline="0" fieldPosition="0">
        <references count="4">
          <reference field="2" count="1" selected="0">
            <x v="5"/>
          </reference>
          <reference field="3" count="1" selected="0">
            <x v="11"/>
          </reference>
          <reference field="4" count="2">
            <x v="110"/>
            <x v="111"/>
          </reference>
          <reference field="7" count="1" selected="0">
            <x v="11"/>
          </reference>
        </references>
      </pivotArea>
    </format>
    <format dxfId="944">
      <pivotArea dataOnly="0" labelOnly="1" outline="0" fieldPosition="0">
        <references count="4">
          <reference field="2" count="1" selected="0">
            <x v="5"/>
          </reference>
          <reference field="3" count="1" selected="0">
            <x v="11"/>
          </reference>
          <reference field="4" count="9">
            <x v="65"/>
            <x v="67"/>
            <x v="69"/>
            <x v="73"/>
            <x v="77"/>
            <x v="79"/>
            <x v="106"/>
            <x v="129"/>
            <x v="130"/>
          </reference>
          <reference field="7" count="1" selected="0">
            <x v="12"/>
          </reference>
        </references>
      </pivotArea>
    </format>
    <format dxfId="943">
      <pivotArea dataOnly="0" labelOnly="1" outline="0" fieldPosition="0">
        <references count="4">
          <reference field="2" count="1" selected="0">
            <x v="5"/>
          </reference>
          <reference field="3" count="1" selected="0">
            <x v="11"/>
          </reference>
          <reference field="4" count="10">
            <x v="61"/>
            <x v="69"/>
            <x v="71"/>
            <x v="72"/>
            <x v="74"/>
            <x v="77"/>
            <x v="91"/>
            <x v="92"/>
            <x v="94"/>
            <x v="106"/>
          </reference>
          <reference field="7" count="1" selected="0">
            <x v="13"/>
          </reference>
        </references>
      </pivotArea>
    </format>
    <format dxfId="942">
      <pivotArea dataOnly="0" labelOnly="1" outline="0" fieldPosition="0">
        <references count="4">
          <reference field="2" count="1" selected="0">
            <x v="5"/>
          </reference>
          <reference field="3" count="1" selected="0">
            <x v="11"/>
          </reference>
          <reference field="4" count="10">
            <x v="61"/>
            <x v="69"/>
            <x v="71"/>
            <x v="79"/>
            <x v="92"/>
            <x v="94"/>
            <x v="102"/>
            <x v="104"/>
            <x v="109"/>
            <x v="123"/>
          </reference>
          <reference field="7" count="1" selected="0">
            <x v="14"/>
          </reference>
        </references>
      </pivotArea>
    </format>
    <format dxfId="941">
      <pivotArea dataOnly="0" labelOnly="1" outline="0" fieldPosition="0">
        <references count="4">
          <reference field="2" count="1" selected="0">
            <x v="5"/>
          </reference>
          <reference field="3" count="1" selected="0">
            <x v="11"/>
          </reference>
          <reference field="4" count="15">
            <x v="61"/>
            <x v="64"/>
            <x v="67"/>
            <x v="76"/>
            <x v="80"/>
            <x v="92"/>
            <x v="102"/>
            <x v="104"/>
            <x v="108"/>
            <x v="109"/>
            <x v="123"/>
            <x v="124"/>
            <x v="125"/>
            <x v="126"/>
            <x v="133"/>
          </reference>
          <reference field="7" count="1" selected="0">
            <x v="15"/>
          </reference>
        </references>
      </pivotArea>
    </format>
    <format dxfId="940">
      <pivotArea dataOnly="0" labelOnly="1" outline="0" fieldPosition="0">
        <references count="4">
          <reference field="2" count="1" selected="0">
            <x v="5"/>
          </reference>
          <reference field="3" count="1" selected="0">
            <x v="11"/>
          </reference>
          <reference field="4" count="7">
            <x v="74"/>
            <x v="76"/>
            <x v="79"/>
            <x v="80"/>
            <x v="94"/>
            <x v="102"/>
            <x v="109"/>
          </reference>
          <reference field="7" count="1" selected="0">
            <x v="16"/>
          </reference>
        </references>
      </pivotArea>
    </format>
    <format dxfId="939">
      <pivotArea dataOnly="0" labelOnly="1" outline="0" fieldPosition="0">
        <references count="4">
          <reference field="2" count="1" selected="0">
            <x v="5"/>
          </reference>
          <reference field="3" count="1" selected="0">
            <x v="11"/>
          </reference>
          <reference field="4" count="5">
            <x v="61"/>
            <x v="73"/>
            <x v="74"/>
            <x v="77"/>
            <x v="92"/>
          </reference>
          <reference field="7" count="1" selected="0">
            <x v="17"/>
          </reference>
        </references>
      </pivotArea>
    </format>
    <format dxfId="938">
      <pivotArea dataOnly="0" labelOnly="1" outline="0" fieldPosition="0">
        <references count="4">
          <reference field="2" count="1" selected="0">
            <x v="5"/>
          </reference>
          <reference field="3" count="1" selected="0">
            <x v="11"/>
          </reference>
          <reference field="4" count="10">
            <x v="61"/>
            <x v="67"/>
            <x v="68"/>
            <x v="75"/>
            <x v="79"/>
            <x v="92"/>
            <x v="95"/>
            <x v="104"/>
            <x v="106"/>
            <x v="123"/>
          </reference>
          <reference field="7" count="1" selected="0">
            <x v="18"/>
          </reference>
        </references>
      </pivotArea>
    </format>
    <format dxfId="937">
      <pivotArea dataOnly="0" labelOnly="1" outline="0" fieldPosition="0">
        <references count="4">
          <reference field="2" count="1" selected="0">
            <x v="5"/>
          </reference>
          <reference field="3" count="1" selected="0">
            <x v="11"/>
          </reference>
          <reference field="4" count="8">
            <x v="59"/>
            <x v="61"/>
            <x v="92"/>
            <x v="94"/>
            <x v="99"/>
            <x v="102"/>
            <x v="103"/>
            <x v="110"/>
          </reference>
          <reference field="7" count="1" selected="0">
            <x v="19"/>
          </reference>
        </references>
      </pivotArea>
    </format>
    <format dxfId="936">
      <pivotArea dataOnly="0" labelOnly="1" outline="0" fieldPosition="0">
        <references count="4">
          <reference field="2" count="1" selected="0">
            <x v="5"/>
          </reference>
          <reference field="3" count="1" selected="0">
            <x v="11"/>
          </reference>
          <reference field="4" count="11">
            <x v="61"/>
            <x v="64"/>
            <x v="73"/>
            <x v="74"/>
            <x v="76"/>
            <x v="77"/>
            <x v="92"/>
            <x v="94"/>
            <x v="99"/>
            <x v="100"/>
            <x v="106"/>
          </reference>
          <reference field="7" count="1" selected="0">
            <x v="20"/>
          </reference>
        </references>
      </pivotArea>
    </format>
    <format dxfId="935">
      <pivotArea dataOnly="0" labelOnly="1" outline="0" fieldPosition="0">
        <references count="4">
          <reference field="2" count="1" selected="0">
            <x v="5"/>
          </reference>
          <reference field="3" count="1" selected="0">
            <x v="11"/>
          </reference>
          <reference field="4" count="6">
            <x v="61"/>
            <x v="64"/>
            <x v="74"/>
            <x v="77"/>
            <x v="92"/>
            <x v="94"/>
          </reference>
          <reference field="7" count="1" selected="0">
            <x v="21"/>
          </reference>
        </references>
      </pivotArea>
    </format>
    <format dxfId="934">
      <pivotArea dataOnly="0" labelOnly="1" outline="0" fieldPosition="0">
        <references count="4">
          <reference field="2" count="1" selected="0">
            <x v="5"/>
          </reference>
          <reference field="3" count="1" selected="0">
            <x v="11"/>
          </reference>
          <reference field="4" count="5">
            <x v="61"/>
            <x v="76"/>
            <x v="92"/>
            <x v="99"/>
            <x v="100"/>
          </reference>
          <reference field="7" count="1" selected="0">
            <x v="22"/>
          </reference>
        </references>
      </pivotArea>
    </format>
    <format dxfId="933">
      <pivotArea dataOnly="0" labelOnly="1" outline="0" fieldPosition="0">
        <references count="4">
          <reference field="2" count="1" selected="0">
            <x v="5"/>
          </reference>
          <reference field="3" count="1" selected="0">
            <x v="11"/>
          </reference>
          <reference field="4" count="22">
            <x v="61"/>
            <x v="62"/>
            <x v="69"/>
            <x v="83"/>
            <x v="85"/>
            <x v="87"/>
            <x v="88"/>
            <x v="90"/>
            <x v="91"/>
            <x v="92"/>
            <x v="94"/>
            <x v="95"/>
            <x v="96"/>
            <x v="97"/>
            <x v="98"/>
            <x v="112"/>
            <x v="120"/>
            <x v="121"/>
            <x v="122"/>
            <x v="129"/>
            <x v="133"/>
            <x v="134"/>
          </reference>
          <reference field="7" count="1" selected="0">
            <x v="23"/>
          </reference>
        </references>
      </pivotArea>
    </format>
    <format dxfId="932">
      <pivotArea dataOnly="0" labelOnly="1" outline="0" fieldPosition="0">
        <references count="4">
          <reference field="2" count="1" selected="0">
            <x v="5"/>
          </reference>
          <reference field="3" count="1" selected="0">
            <x v="11"/>
          </reference>
          <reference field="4" count="9">
            <x v="61"/>
            <x v="63"/>
            <x v="68"/>
            <x v="73"/>
            <x v="74"/>
            <x v="92"/>
            <x v="94"/>
            <x v="106"/>
            <x v="109"/>
          </reference>
          <reference field="7" count="1" selected="0">
            <x v="24"/>
          </reference>
        </references>
      </pivotArea>
    </format>
    <format dxfId="931">
      <pivotArea dataOnly="0" labelOnly="1" outline="0" fieldPosition="0">
        <references count="4">
          <reference field="2" count="1" selected="0">
            <x v="5"/>
          </reference>
          <reference field="3" count="1" selected="0">
            <x v="11"/>
          </reference>
          <reference field="4" count="1">
            <x v="68"/>
          </reference>
          <reference field="7" count="1" selected="0">
            <x v="25"/>
          </reference>
        </references>
      </pivotArea>
    </format>
    <format dxfId="930">
      <pivotArea dataOnly="0" labelOnly="1" outline="0" fieldPosition="0">
        <references count="4">
          <reference field="2" count="1" selected="0">
            <x v="5"/>
          </reference>
          <reference field="3" count="1" selected="0">
            <x v="11"/>
          </reference>
          <reference field="4" count="9">
            <x v="61"/>
            <x v="67"/>
            <x v="70"/>
            <x v="71"/>
            <x v="92"/>
            <x v="96"/>
            <x v="106"/>
            <x v="109"/>
            <x v="133"/>
          </reference>
          <reference field="7" count="1" selected="0">
            <x v="26"/>
          </reference>
        </references>
      </pivotArea>
    </format>
    <format dxfId="929">
      <pivotArea dataOnly="0" labelOnly="1" outline="0" fieldPosition="0">
        <references count="4">
          <reference field="2" count="1" selected="0">
            <x v="5"/>
          </reference>
          <reference field="3" count="1" selected="0">
            <x v="11"/>
          </reference>
          <reference field="4" count="2">
            <x v="61"/>
            <x v="92"/>
          </reference>
          <reference field="7" count="1" selected="0">
            <x v="27"/>
          </reference>
        </references>
      </pivotArea>
    </format>
    <format dxfId="928">
      <pivotArea dataOnly="0" labelOnly="1" outline="0" fieldPosition="0">
        <references count="4">
          <reference field="2" count="1" selected="0">
            <x v="5"/>
          </reference>
          <reference field="3" count="1" selected="0">
            <x v="11"/>
          </reference>
          <reference field="4" count="5">
            <x v="61"/>
            <x v="79"/>
            <x v="92"/>
            <x v="109"/>
            <x v="121"/>
          </reference>
          <reference field="7" count="1" selected="0">
            <x v="28"/>
          </reference>
        </references>
      </pivotArea>
    </format>
    <format dxfId="927">
      <pivotArea dataOnly="0" labelOnly="1" outline="0" fieldPosition="0">
        <references count="4">
          <reference field="2" count="1" selected="0">
            <x v="5"/>
          </reference>
          <reference field="3" count="1" selected="0">
            <x v="11"/>
          </reference>
          <reference field="4" count="4">
            <x v="61"/>
            <x v="77"/>
            <x v="79"/>
            <x v="92"/>
          </reference>
          <reference field="7" count="1" selected="0">
            <x v="29"/>
          </reference>
        </references>
      </pivotArea>
    </format>
    <format dxfId="926">
      <pivotArea dataOnly="0" labelOnly="1" outline="0" fieldPosition="0">
        <references count="4">
          <reference field="2" count="1" selected="0">
            <x v="5"/>
          </reference>
          <reference field="3" count="1" selected="0">
            <x v="11"/>
          </reference>
          <reference field="4" count="10">
            <x v="60"/>
            <x v="61"/>
            <x v="73"/>
            <x v="76"/>
            <x v="77"/>
            <x v="80"/>
            <x v="83"/>
            <x v="84"/>
            <x v="92"/>
            <x v="96"/>
          </reference>
          <reference field="7" count="1" selected="0">
            <x v="30"/>
          </reference>
        </references>
      </pivotArea>
    </format>
    <format dxfId="925">
      <pivotArea dataOnly="0" labelOnly="1" outline="0" fieldPosition="0">
        <references count="4">
          <reference field="2" count="1" selected="0">
            <x v="5"/>
          </reference>
          <reference field="3" count="1" selected="0">
            <x v="11"/>
          </reference>
          <reference field="4" count="2">
            <x v="61"/>
            <x v="92"/>
          </reference>
          <reference field="7" count="1" selected="0">
            <x v="31"/>
          </reference>
        </references>
      </pivotArea>
    </format>
    <format dxfId="924">
      <pivotArea dataOnly="0" labelOnly="1" outline="0" fieldPosition="0">
        <references count="4">
          <reference field="2" count="1" selected="0">
            <x v="5"/>
          </reference>
          <reference field="3" count="1" selected="0">
            <x v="11"/>
          </reference>
          <reference field="4" count="9">
            <x v="61"/>
            <x v="64"/>
            <x v="67"/>
            <x v="69"/>
            <x v="92"/>
            <x v="98"/>
            <x v="101"/>
            <x v="103"/>
            <x v="109"/>
          </reference>
          <reference field="7" count="1" selected="0">
            <x v="32"/>
          </reference>
        </references>
      </pivotArea>
    </format>
    <format dxfId="923">
      <pivotArea dataOnly="0" labelOnly="1" outline="0" fieldPosition="0">
        <references count="4">
          <reference field="2" count="1" selected="0">
            <x v="5"/>
          </reference>
          <reference field="3" count="1" selected="0">
            <x v="14"/>
          </reference>
          <reference field="4" count="1">
            <x v="116"/>
          </reference>
          <reference field="7" count="1" selected="0">
            <x v="23"/>
          </reference>
        </references>
      </pivotArea>
    </format>
    <format dxfId="922">
      <pivotArea dataOnly="0" labelOnly="1" outline="0" fieldPosition="0">
        <references count="4">
          <reference field="2" count="1" selected="0">
            <x v="6"/>
          </reference>
          <reference field="3" count="1" selected="0">
            <x v="4"/>
          </reference>
          <reference field="4" count="1">
            <x v="119"/>
          </reference>
          <reference field="7" count="1" selected="0">
            <x v="4"/>
          </reference>
        </references>
      </pivotArea>
    </format>
    <format dxfId="921">
      <pivotArea dataOnly="0" labelOnly="1" outline="0" fieldPosition="0">
        <references count="4">
          <reference field="2" count="1" selected="0">
            <x v="6"/>
          </reference>
          <reference field="3" count="1" selected="0">
            <x v="5"/>
          </reference>
          <reference field="4" count="4">
            <x v="8"/>
            <x v="10"/>
            <x v="15"/>
            <x v="16"/>
          </reference>
          <reference field="7" count="1" selected="0">
            <x v="2"/>
          </reference>
        </references>
      </pivotArea>
    </format>
    <format dxfId="920">
      <pivotArea dataOnly="0" labelOnly="1" outline="0" fieldPosition="0">
        <references count="4">
          <reference field="2" count="1" selected="0">
            <x v="6"/>
          </reference>
          <reference field="3" count="1" selected="0">
            <x v="5"/>
          </reference>
          <reference field="4" count="2">
            <x v="12"/>
            <x v="14"/>
          </reference>
          <reference field="7" count="1" selected="0">
            <x v="9"/>
          </reference>
        </references>
      </pivotArea>
    </format>
    <format dxfId="919">
      <pivotArea dataOnly="0" labelOnly="1" outline="0" fieldPosition="0">
        <references count="4">
          <reference field="2" count="1" selected="0">
            <x v="6"/>
          </reference>
          <reference field="3" count="1" selected="0">
            <x v="5"/>
          </reference>
          <reference field="4" count="2">
            <x v="9"/>
            <x v="10"/>
          </reference>
          <reference field="7" count="1" selected="0">
            <x v="15"/>
          </reference>
        </references>
      </pivotArea>
    </format>
    <format dxfId="918">
      <pivotArea dataOnly="0" labelOnly="1" outline="0" fieldPosition="0">
        <references count="4">
          <reference field="2" count="1" selected="0">
            <x v="6"/>
          </reference>
          <reference field="3" count="1" selected="0">
            <x v="5"/>
          </reference>
          <reference field="4" count="2">
            <x v="7"/>
            <x v="13"/>
          </reference>
          <reference field="7" count="1" selected="0">
            <x v="18"/>
          </reference>
        </references>
      </pivotArea>
    </format>
    <format dxfId="917">
      <pivotArea dataOnly="0" labelOnly="1" outline="0" fieldPosition="0">
        <references count="4">
          <reference field="2" count="1" selected="0">
            <x v="6"/>
          </reference>
          <reference field="3" count="1" selected="0">
            <x v="5"/>
          </reference>
          <reference field="4" count="1">
            <x v="10"/>
          </reference>
          <reference field="7" count="1" selected="0">
            <x v="20"/>
          </reference>
        </references>
      </pivotArea>
    </format>
    <format dxfId="916">
      <pivotArea dataOnly="0" labelOnly="1" outline="0" fieldPosition="0">
        <references count="4">
          <reference field="2" count="1" selected="0">
            <x v="6"/>
          </reference>
          <reference field="3" count="1" selected="0">
            <x v="5"/>
          </reference>
          <reference field="4" count="1">
            <x v="11"/>
          </reference>
          <reference field="7" count="1" selected="0">
            <x v="24"/>
          </reference>
        </references>
      </pivotArea>
    </format>
    <format dxfId="915">
      <pivotArea dataOnly="0" labelOnly="1" outline="0" fieldPosition="0">
        <references count="4">
          <reference field="2" count="1" selected="0">
            <x v="6"/>
          </reference>
          <reference field="3" count="1" selected="0">
            <x v="5"/>
          </reference>
          <reference field="4" count="2">
            <x v="10"/>
            <x v="17"/>
          </reference>
          <reference field="7" count="1" selected="0">
            <x v="26"/>
          </reference>
        </references>
      </pivotArea>
    </format>
    <format dxfId="914">
      <pivotArea dataOnly="0" labelOnly="1" outline="0" fieldPosition="0">
        <references count="4">
          <reference field="2" count="1" selected="0">
            <x v="6"/>
          </reference>
          <reference field="3" count="1" selected="0">
            <x v="6"/>
          </reference>
          <reference field="4" count="3">
            <x v="18"/>
            <x v="26"/>
            <x v="28"/>
          </reference>
          <reference field="7" count="1" selected="0">
            <x v="1"/>
          </reference>
        </references>
      </pivotArea>
    </format>
    <format dxfId="913">
      <pivotArea dataOnly="0" labelOnly="1" outline="0" fieldPosition="0">
        <references count="4">
          <reference field="2" count="1" selected="0">
            <x v="6"/>
          </reference>
          <reference field="3" count="1" selected="0">
            <x v="6"/>
          </reference>
          <reference field="4" count="2">
            <x v="18"/>
            <x v="26"/>
          </reference>
          <reference field="7" count="1" selected="0">
            <x v="2"/>
          </reference>
        </references>
      </pivotArea>
    </format>
    <format dxfId="912">
      <pivotArea dataOnly="0" labelOnly="1" outline="0" fieldPosition="0">
        <references count="4">
          <reference field="2" count="1" selected="0">
            <x v="6"/>
          </reference>
          <reference field="3" count="1" selected="0">
            <x v="6"/>
          </reference>
          <reference field="4" count="2">
            <x v="19"/>
            <x v="26"/>
          </reference>
          <reference field="7" count="1" selected="0">
            <x v="3"/>
          </reference>
        </references>
      </pivotArea>
    </format>
    <format dxfId="911">
      <pivotArea dataOnly="0" labelOnly="1" outline="0" fieldPosition="0">
        <references count="4">
          <reference field="2" count="1" selected="0">
            <x v="6"/>
          </reference>
          <reference field="3" count="1" selected="0">
            <x v="6"/>
          </reference>
          <reference field="4" count="1">
            <x v="27"/>
          </reference>
          <reference field="7" count="1" selected="0">
            <x v="4"/>
          </reference>
        </references>
      </pivotArea>
    </format>
    <format dxfId="910">
      <pivotArea dataOnly="0" labelOnly="1" outline="0" fieldPosition="0">
        <references count="4">
          <reference field="2" count="1" selected="0">
            <x v="6"/>
          </reference>
          <reference field="3" count="1" selected="0">
            <x v="6"/>
          </reference>
          <reference field="4" count="6">
            <x v="18"/>
            <x v="19"/>
            <x v="20"/>
            <x v="21"/>
            <x v="23"/>
            <x v="26"/>
          </reference>
          <reference field="7" count="1" selected="0">
            <x v="11"/>
          </reference>
        </references>
      </pivotArea>
    </format>
    <format dxfId="909">
      <pivotArea dataOnly="0" labelOnly="1" outline="0" fieldPosition="0">
        <references count="4">
          <reference field="2" count="1" selected="0">
            <x v="6"/>
          </reference>
          <reference field="3" count="1" selected="0">
            <x v="6"/>
          </reference>
          <reference field="4" count="2">
            <x v="18"/>
            <x v="22"/>
          </reference>
          <reference field="7" count="1" selected="0">
            <x v="13"/>
          </reference>
        </references>
      </pivotArea>
    </format>
    <format dxfId="908">
      <pivotArea dataOnly="0" labelOnly="1" outline="0" fieldPosition="0">
        <references count="4">
          <reference field="2" count="1" selected="0">
            <x v="6"/>
          </reference>
          <reference field="3" count="1" selected="0">
            <x v="6"/>
          </reference>
          <reference field="4" count="2">
            <x v="18"/>
            <x v="22"/>
          </reference>
          <reference field="7" count="1" selected="0">
            <x v="14"/>
          </reference>
        </references>
      </pivotArea>
    </format>
    <format dxfId="907">
      <pivotArea dataOnly="0" labelOnly="1" outline="0" fieldPosition="0">
        <references count="4">
          <reference field="2" count="1" selected="0">
            <x v="6"/>
          </reference>
          <reference field="3" count="1" selected="0">
            <x v="6"/>
          </reference>
          <reference field="4" count="2">
            <x v="18"/>
            <x v="24"/>
          </reference>
          <reference field="7" count="1" selected="0">
            <x v="15"/>
          </reference>
        </references>
      </pivotArea>
    </format>
    <format dxfId="906">
      <pivotArea dataOnly="0" labelOnly="1" outline="0" fieldPosition="0">
        <references count="4">
          <reference field="2" count="1" selected="0">
            <x v="6"/>
          </reference>
          <reference field="3" count="1" selected="0">
            <x v="6"/>
          </reference>
          <reference field="4" count="1">
            <x v="18"/>
          </reference>
          <reference field="7" count="1" selected="0">
            <x v="16"/>
          </reference>
        </references>
      </pivotArea>
    </format>
    <format dxfId="905">
      <pivotArea dataOnly="0" labelOnly="1" outline="0" fieldPosition="0">
        <references count="4">
          <reference field="2" count="1" selected="0">
            <x v="6"/>
          </reference>
          <reference field="3" count="1" selected="0">
            <x v="6"/>
          </reference>
          <reference field="4" count="1">
            <x v="20"/>
          </reference>
          <reference field="7" count="1" selected="0">
            <x v="19"/>
          </reference>
        </references>
      </pivotArea>
    </format>
    <format dxfId="904">
      <pivotArea dataOnly="0" labelOnly="1" outline="0" fieldPosition="0">
        <references count="4">
          <reference field="2" count="1" selected="0">
            <x v="6"/>
          </reference>
          <reference field="3" count="1" selected="0">
            <x v="6"/>
          </reference>
          <reference field="4" count="1">
            <x v="18"/>
          </reference>
          <reference field="7" count="1" selected="0">
            <x v="20"/>
          </reference>
        </references>
      </pivotArea>
    </format>
    <format dxfId="903">
      <pivotArea dataOnly="0" labelOnly="1" outline="0" fieldPosition="0">
        <references count="4">
          <reference field="2" count="1" selected="0">
            <x v="6"/>
          </reference>
          <reference field="3" count="1" selected="0">
            <x v="6"/>
          </reference>
          <reference field="4" count="2">
            <x v="22"/>
            <x v="28"/>
          </reference>
          <reference field="7" count="1" selected="0">
            <x v="26"/>
          </reference>
        </references>
      </pivotArea>
    </format>
    <format dxfId="902">
      <pivotArea dataOnly="0" labelOnly="1" outline="0" fieldPosition="0">
        <references count="4">
          <reference field="2" count="1" selected="0">
            <x v="6"/>
          </reference>
          <reference field="3" count="1" selected="0">
            <x v="7"/>
          </reference>
          <reference field="4" count="1">
            <x v="29"/>
          </reference>
          <reference field="7" count="1" selected="0">
            <x v="3"/>
          </reference>
        </references>
      </pivotArea>
    </format>
    <format dxfId="901">
      <pivotArea dataOnly="0" labelOnly="1" outline="0" fieldPosition="0">
        <references count="4">
          <reference field="2" count="1" selected="0">
            <x v="6"/>
          </reference>
          <reference field="3" count="1" selected="0">
            <x v="7"/>
          </reference>
          <reference field="4" count="1">
            <x v="127"/>
          </reference>
          <reference field="7" count="1" selected="0">
            <x v="31"/>
          </reference>
        </references>
      </pivotArea>
    </format>
    <format dxfId="900">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12"/>
          </reference>
        </references>
      </pivotArea>
    </format>
    <format dxfId="899">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23"/>
          </reference>
        </references>
      </pivotArea>
    </format>
    <format dxfId="898">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31"/>
          </reference>
        </references>
      </pivotArea>
    </format>
    <format dxfId="897">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12"/>
          </reference>
        </references>
      </pivotArea>
    </format>
    <format dxfId="896">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23"/>
          </reference>
        </references>
      </pivotArea>
    </format>
    <format dxfId="895">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31"/>
          </reference>
        </references>
      </pivotArea>
    </format>
    <format dxfId="894">
      <pivotArea dataOnly="0" labelOnly="1" outline="0" fieldPosition="0">
        <references count="5">
          <reference field="0" count="3">
            <x v="27"/>
            <x v="326"/>
            <x v="342"/>
          </reference>
          <reference field="2" count="1" selected="0">
            <x v="0"/>
          </reference>
          <reference field="3" count="1" selected="0">
            <x v="13"/>
          </reference>
          <reference field="4" count="1" selected="0">
            <x v="117"/>
          </reference>
          <reference field="7" count="1" selected="0">
            <x v="5"/>
          </reference>
        </references>
      </pivotArea>
    </format>
    <format dxfId="893">
      <pivotArea dataOnly="0" labelOnly="1" outline="0" fieldPosition="0">
        <references count="5">
          <reference field="0" count="1">
            <x v="236"/>
          </reference>
          <reference field="2" count="1" selected="0">
            <x v="1"/>
          </reference>
          <reference field="3" count="1" selected="0">
            <x v="13"/>
          </reference>
          <reference field="4" count="1" selected="0">
            <x v="118"/>
          </reference>
          <reference field="7" count="1" selected="0">
            <x v="5"/>
          </reference>
        </references>
      </pivotArea>
    </format>
    <format dxfId="892">
      <pivotArea dataOnly="0" labelOnly="1" outline="0" fieldPosition="0">
        <references count="5">
          <reference field="0" count="1">
            <x v="43"/>
          </reference>
          <reference field="2" count="1" selected="0">
            <x v="2"/>
          </reference>
          <reference field="3" count="1" selected="0">
            <x v="1"/>
          </reference>
          <reference field="4" count="1" selected="0">
            <x v="1"/>
          </reference>
          <reference field="7" count="1" selected="0">
            <x v="0"/>
          </reference>
        </references>
      </pivotArea>
    </format>
    <format dxfId="891">
      <pivotArea dataOnly="0" labelOnly="1" outline="0" fieldPosition="0">
        <references count="5">
          <reference field="0" count="1">
            <x v="114"/>
          </reference>
          <reference field="2" count="1" selected="0">
            <x v="2"/>
          </reference>
          <reference field="3" count="1" selected="0">
            <x v="1"/>
          </reference>
          <reference field="4" count="1" selected="0">
            <x v="4"/>
          </reference>
          <reference field="7" count="1" selected="0">
            <x v="0"/>
          </reference>
        </references>
      </pivotArea>
    </format>
    <format dxfId="890">
      <pivotArea dataOnly="0" labelOnly="1" outline="0" fieldPosition="0">
        <references count="5">
          <reference field="0" count="1">
            <x v="107"/>
          </reference>
          <reference field="2" count="1" selected="0">
            <x v="2"/>
          </reference>
          <reference field="3" count="1" selected="0">
            <x v="1"/>
          </reference>
          <reference field="4" count="1" selected="0">
            <x v="1"/>
          </reference>
          <reference field="7" count="1" selected="0">
            <x v="1"/>
          </reference>
        </references>
      </pivotArea>
    </format>
    <format dxfId="889">
      <pivotArea dataOnly="0" labelOnly="1" outline="0" fieldPosition="0">
        <references count="5">
          <reference field="0" count="3">
            <x v="88"/>
            <x v="90"/>
            <x v="92"/>
          </reference>
          <reference field="2" count="1" selected="0">
            <x v="2"/>
          </reference>
          <reference field="3" count="1" selected="0">
            <x v="1"/>
          </reference>
          <reference field="4" count="1" selected="0">
            <x v="2"/>
          </reference>
          <reference field="7" count="1" selected="0">
            <x v="1"/>
          </reference>
        </references>
      </pivotArea>
    </format>
    <format dxfId="888">
      <pivotArea dataOnly="0" labelOnly="1" outline="0" fieldPosition="0">
        <references count="5">
          <reference field="0" count="10">
            <x v="0"/>
            <x v="5"/>
            <x v="6"/>
            <x v="8"/>
            <x v="89"/>
            <x v="91"/>
            <x v="93"/>
            <x v="108"/>
            <x v="149"/>
            <x v="294"/>
          </reference>
          <reference field="2" count="1" selected="0">
            <x v="2"/>
          </reference>
          <reference field="3" count="1" selected="0">
            <x v="1"/>
          </reference>
          <reference field="4" count="1" selected="0">
            <x v="3"/>
          </reference>
          <reference field="7" count="1" selected="0">
            <x v="1"/>
          </reference>
        </references>
      </pivotArea>
    </format>
    <format dxfId="887">
      <pivotArea dataOnly="0" labelOnly="1" outline="0" fieldPosition="0">
        <references count="5">
          <reference field="0" count="1">
            <x v="7"/>
          </reference>
          <reference field="2" count="1" selected="0">
            <x v="2"/>
          </reference>
          <reference field="3" count="1" selected="0">
            <x v="9"/>
          </reference>
          <reference field="4" count="1" selected="0">
            <x v="40"/>
          </reference>
          <reference field="7" count="1" selected="0">
            <x v="1"/>
          </reference>
        </references>
      </pivotArea>
    </format>
    <format dxfId="886">
      <pivotArea dataOnly="0" labelOnly="1" outline="0" fieldPosition="0">
        <references count="5">
          <reference field="0" count="2">
            <x v="150"/>
            <x v="173"/>
          </reference>
          <reference field="2" count="1" selected="0">
            <x v="3"/>
          </reference>
          <reference field="3" count="1" selected="0">
            <x v="6"/>
          </reference>
          <reference field="4" count="1" selected="0">
            <x v="25"/>
          </reference>
          <reference field="7" count="1" selected="0">
            <x v="1"/>
          </reference>
        </references>
      </pivotArea>
    </format>
    <format dxfId="885">
      <pivotArea dataOnly="0" labelOnly="1" outline="0" fieldPosition="0">
        <references count="5">
          <reference field="0" count="1">
            <x v="9"/>
          </reference>
          <reference field="2" count="1" selected="0">
            <x v="4"/>
          </reference>
          <reference field="3" count="1" selected="0">
            <x v="0"/>
          </reference>
          <reference field="4" count="1" selected="0">
            <x v="0"/>
          </reference>
          <reference field="7" count="1" selected="0">
            <x v="5"/>
          </reference>
        </references>
      </pivotArea>
    </format>
    <format dxfId="884">
      <pivotArea dataOnly="0" labelOnly="1" outline="0" fieldPosition="0">
        <references count="5">
          <reference field="0" count="7">
            <x v="145"/>
            <x v="211"/>
            <x v="212"/>
            <x v="213"/>
            <x v="337"/>
            <x v="338"/>
            <x v="340"/>
          </reference>
          <reference field="2" count="1" selected="0">
            <x v="5"/>
          </reference>
          <reference field="3" count="1" selected="0">
            <x v="8"/>
          </reference>
          <reference field="4" count="1" selected="0">
            <x v="37"/>
          </reference>
          <reference field="7" count="1" selected="0">
            <x v="2"/>
          </reference>
        </references>
      </pivotArea>
    </format>
    <format dxfId="883">
      <pivotArea dataOnly="0" labelOnly="1" outline="0" fieldPosition="0">
        <references count="5">
          <reference field="0" count="1">
            <x v="298"/>
          </reference>
          <reference field="2" count="1" selected="0">
            <x v="5"/>
          </reference>
          <reference field="3" count="1" selected="0">
            <x v="8"/>
          </reference>
          <reference field="4" count="1" selected="0">
            <x v="33"/>
          </reference>
          <reference field="7" count="1" selected="0">
            <x v="3"/>
          </reference>
        </references>
      </pivotArea>
    </format>
    <format dxfId="882">
      <pivotArea dataOnly="0" labelOnly="1" outline="0" fieldPosition="0">
        <references count="5">
          <reference field="0" count="2">
            <x v="95"/>
            <x v="227"/>
          </reference>
          <reference field="2" count="1" selected="0">
            <x v="5"/>
          </reference>
          <reference field="3" count="1" selected="0">
            <x v="8"/>
          </reference>
          <reference field="4" count="1" selected="0">
            <x v="34"/>
          </reference>
          <reference field="7" count="1" selected="0">
            <x v="3"/>
          </reference>
        </references>
      </pivotArea>
    </format>
    <format dxfId="881">
      <pivotArea dataOnly="0" labelOnly="1" outline="0" fieldPosition="0">
        <references count="5">
          <reference field="0" count="1">
            <x v="219"/>
          </reference>
          <reference field="2" count="1" selected="0">
            <x v="5"/>
          </reference>
          <reference field="3" count="1" selected="0">
            <x v="8"/>
          </reference>
          <reference field="4" count="1" selected="0">
            <x v="30"/>
          </reference>
          <reference field="7" count="1" selected="0">
            <x v="11"/>
          </reference>
        </references>
      </pivotArea>
    </format>
    <format dxfId="880">
      <pivotArea dataOnly="0" labelOnly="1" outline="0" fieldPosition="0">
        <references count="5">
          <reference field="0" count="7">
            <x v="14"/>
            <x v="57"/>
            <x v="100"/>
            <x v="152"/>
            <x v="215"/>
            <x v="270"/>
            <x v="354"/>
          </reference>
          <reference field="2" count="1" selected="0">
            <x v="5"/>
          </reference>
          <reference field="3" count="1" selected="0">
            <x v="8"/>
          </reference>
          <reference field="4" count="1" selected="0">
            <x v="31"/>
          </reference>
          <reference field="7" count="1" selected="0">
            <x v="11"/>
          </reference>
        </references>
      </pivotArea>
    </format>
    <format dxfId="879">
      <pivotArea dataOnly="0" labelOnly="1" outline="0" fieldPosition="0">
        <references count="5">
          <reference field="0" count="1">
            <x v="345"/>
          </reference>
          <reference field="2" count="1" selected="0">
            <x v="5"/>
          </reference>
          <reference field="3" count="1" selected="0">
            <x v="8"/>
          </reference>
          <reference field="4" count="1" selected="0">
            <x v="32"/>
          </reference>
          <reference field="7" count="1" selected="0">
            <x v="11"/>
          </reference>
        </references>
      </pivotArea>
    </format>
    <format dxfId="878">
      <pivotArea dataOnly="0" labelOnly="1" outline="0" fieldPosition="0">
        <references count="5">
          <reference field="0" count="1">
            <x v="2"/>
          </reference>
          <reference field="2" count="1" selected="0">
            <x v="5"/>
          </reference>
          <reference field="3" count="1" selected="0">
            <x v="8"/>
          </reference>
          <reference field="4" count="1" selected="0">
            <x v="35"/>
          </reference>
          <reference field="7" count="1" selected="0">
            <x v="11"/>
          </reference>
        </references>
      </pivotArea>
    </format>
    <format dxfId="877">
      <pivotArea dataOnly="0" labelOnly="1" outline="0" fieldPosition="0">
        <references count="5">
          <reference field="0" count="3">
            <x v="148"/>
            <x v="151"/>
            <x v="270"/>
          </reference>
          <reference field="2" count="1" selected="0">
            <x v="5"/>
          </reference>
          <reference field="3" count="1" selected="0">
            <x v="8"/>
          </reference>
          <reference field="4" count="1" selected="0">
            <x v="36"/>
          </reference>
          <reference field="7" count="1" selected="0">
            <x v="11"/>
          </reference>
        </references>
      </pivotArea>
    </format>
    <format dxfId="876">
      <pivotArea dataOnly="0" labelOnly="1" outline="0" fieldPosition="0">
        <references count="5">
          <reference field="0" count="2">
            <x v="1"/>
            <x v="140"/>
          </reference>
          <reference field="2" count="1" selected="0">
            <x v="5"/>
          </reference>
          <reference field="3" count="1" selected="0">
            <x v="8"/>
          </reference>
          <reference field="4" count="1" selected="0">
            <x v="128"/>
          </reference>
          <reference field="7" count="1" selected="0">
            <x v="11"/>
          </reference>
        </references>
      </pivotArea>
    </format>
    <format dxfId="875">
      <pivotArea dataOnly="0" labelOnly="1" outline="0" fieldPosition="0">
        <references count="5">
          <reference field="0" count="1">
            <x v="62"/>
          </reference>
          <reference field="2" count="1" selected="0">
            <x v="5"/>
          </reference>
          <reference field="3" count="1" selected="0">
            <x v="9"/>
          </reference>
          <reference field="4" count="1" selected="0">
            <x v="38"/>
          </reference>
          <reference field="7" count="1" selected="0">
            <x v="1"/>
          </reference>
        </references>
      </pivotArea>
    </format>
    <format dxfId="874">
      <pivotArea dataOnly="0" labelOnly="1" outline="0" fieldPosition="0">
        <references count="5">
          <reference field="0" count="1">
            <x v="334"/>
          </reference>
          <reference field="2" count="1" selected="0">
            <x v="5"/>
          </reference>
          <reference field="3" count="1" selected="0">
            <x v="9"/>
          </reference>
          <reference field="4" count="1" selected="0">
            <x v="38"/>
          </reference>
          <reference field="7" count="1" selected="0">
            <x v="2"/>
          </reference>
        </references>
      </pivotArea>
    </format>
    <format dxfId="873">
      <pivotArea dataOnly="0" labelOnly="1" outline="0" fieldPosition="0">
        <references count="5">
          <reference field="0" count="1">
            <x v="66"/>
          </reference>
          <reference field="2" count="1" selected="0">
            <x v="5"/>
          </reference>
          <reference field="3" count="1" selected="0">
            <x v="9"/>
          </reference>
          <reference field="4" count="1" selected="0">
            <x v="39"/>
          </reference>
          <reference field="7" count="1" selected="0">
            <x v="2"/>
          </reference>
        </references>
      </pivotArea>
    </format>
    <format dxfId="872">
      <pivotArea dataOnly="0" labelOnly="1" outline="0" fieldPosition="0">
        <references count="5">
          <reference field="0" count="1">
            <x v="272"/>
          </reference>
          <reference field="2" count="1" selected="0">
            <x v="5"/>
          </reference>
          <reference field="3" count="1" selected="0">
            <x v="9"/>
          </reference>
          <reference field="4" count="1" selected="0">
            <x v="38"/>
          </reference>
          <reference field="7" count="1" selected="0">
            <x v="11"/>
          </reference>
        </references>
      </pivotArea>
    </format>
    <format dxfId="871">
      <pivotArea dataOnly="0" labelOnly="1" outline="0" fieldPosition="0">
        <references count="5">
          <reference field="0" count="1">
            <x v="273"/>
          </reference>
          <reference field="2" count="1" selected="0">
            <x v="5"/>
          </reference>
          <reference field="3" count="1" selected="0">
            <x v="9"/>
          </reference>
          <reference field="4" count="1" selected="0">
            <x v="41"/>
          </reference>
          <reference field="7" count="1" selected="0">
            <x v="11"/>
          </reference>
        </references>
      </pivotArea>
    </format>
    <format dxfId="870">
      <pivotArea dataOnly="0" labelOnly="1" outline="0" fieldPosition="0">
        <references count="5">
          <reference field="0" count="4">
            <x v="22"/>
            <x v="23"/>
            <x v="208"/>
            <x v="209"/>
          </reference>
          <reference field="2" count="1" selected="0">
            <x v="5"/>
          </reference>
          <reference field="3" count="1" selected="0">
            <x v="9"/>
          </reference>
          <reference field="4" count="1" selected="0">
            <x v="38"/>
          </reference>
          <reference field="7" count="1" selected="0">
            <x v="32"/>
          </reference>
        </references>
      </pivotArea>
    </format>
    <format dxfId="869">
      <pivotArea dataOnly="0" labelOnly="1" outline="0" fieldPosition="0">
        <references count="5">
          <reference field="0" count="1">
            <x v="29"/>
          </reference>
          <reference field="2" count="1" selected="0">
            <x v="5"/>
          </reference>
          <reference field="3" count="1" selected="0">
            <x v="10"/>
          </reference>
          <reference field="4" count="1" selected="0">
            <x v="42"/>
          </reference>
          <reference field="7" count="1" selected="0">
            <x v="0"/>
          </reference>
        </references>
      </pivotArea>
    </format>
    <format dxfId="868">
      <pivotArea dataOnly="0" labelOnly="1" outline="0" fieldPosition="0">
        <references count="5">
          <reference field="0" count="1">
            <x v="29"/>
          </reference>
          <reference field="2" count="1" selected="0">
            <x v="5"/>
          </reference>
          <reference field="3" count="1" selected="0">
            <x v="10"/>
          </reference>
          <reference field="4" count="1" selected="0">
            <x v="56"/>
          </reference>
          <reference field="7" count="1" selected="0">
            <x v="0"/>
          </reference>
        </references>
      </pivotArea>
    </format>
    <format dxfId="867">
      <pivotArea dataOnly="0" labelOnly="1" outline="0" fieldPosition="0">
        <references count="5">
          <reference field="0" count="1">
            <x v="30"/>
          </reference>
          <reference field="2" count="1" selected="0">
            <x v="5"/>
          </reference>
          <reference field="3" count="1" selected="0">
            <x v="10"/>
          </reference>
          <reference field="4" count="1" selected="0">
            <x v="58"/>
          </reference>
          <reference field="7" count="1" selected="0">
            <x v="0"/>
          </reference>
        </references>
      </pivotArea>
    </format>
    <format dxfId="866">
      <pivotArea dataOnly="0" labelOnly="1" outline="0" fieldPosition="0">
        <references count="5">
          <reference field="0" count="1">
            <x v="154"/>
          </reference>
          <reference field="2" count="1" selected="0">
            <x v="5"/>
          </reference>
          <reference field="3" count="1" selected="0">
            <x v="10"/>
          </reference>
          <reference field="4" count="1" selected="0">
            <x v="42"/>
          </reference>
          <reference field="7" count="1" selected="0">
            <x v="2"/>
          </reference>
        </references>
      </pivotArea>
    </format>
    <format dxfId="865">
      <pivotArea dataOnly="0" labelOnly="1" outline="0" fieldPosition="0">
        <references count="5">
          <reference field="0" count="1">
            <x v="156"/>
          </reference>
          <reference field="2" count="1" selected="0">
            <x v="5"/>
          </reference>
          <reference field="3" count="1" selected="0">
            <x v="10"/>
          </reference>
          <reference field="4" count="1" selected="0">
            <x v="45"/>
          </reference>
          <reference field="7" count="1" selected="0">
            <x v="2"/>
          </reference>
        </references>
      </pivotArea>
    </format>
    <format dxfId="864">
      <pivotArea dataOnly="0" labelOnly="1" outline="0" fieldPosition="0">
        <references count="5">
          <reference field="0" count="2">
            <x v="171"/>
            <x v="172"/>
          </reference>
          <reference field="2" count="1" selected="0">
            <x v="5"/>
          </reference>
          <reference field="3" count="1" selected="0">
            <x v="10"/>
          </reference>
          <reference field="4" count="1" selected="0">
            <x v="46"/>
          </reference>
          <reference field="7" count="1" selected="0">
            <x v="2"/>
          </reference>
        </references>
      </pivotArea>
    </format>
    <format dxfId="863">
      <pivotArea dataOnly="0" labelOnly="1" outline="0" fieldPosition="0">
        <references count="5">
          <reference field="0" count="1">
            <x v="278"/>
          </reference>
          <reference field="2" count="1" selected="0">
            <x v="5"/>
          </reference>
          <reference field="3" count="1" selected="0">
            <x v="10"/>
          </reference>
          <reference field="4" count="1" selected="0">
            <x v="52"/>
          </reference>
          <reference field="7" count="1" selected="0">
            <x v="2"/>
          </reference>
        </references>
      </pivotArea>
    </format>
    <format dxfId="862">
      <pivotArea dataOnly="0" labelOnly="1" outline="0" fieldPosition="0">
        <references count="5">
          <reference field="0" count="5">
            <x v="193"/>
            <x v="194"/>
            <x v="199"/>
            <x v="203"/>
            <x v="204"/>
          </reference>
          <reference field="2" count="1" selected="0">
            <x v="5"/>
          </reference>
          <reference field="3" count="1" selected="0">
            <x v="10"/>
          </reference>
          <reference field="4" count="1" selected="0">
            <x v="56"/>
          </reference>
          <reference field="7" count="1" selected="0">
            <x v="2"/>
          </reference>
        </references>
      </pivotArea>
    </format>
    <format dxfId="861">
      <pivotArea dataOnly="0" labelOnly="1" outline="0" fieldPosition="0">
        <references count="5">
          <reference field="0" count="4">
            <x v="279"/>
            <x v="287"/>
            <x v="288"/>
            <x v="289"/>
          </reference>
          <reference field="2" count="1" selected="0">
            <x v="5"/>
          </reference>
          <reference field="3" count="1" selected="0">
            <x v="10"/>
          </reference>
          <reference field="4" count="1" selected="0">
            <x v="58"/>
          </reference>
          <reference field="7" count="1" selected="0">
            <x v="2"/>
          </reference>
        </references>
      </pivotArea>
    </format>
    <format dxfId="860">
      <pivotArea dataOnly="0" labelOnly="1" outline="0" fieldPosition="0">
        <references count="5">
          <reference field="0" count="1">
            <x v="155"/>
          </reference>
          <reference field="2" count="1" selected="0">
            <x v="5"/>
          </reference>
          <reference field="3" count="1" selected="0">
            <x v="10"/>
          </reference>
          <reference field="4" count="1" selected="0">
            <x v="42"/>
          </reference>
          <reference field="7" count="1" selected="0">
            <x v="3"/>
          </reference>
        </references>
      </pivotArea>
    </format>
    <format dxfId="859">
      <pivotArea dataOnly="0" labelOnly="1" outline="0" fieldPosition="0">
        <references count="5">
          <reference field="0" count="5">
            <x v="238"/>
            <x v="241"/>
            <x v="267"/>
            <x v="299"/>
            <x v="323"/>
          </reference>
          <reference field="2" count="1" selected="0">
            <x v="5"/>
          </reference>
          <reference field="3" count="1" selected="0">
            <x v="10"/>
          </reference>
          <reference field="4" count="1" selected="0">
            <x v="45"/>
          </reference>
          <reference field="7" count="1" selected="0">
            <x v="3"/>
          </reference>
        </references>
      </pivotArea>
    </format>
    <format dxfId="858">
      <pivotArea dataOnly="0" labelOnly="1" outline="0" fieldPosition="0">
        <references count="5">
          <reference field="0" count="6">
            <x v="193"/>
            <x v="239"/>
            <x v="242"/>
            <x v="265"/>
            <x v="300"/>
            <x v="324"/>
          </reference>
          <reference field="2" count="1" selected="0">
            <x v="5"/>
          </reference>
          <reference field="3" count="1" selected="0">
            <x v="10"/>
          </reference>
          <reference field="4" count="1" selected="0">
            <x v="56"/>
          </reference>
          <reference field="7" count="1" selected="0">
            <x v="3"/>
          </reference>
        </references>
      </pivotArea>
    </format>
    <format dxfId="857">
      <pivotArea dataOnly="0" labelOnly="1" outline="0" fieldPosition="0">
        <references count="5">
          <reference field="0" count="6">
            <x v="240"/>
            <x v="243"/>
            <x v="266"/>
            <x v="279"/>
            <x v="301"/>
            <x v="325"/>
          </reference>
          <reference field="2" count="1" selected="0">
            <x v="5"/>
          </reference>
          <reference field="3" count="1" selected="0">
            <x v="10"/>
          </reference>
          <reference field="4" count="1" selected="0">
            <x v="58"/>
          </reference>
          <reference field="7" count="1" selected="0">
            <x v="3"/>
          </reference>
        </references>
      </pivotArea>
    </format>
    <format dxfId="856">
      <pivotArea dataOnly="0" labelOnly="1" outline="0" fieldPosition="0">
        <references count="5">
          <reference field="0" count="1">
            <x v="187"/>
          </reference>
          <reference field="2" count="1" selected="0">
            <x v="5"/>
          </reference>
          <reference field="3" count="1" selected="0">
            <x v="10"/>
          </reference>
          <reference field="4" count="1" selected="0">
            <x v="45"/>
          </reference>
          <reference field="7" count="1" selected="0">
            <x v="9"/>
          </reference>
        </references>
      </pivotArea>
    </format>
    <format dxfId="855">
      <pivotArea dataOnly="0" labelOnly="1" outline="0" fieldPosition="0">
        <references count="5">
          <reference field="0" count="2">
            <x v="28"/>
            <x v="32"/>
          </reference>
          <reference field="2" count="1" selected="0">
            <x v="5"/>
          </reference>
          <reference field="3" count="1" selected="0">
            <x v="10"/>
          </reference>
          <reference field="4" count="1" selected="0">
            <x v="50"/>
          </reference>
          <reference field="7" count="1" selected="0">
            <x v="9"/>
          </reference>
        </references>
      </pivotArea>
    </format>
    <format dxfId="854">
      <pivotArea dataOnly="0" labelOnly="1" outline="0" fieldPosition="0">
        <references count="5">
          <reference field="0" count="3">
            <x v="28"/>
            <x v="31"/>
            <x v="188"/>
          </reference>
          <reference field="2" count="1" selected="0">
            <x v="5"/>
          </reference>
          <reference field="3" count="1" selected="0">
            <x v="10"/>
          </reference>
          <reference field="4" count="1" selected="0">
            <x v="56"/>
          </reference>
          <reference field="7" count="1" selected="0">
            <x v="9"/>
          </reference>
        </references>
      </pivotArea>
    </format>
    <format dxfId="853">
      <pivotArea dataOnly="0" labelOnly="1" outline="0" fieldPosition="0">
        <references count="5">
          <reference field="0" count="3">
            <x v="28"/>
            <x v="31"/>
            <x v="189"/>
          </reference>
          <reference field="2" count="1" selected="0">
            <x v="5"/>
          </reference>
          <reference field="3" count="1" selected="0">
            <x v="10"/>
          </reference>
          <reference field="4" count="1" selected="0">
            <x v="58"/>
          </reference>
          <reference field="7" count="1" selected="0">
            <x v="9"/>
          </reference>
        </references>
      </pivotArea>
    </format>
    <format dxfId="852">
      <pivotArea dataOnly="0" labelOnly="1" outline="0" fieldPosition="0">
        <references count="5">
          <reference field="0" count="1">
            <x v="169"/>
          </reference>
          <reference field="2" count="1" selected="0">
            <x v="5"/>
          </reference>
          <reference field="3" count="1" selected="0">
            <x v="10"/>
          </reference>
          <reference field="4" count="1" selected="0">
            <x v="50"/>
          </reference>
          <reference field="7" count="1" selected="0">
            <x v="12"/>
          </reference>
        </references>
      </pivotArea>
    </format>
    <format dxfId="851">
      <pivotArea dataOnly="0" labelOnly="1" outline="0" fieldPosition="0">
        <references count="5">
          <reference field="0" count="1">
            <x v="44"/>
          </reference>
          <reference field="2" count="1" selected="0">
            <x v="5"/>
          </reference>
          <reference field="3" count="1" selected="0">
            <x v="10"/>
          </reference>
          <reference field="4" count="1" selected="0">
            <x v="51"/>
          </reference>
          <reference field="7" count="1" selected="0">
            <x v="12"/>
          </reference>
        </references>
      </pivotArea>
    </format>
    <format dxfId="850">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12"/>
          </reference>
        </references>
      </pivotArea>
    </format>
    <format dxfId="849">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12"/>
          </reference>
        </references>
      </pivotArea>
    </format>
    <format dxfId="848">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13"/>
          </reference>
        </references>
      </pivotArea>
    </format>
    <format dxfId="847">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3"/>
          </reference>
        </references>
      </pivotArea>
    </format>
    <format dxfId="846">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13"/>
          </reference>
        </references>
      </pivotArea>
    </format>
    <format dxfId="845">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13"/>
          </reference>
        </references>
      </pivotArea>
    </format>
    <format dxfId="844">
      <pivotArea dataOnly="0" labelOnly="1" outline="0" fieldPosition="0">
        <references count="5">
          <reference field="0" count="1">
            <x v="37"/>
          </reference>
          <reference field="2" count="1" selected="0">
            <x v="5"/>
          </reference>
          <reference field="3" count="1" selected="0">
            <x v="10"/>
          </reference>
          <reference field="4" count="1" selected="0">
            <x v="43"/>
          </reference>
          <reference field="7" count="1" selected="0">
            <x v="14"/>
          </reference>
        </references>
      </pivotArea>
    </format>
    <format dxfId="843">
      <pivotArea dataOnly="0" labelOnly="1" outline="0" fieldPosition="0">
        <references count="5">
          <reference field="0" count="1">
            <x v="167"/>
          </reference>
          <reference field="2" count="1" selected="0">
            <x v="5"/>
          </reference>
          <reference field="3" count="1" selected="0">
            <x v="10"/>
          </reference>
          <reference field="4" count="1" selected="0">
            <x v="44"/>
          </reference>
          <reference field="7" count="1" selected="0">
            <x v="14"/>
          </reference>
        </references>
      </pivotArea>
    </format>
    <format dxfId="842">
      <pivotArea dataOnly="0" labelOnly="1" outline="0" fieldPosition="0">
        <references count="5">
          <reference field="0" count="2">
            <x v="38"/>
            <x v="202"/>
          </reference>
          <reference field="2" count="1" selected="0">
            <x v="5"/>
          </reference>
          <reference field="3" count="1" selected="0">
            <x v="10"/>
          </reference>
          <reference field="4" count="1" selected="0">
            <x v="56"/>
          </reference>
          <reference field="7" count="1" selected="0">
            <x v="14"/>
          </reference>
        </references>
      </pivotArea>
    </format>
    <format dxfId="841">
      <pivotArea dataOnly="0" labelOnly="1" outline="0" fieldPosition="0">
        <references count="5">
          <reference field="0" count="2">
            <x v="38"/>
            <x v="286"/>
          </reference>
          <reference field="2" count="1" selected="0">
            <x v="5"/>
          </reference>
          <reference field="3" count="1" selected="0">
            <x v="10"/>
          </reference>
          <reference field="4" count="1" selected="0">
            <x v="58"/>
          </reference>
          <reference field="7" count="1" selected="0">
            <x v="14"/>
          </reference>
        </references>
      </pivotArea>
    </format>
    <format dxfId="840">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5"/>
          </reference>
        </references>
      </pivotArea>
    </format>
    <format dxfId="839">
      <pivotArea dataOnly="0" labelOnly="1" outline="0" fieldPosition="0">
        <references count="5">
          <reference field="0" count="1">
            <x v="41"/>
          </reference>
          <reference field="2" count="1" selected="0">
            <x v="5"/>
          </reference>
          <reference field="3" count="1" selected="0">
            <x v="10"/>
          </reference>
          <reference field="4" count="1" selected="0">
            <x v="46"/>
          </reference>
          <reference field="7" count="1" selected="0">
            <x v="15"/>
          </reference>
        </references>
      </pivotArea>
    </format>
    <format dxfId="838">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15"/>
          </reference>
        </references>
      </pivotArea>
    </format>
    <format dxfId="837">
      <pivotArea dataOnly="0" labelOnly="1" outline="0" fieldPosition="0">
        <references count="5">
          <reference field="0" count="2">
            <x v="40"/>
            <x v="193"/>
          </reference>
          <reference field="2" count="1" selected="0">
            <x v="5"/>
          </reference>
          <reference field="3" count="1" selected="0">
            <x v="10"/>
          </reference>
          <reference field="4" count="1" selected="0">
            <x v="56"/>
          </reference>
          <reference field="7" count="1" selected="0">
            <x v="15"/>
          </reference>
        </references>
      </pivotArea>
    </format>
    <format dxfId="836">
      <pivotArea dataOnly="0" labelOnly="1" outline="0" fieldPosition="0">
        <references count="5">
          <reference field="0" count="2">
            <x v="40"/>
            <x v="279"/>
          </reference>
          <reference field="2" count="1" selected="0">
            <x v="5"/>
          </reference>
          <reference field="3" count="1" selected="0">
            <x v="10"/>
          </reference>
          <reference field="4" count="1" selected="0">
            <x v="58"/>
          </reference>
          <reference field="7" count="1" selected="0">
            <x v="15"/>
          </reference>
        </references>
      </pivotArea>
    </format>
    <format dxfId="835">
      <pivotArea dataOnly="0" labelOnly="1" outline="0" fieldPosition="0">
        <references count="5">
          <reference field="0" count="1">
            <x v="35"/>
          </reference>
          <reference field="2" count="1" selected="0">
            <x v="5"/>
          </reference>
          <reference field="3" count="1" selected="0">
            <x v="10"/>
          </reference>
          <reference field="4" count="1" selected="0">
            <x v="46"/>
          </reference>
          <reference field="7" count="1" selected="0">
            <x v="16"/>
          </reference>
        </references>
      </pivotArea>
    </format>
    <format dxfId="834">
      <pivotArea dataOnly="0" labelOnly="1" outline="0" fieldPosition="0">
        <references count="5">
          <reference field="0" count="1">
            <x v="36"/>
          </reference>
          <reference field="2" count="1" selected="0">
            <x v="5"/>
          </reference>
          <reference field="3" count="1" selected="0">
            <x v="10"/>
          </reference>
          <reference field="4" count="1" selected="0">
            <x v="56"/>
          </reference>
          <reference field="7" count="1" selected="0">
            <x v="16"/>
          </reference>
        </references>
      </pivotArea>
    </format>
    <format dxfId="833">
      <pivotArea dataOnly="0" labelOnly="1" outline="0" fieldPosition="0">
        <references count="5">
          <reference field="0" count="1">
            <x v="36"/>
          </reference>
          <reference field="2" count="1" selected="0">
            <x v="5"/>
          </reference>
          <reference field="3" count="1" selected="0">
            <x v="10"/>
          </reference>
          <reference field="4" count="1" selected="0">
            <x v="58"/>
          </reference>
          <reference field="7" count="1" selected="0">
            <x v="16"/>
          </reference>
        </references>
      </pivotArea>
    </format>
    <format dxfId="832">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17"/>
          </reference>
        </references>
      </pivotArea>
    </format>
    <format dxfId="831">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17"/>
          </reference>
        </references>
      </pivotArea>
    </format>
    <format dxfId="830">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18"/>
          </reference>
        </references>
      </pivotArea>
    </format>
    <format dxfId="829">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8"/>
          </reference>
        </references>
      </pivotArea>
    </format>
    <format dxfId="828">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18"/>
          </reference>
        </references>
      </pivotArea>
    </format>
    <format dxfId="827">
      <pivotArea dataOnly="0" labelOnly="1" outline="0" fieldPosition="0">
        <references count="5">
          <reference field="0" count="1">
            <x v="45"/>
          </reference>
          <reference field="2" count="1" selected="0">
            <x v="5"/>
          </reference>
          <reference field="3" count="1" selected="0">
            <x v="10"/>
          </reference>
          <reference field="4" count="1" selected="0">
            <x v="47"/>
          </reference>
          <reference field="7" count="1" selected="0">
            <x v="18"/>
          </reference>
        </references>
      </pivotArea>
    </format>
    <format dxfId="826">
      <pivotArea dataOnly="0" labelOnly="1" outline="0" fieldPosition="0">
        <references count="5">
          <reference field="0" count="1">
            <x v="276"/>
          </reference>
          <reference field="2" count="1" selected="0">
            <x v="5"/>
          </reference>
          <reference field="3" count="1" selected="0">
            <x v="10"/>
          </reference>
          <reference field="4" count="1" selected="0">
            <x v="48"/>
          </reference>
          <reference field="7" count="1" selected="0">
            <x v="18"/>
          </reference>
        </references>
      </pivotArea>
    </format>
    <format dxfId="825">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18"/>
          </reference>
        </references>
      </pivotArea>
    </format>
    <format dxfId="824">
      <pivotArea dataOnly="0" labelOnly="1" outline="0" fieldPosition="0">
        <references count="5">
          <reference field="0" count="5">
            <x v="163"/>
            <x v="164"/>
            <x v="165"/>
            <x v="166"/>
            <x v="168"/>
          </reference>
          <reference field="2" count="1" selected="0">
            <x v="5"/>
          </reference>
          <reference field="3" count="1" selected="0">
            <x v="10"/>
          </reference>
          <reference field="4" count="1" selected="0">
            <x v="44"/>
          </reference>
          <reference field="7" count="1" selected="0">
            <x v="19"/>
          </reference>
        </references>
      </pivotArea>
    </format>
    <format dxfId="823">
      <pivotArea dataOnly="0" labelOnly="1" outline="0" fieldPosition="0">
        <references count="5">
          <reference field="0" count="5">
            <x v="195"/>
            <x v="197"/>
            <x v="198"/>
            <x v="200"/>
            <x v="201"/>
          </reference>
          <reference field="2" count="1" selected="0">
            <x v="5"/>
          </reference>
          <reference field="3" count="1" selected="0">
            <x v="10"/>
          </reference>
          <reference field="4" count="1" selected="0">
            <x v="56"/>
          </reference>
          <reference field="7" count="1" selected="0">
            <x v="19"/>
          </reference>
        </references>
      </pivotArea>
    </format>
    <format dxfId="822">
      <pivotArea dataOnly="0" labelOnly="1" outline="0" fieldPosition="0">
        <references count="5">
          <reference field="0" count="5">
            <x v="280"/>
            <x v="282"/>
            <x v="283"/>
            <x v="284"/>
            <x v="285"/>
          </reference>
          <reference field="2" count="1" selected="0">
            <x v="5"/>
          </reference>
          <reference field="3" count="1" selected="0">
            <x v="10"/>
          </reference>
          <reference field="4" count="1" selected="0">
            <x v="58"/>
          </reference>
          <reference field="7" count="1" selected="0">
            <x v="19"/>
          </reference>
        </references>
      </pivotArea>
    </format>
    <format dxfId="821">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0"/>
          </reference>
        </references>
      </pivotArea>
    </format>
    <format dxfId="820">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0"/>
          </reference>
        </references>
      </pivotArea>
    </format>
    <format dxfId="819">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20"/>
          </reference>
        </references>
      </pivotArea>
    </format>
    <format dxfId="818">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0"/>
          </reference>
        </references>
      </pivotArea>
    </format>
    <format dxfId="817">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0"/>
          </reference>
        </references>
      </pivotArea>
    </format>
    <format dxfId="816">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1"/>
          </reference>
        </references>
      </pivotArea>
    </format>
    <format dxfId="815">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1"/>
          </reference>
        </references>
      </pivotArea>
    </format>
    <format dxfId="814">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21"/>
          </reference>
        </references>
      </pivotArea>
    </format>
    <format dxfId="813">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21"/>
          </reference>
        </references>
      </pivotArea>
    </format>
    <format dxfId="812">
      <pivotArea dataOnly="0" labelOnly="1" outline="0" fieldPosition="0">
        <references count="5">
          <reference field="0" count="1">
            <x v="159"/>
          </reference>
          <reference field="2" count="1" selected="0">
            <x v="5"/>
          </reference>
          <reference field="3" count="1" selected="0">
            <x v="10"/>
          </reference>
          <reference field="4" count="1" selected="0">
            <x v="45"/>
          </reference>
          <reference field="7" count="1" selected="0">
            <x v="22"/>
          </reference>
        </references>
      </pivotArea>
    </format>
    <format dxfId="811">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2"/>
          </reference>
        </references>
      </pivotArea>
    </format>
    <format dxfId="810">
      <pivotArea dataOnly="0" labelOnly="1" outline="0" fieldPosition="0">
        <references count="5">
          <reference field="0" count="1">
            <x v="161"/>
          </reference>
          <reference field="2" count="1" selected="0">
            <x v="5"/>
          </reference>
          <reference field="3" count="1" selected="0">
            <x v="10"/>
          </reference>
          <reference field="4" count="1" selected="0">
            <x v="49"/>
          </reference>
          <reference field="7" count="1" selected="0">
            <x v="22"/>
          </reference>
        </references>
      </pivotArea>
    </format>
    <format dxfId="809">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2"/>
          </reference>
        </references>
      </pivotArea>
    </format>
    <format dxfId="808">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2"/>
          </reference>
        </references>
      </pivotArea>
    </format>
    <format dxfId="807">
      <pivotArea dataOnly="0" labelOnly="1" outline="0" fieldPosition="0">
        <references count="5">
          <reference field="0" count="1">
            <x v="25"/>
          </reference>
          <reference field="2" count="1" selected="0">
            <x v="5"/>
          </reference>
          <reference field="3" count="1" selected="0">
            <x v="10"/>
          </reference>
          <reference field="4" count="1" selected="0">
            <x v="53"/>
          </reference>
          <reference field="7" count="1" selected="0">
            <x v="23"/>
          </reference>
        </references>
      </pivotArea>
    </format>
    <format dxfId="806">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4"/>
          </reference>
        </references>
      </pivotArea>
    </format>
    <format dxfId="805">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24"/>
          </reference>
        </references>
      </pivotArea>
    </format>
    <format dxfId="804">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4"/>
          </reference>
        </references>
      </pivotArea>
    </format>
    <format dxfId="803">
      <pivotArea dataOnly="0" labelOnly="1" outline="0" fieldPosition="0">
        <references count="5">
          <reference field="0" count="2">
            <x v="275"/>
            <x v="277"/>
          </reference>
          <reference field="2" count="1" selected="0">
            <x v="5"/>
          </reference>
          <reference field="3" count="1" selected="0">
            <x v="10"/>
          </reference>
          <reference field="4" count="1" selected="0">
            <x v="52"/>
          </reference>
          <reference field="7" count="1" selected="0">
            <x v="24"/>
          </reference>
        </references>
      </pivotArea>
    </format>
    <format dxfId="802">
      <pivotArea dataOnly="0" labelOnly="1" outline="0" fieldPosition="0">
        <references count="5">
          <reference field="0" count="1">
            <x v="196"/>
          </reference>
          <reference field="2" count="1" selected="0">
            <x v="5"/>
          </reference>
          <reference field="3" count="1" selected="0">
            <x v="10"/>
          </reference>
          <reference field="4" count="1" selected="0">
            <x v="56"/>
          </reference>
          <reference field="7" count="1" selected="0">
            <x v="24"/>
          </reference>
        </references>
      </pivotArea>
    </format>
    <format dxfId="801">
      <pivotArea dataOnly="0" labelOnly="1" outline="0" fieldPosition="0">
        <references count="5">
          <reference field="0" count="1">
            <x v="281"/>
          </reference>
          <reference field="2" count="1" selected="0">
            <x v="5"/>
          </reference>
          <reference field="3" count="1" selected="0">
            <x v="10"/>
          </reference>
          <reference field="4" count="1" selected="0">
            <x v="58"/>
          </reference>
          <reference field="7" count="1" selected="0">
            <x v="24"/>
          </reference>
        </references>
      </pivotArea>
    </format>
    <format dxfId="800">
      <pivotArea dataOnly="0" labelOnly="1" outline="0" fieldPosition="0">
        <references count="5">
          <reference field="0" count="1">
            <x v="153"/>
          </reference>
          <reference field="2" count="1" selected="0">
            <x v="5"/>
          </reference>
          <reference field="3" count="1" selected="0">
            <x v="10"/>
          </reference>
          <reference field="4" count="1" selected="0">
            <x v="131"/>
          </reference>
          <reference field="7" count="1" selected="0">
            <x v="24"/>
          </reference>
        </references>
      </pivotArea>
    </format>
    <format dxfId="799">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6"/>
          </reference>
        </references>
      </pivotArea>
    </format>
    <format dxfId="798">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6"/>
          </reference>
        </references>
      </pivotArea>
    </format>
    <format dxfId="797">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6"/>
          </reference>
        </references>
      </pivotArea>
    </format>
    <format dxfId="796">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6"/>
          </reference>
        </references>
      </pivotArea>
    </format>
    <format dxfId="795">
      <pivotArea dataOnly="0" labelOnly="1" outline="0" fieldPosition="0">
        <references count="5">
          <reference field="0" count="1">
            <x v="130"/>
          </reference>
          <reference field="2" count="1" selected="0">
            <x v="5"/>
          </reference>
          <reference field="3" count="1" selected="0">
            <x v="10"/>
          </reference>
          <reference field="4" count="1" selected="0">
            <x v="55"/>
          </reference>
          <reference field="7" count="1" selected="0">
            <x v="26"/>
          </reference>
        </references>
      </pivotArea>
    </format>
    <format dxfId="794">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6"/>
          </reference>
        </references>
      </pivotArea>
    </format>
    <format dxfId="793">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6"/>
          </reference>
        </references>
      </pivotArea>
    </format>
    <format dxfId="792">
      <pivotArea dataOnly="0" labelOnly="1" outline="0" fieldPosition="0">
        <references count="5">
          <reference field="0" count="1">
            <x v="234"/>
          </reference>
          <reference field="2" count="1" selected="0">
            <x v="5"/>
          </reference>
          <reference field="3" count="1" selected="0">
            <x v="10"/>
          </reference>
          <reference field="4" count="1" selected="0">
            <x v="132"/>
          </reference>
          <reference field="7" count="1" selected="0">
            <x v="26"/>
          </reference>
        </references>
      </pivotArea>
    </format>
    <format dxfId="791">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8"/>
          </reference>
        </references>
      </pivotArea>
    </format>
    <format dxfId="790">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28"/>
          </reference>
        </references>
      </pivotArea>
    </format>
    <format dxfId="789">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8"/>
          </reference>
        </references>
      </pivotArea>
    </format>
    <format dxfId="788">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8"/>
          </reference>
        </references>
      </pivotArea>
    </format>
    <format dxfId="787">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28"/>
          </reference>
        </references>
      </pivotArea>
    </format>
    <format dxfId="786">
      <pivotArea dataOnly="0" labelOnly="1" outline="0" fieldPosition="0">
        <references count="5">
          <reference field="0" count="1">
            <x v="192"/>
          </reference>
          <reference field="2" count="1" selected="0">
            <x v="5"/>
          </reference>
          <reference field="3" count="1" selected="0">
            <x v="10"/>
          </reference>
          <reference field="4" count="1" selected="0">
            <x v="57"/>
          </reference>
          <reference field="7" count="1" selected="0">
            <x v="28"/>
          </reference>
        </references>
      </pivotArea>
    </format>
    <format dxfId="785">
      <pivotArea dataOnly="0" labelOnly="1" outline="0" fieldPosition="0">
        <references count="5">
          <reference field="0" count="1">
            <x v="234"/>
          </reference>
          <reference field="2" count="1" selected="0">
            <x v="5"/>
          </reference>
          <reference field="3" count="1" selected="0">
            <x v="10"/>
          </reference>
          <reference field="4" count="1" selected="0">
            <x v="132"/>
          </reference>
          <reference field="7" count="1" selected="0">
            <x v="28"/>
          </reference>
        </references>
      </pivotArea>
    </format>
    <format dxfId="784">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9"/>
          </reference>
        </references>
      </pivotArea>
    </format>
    <format dxfId="783">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9"/>
          </reference>
        </references>
      </pivotArea>
    </format>
    <format dxfId="782">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9"/>
          </reference>
        </references>
      </pivotArea>
    </format>
    <format dxfId="781">
      <pivotArea dataOnly="0" labelOnly="1" outline="0" fieldPosition="0">
        <references count="5">
          <reference field="0" count="1">
            <x v="169"/>
          </reference>
          <reference field="2" count="1" selected="0">
            <x v="5"/>
          </reference>
          <reference field="3" count="1" selected="0">
            <x v="10"/>
          </reference>
          <reference field="4" count="1" selected="0">
            <x v="50"/>
          </reference>
          <reference field="7" count="1" selected="0">
            <x v="30"/>
          </reference>
        </references>
      </pivotArea>
    </format>
    <format dxfId="780">
      <pivotArea dataOnly="0" labelOnly="1" outline="0" fieldPosition="0">
        <references count="5">
          <reference field="0" count="1">
            <x v="208"/>
          </reference>
          <reference field="2" count="1" selected="0">
            <x v="5"/>
          </reference>
          <reference field="3" count="1" selected="0">
            <x v="10"/>
          </reference>
          <reference field="4" count="1" selected="0">
            <x v="43"/>
          </reference>
          <reference field="7" count="1" selected="0">
            <x v="32"/>
          </reference>
        </references>
      </pivotArea>
    </format>
    <format dxfId="779">
      <pivotArea dataOnly="0" labelOnly="1" outline="0" fieldPosition="0">
        <references count="5">
          <reference field="0" count="2">
            <x v="208"/>
            <x v="210"/>
          </reference>
          <reference field="2" count="1" selected="0">
            <x v="5"/>
          </reference>
          <reference field="3" count="1" selected="0">
            <x v="10"/>
          </reference>
          <reference field="4" count="1" selected="0">
            <x v="46"/>
          </reference>
          <reference field="7" count="1" selected="0">
            <x v="32"/>
          </reference>
        </references>
      </pivotArea>
    </format>
    <format dxfId="778">
      <pivotArea dataOnly="0" labelOnly="1" outline="0" fieldPosition="0">
        <references count="5">
          <reference field="0" count="2">
            <x v="208"/>
            <x v="210"/>
          </reference>
          <reference field="2" count="1" selected="0">
            <x v="5"/>
          </reference>
          <reference field="3" count="1" selected="0">
            <x v="10"/>
          </reference>
          <reference field="4" count="1" selected="0">
            <x v="56"/>
          </reference>
          <reference field="7" count="1" selected="0">
            <x v="32"/>
          </reference>
        </references>
      </pivotArea>
    </format>
    <format dxfId="777">
      <pivotArea dataOnly="0" labelOnly="1" outline="0" fieldPosition="0">
        <references count="5">
          <reference field="0" count="2">
            <x v="208"/>
            <x v="210"/>
          </reference>
          <reference field="2" count="1" selected="0">
            <x v="5"/>
          </reference>
          <reference field="3" count="1" selected="0">
            <x v="10"/>
          </reference>
          <reference field="4" count="1" selected="0">
            <x v="58"/>
          </reference>
          <reference field="7" count="1" selected="0">
            <x v="32"/>
          </reference>
        </references>
      </pivotArea>
    </format>
    <format dxfId="776">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0"/>
          </reference>
        </references>
      </pivotArea>
    </format>
    <format dxfId="775">
      <pivotArea dataOnly="0" labelOnly="1" outline="0" fieldPosition="0">
        <references count="5">
          <reference field="0" count="1">
            <x v="119"/>
          </reference>
          <reference field="2" count="1" selected="0">
            <x v="5"/>
          </reference>
          <reference field="3" count="1" selected="0">
            <x v="11"/>
          </reference>
          <reference field="4" count="1" selected="0">
            <x v="81"/>
          </reference>
          <reference field="7" count="1" selected="0">
            <x v="0"/>
          </reference>
        </references>
      </pivotArea>
    </format>
    <format dxfId="774">
      <pivotArea dataOnly="0" labelOnly="1" outline="0" fieldPosition="0">
        <references count="5">
          <reference field="0" count="2">
            <x v="109"/>
            <x v="296"/>
          </reference>
          <reference field="2" count="1" selected="0">
            <x v="5"/>
          </reference>
          <reference field="3" count="1" selected="0">
            <x v="11"/>
          </reference>
          <reference field="4" count="1" selected="0">
            <x v="83"/>
          </reference>
          <reference field="7" count="1" selected="0">
            <x v="0"/>
          </reference>
        </references>
      </pivotArea>
    </format>
    <format dxfId="773">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
          </reference>
        </references>
      </pivotArea>
    </format>
    <format dxfId="772">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
          </reference>
        </references>
      </pivotArea>
    </format>
    <format dxfId="771">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
          </reference>
        </references>
      </pivotArea>
    </format>
    <format dxfId="770">
      <pivotArea dataOnly="0" labelOnly="1" outline="0" fieldPosition="0">
        <references count="5">
          <reference field="0" count="2">
            <x v="83"/>
            <x v="327"/>
          </reference>
          <reference field="2" count="1" selected="0">
            <x v="5"/>
          </reference>
          <reference field="3" count="1" selected="0">
            <x v="11"/>
          </reference>
          <reference field="4" count="1" selected="0">
            <x v="77"/>
          </reference>
          <reference field="7" count="1" selected="0">
            <x v="1"/>
          </reference>
        </references>
      </pivotArea>
    </format>
    <format dxfId="769">
      <pivotArea dataOnly="0" labelOnly="1" outline="0" fieldPosition="0">
        <references count="5">
          <reference field="0" count="3">
            <x v="52"/>
            <x v="217"/>
            <x v="344"/>
          </reference>
          <reference field="2" count="1" selected="0">
            <x v="5"/>
          </reference>
          <reference field="3" count="1" selected="0">
            <x v="11"/>
          </reference>
          <reference field="4" count="1" selected="0">
            <x v="78"/>
          </reference>
          <reference field="7" count="1" selected="0">
            <x v="1"/>
          </reference>
        </references>
      </pivotArea>
    </format>
    <format dxfId="768">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
          </reference>
        </references>
      </pivotArea>
    </format>
    <format dxfId="767">
      <pivotArea dataOnly="0" labelOnly="1" outline="0" fieldPosition="0">
        <references count="5">
          <reference field="0" count="9">
            <x v="4"/>
            <x v="55"/>
            <x v="86"/>
            <x v="106"/>
            <x v="113"/>
            <x v="177"/>
            <x v="290"/>
            <x v="293"/>
            <x v="328"/>
          </reference>
          <reference field="2" count="1" selected="0">
            <x v="5"/>
          </reference>
          <reference field="3" count="1" selected="0">
            <x v="11"/>
          </reference>
          <reference field="4" count="1" selected="0">
            <x v="86"/>
          </reference>
          <reference field="7" count="1" selected="0">
            <x v="1"/>
          </reference>
        </references>
      </pivotArea>
    </format>
    <format dxfId="766">
      <pivotArea dataOnly="0" labelOnly="1" outline="0" fieldPosition="0">
        <references count="5">
          <reference field="0" count="1">
            <x v="99"/>
          </reference>
          <reference field="2" count="1" selected="0">
            <x v="5"/>
          </reference>
          <reference field="3" count="1" selected="0">
            <x v="11"/>
          </reference>
          <reference field="4" count="1" selected="0">
            <x v="87"/>
          </reference>
          <reference field="7" count="1" selected="0">
            <x v="1"/>
          </reference>
        </references>
      </pivotArea>
    </format>
    <format dxfId="765">
      <pivotArea dataOnly="0" labelOnly="1" outline="0" fieldPosition="0">
        <references count="5">
          <reference field="0" count="1">
            <x v="97"/>
          </reference>
          <reference field="2" count="1" selected="0">
            <x v="5"/>
          </reference>
          <reference field="3" count="1" selected="0">
            <x v="11"/>
          </reference>
          <reference field="4" count="1" selected="0">
            <x v="89"/>
          </reference>
          <reference field="7" count="1" selected="0">
            <x v="1"/>
          </reference>
        </references>
      </pivotArea>
    </format>
    <format dxfId="764">
      <pivotArea dataOnly="0" labelOnly="1" outline="0" fieldPosition="0">
        <references count="5">
          <reference field="0" count="1">
            <x v="228"/>
          </reference>
          <reference field="2" count="1" selected="0">
            <x v="5"/>
          </reference>
          <reference field="3" count="1" selected="0">
            <x v="11"/>
          </reference>
          <reference field="4" count="1" selected="0">
            <x v="114"/>
          </reference>
          <reference field="7" count="1" selected="0">
            <x v="1"/>
          </reference>
        </references>
      </pivotArea>
    </format>
    <format dxfId="763">
      <pivotArea dataOnly="0" labelOnly="1" outline="0" fieldPosition="0">
        <references count="5">
          <reference field="0" count="1">
            <x v="98"/>
          </reference>
          <reference field="2" count="1" selected="0">
            <x v="5"/>
          </reference>
          <reference field="3" count="1" selected="0">
            <x v="11"/>
          </reference>
          <reference field="4" count="1" selected="0">
            <x v="120"/>
          </reference>
          <reference field="7" count="1" selected="0">
            <x v="1"/>
          </reference>
        </references>
      </pivotArea>
    </format>
    <format dxfId="762">
      <pivotArea dataOnly="0" labelOnly="1" outline="0" fieldPosition="0">
        <references count="5">
          <reference field="0" count="1">
            <x v="99"/>
          </reference>
          <reference field="2" count="1" selected="0">
            <x v="5"/>
          </reference>
          <reference field="3" count="1" selected="0">
            <x v="11"/>
          </reference>
          <reference field="4" count="1" selected="0">
            <x v="121"/>
          </reference>
          <reference field="7" count="1" selected="0">
            <x v="1"/>
          </reference>
        </references>
      </pivotArea>
    </format>
    <format dxfId="761">
      <pivotArea dataOnly="0" labelOnly="1" outline="0" fieldPosition="0">
        <references count="5">
          <reference field="0" count="1">
            <x v="50"/>
          </reference>
          <reference field="2" count="1" selected="0">
            <x v="5"/>
          </reference>
          <reference field="3" count="1" selected="0">
            <x v="11"/>
          </reference>
          <reference field="4" count="1" selected="0">
            <x v="94"/>
          </reference>
          <reference field="7" count="1" selected="0">
            <x v="2"/>
          </reference>
        </references>
      </pivotArea>
    </format>
    <format dxfId="760">
      <pivotArea dataOnly="0" labelOnly="1" outline="0" fieldPosition="0">
        <references count="5">
          <reference field="0" count="1">
            <x v="81"/>
          </reference>
          <reference field="2" count="1" selected="0">
            <x v="5"/>
          </reference>
          <reference field="3" count="1" selected="0">
            <x v="11"/>
          </reference>
          <reference field="4" count="1" selected="0">
            <x v="103"/>
          </reference>
          <reference field="7" count="1" selected="0">
            <x v="2"/>
          </reference>
        </references>
      </pivotArea>
    </format>
    <format dxfId="759">
      <pivotArea dataOnly="0" labelOnly="1" outline="0" fieldPosition="0">
        <references count="5">
          <reference field="0" count="8">
            <x v="17"/>
            <x v="18"/>
            <x v="19"/>
            <x v="126"/>
            <x v="127"/>
            <x v="203"/>
            <x v="335"/>
            <x v="336"/>
          </reference>
          <reference field="2" count="1" selected="0">
            <x v="5"/>
          </reference>
          <reference field="3" count="1" selected="0">
            <x v="11"/>
          </reference>
          <reference field="4" count="1" selected="0">
            <x v="104"/>
          </reference>
          <reference field="7" count="1" selected="0">
            <x v="2"/>
          </reference>
        </references>
      </pivotArea>
    </format>
    <format dxfId="758">
      <pivotArea dataOnly="0" labelOnly="1" outline="0" fieldPosition="0">
        <references count="5">
          <reference field="0" count="3">
            <x v="20"/>
            <x v="21"/>
            <x v="339"/>
          </reference>
          <reference field="2" count="1" selected="0">
            <x v="5"/>
          </reference>
          <reference field="3" count="1" selected="0">
            <x v="11"/>
          </reference>
          <reference field="4" count="1" selected="0">
            <x v="106"/>
          </reference>
          <reference field="7" count="1" selected="0">
            <x v="2"/>
          </reference>
        </references>
      </pivotArea>
    </format>
    <format dxfId="757">
      <pivotArea dataOnly="0" labelOnly="1" outline="0" fieldPosition="0">
        <references count="5">
          <reference field="0" count="2">
            <x v="121"/>
            <x v="220"/>
          </reference>
          <reference field="2" count="1" selected="0">
            <x v="5"/>
          </reference>
          <reference field="3" count="1" selected="0">
            <x v="11"/>
          </reference>
          <reference field="4" count="1" selected="0">
            <x v="109"/>
          </reference>
          <reference field="7" count="1" selected="0">
            <x v="2"/>
          </reference>
        </references>
      </pivotArea>
    </format>
    <format dxfId="756">
      <pivotArea dataOnly="0" labelOnly="1" outline="0" fieldPosition="0">
        <references count="5">
          <reference field="0" count="2">
            <x v="263"/>
            <x v="351"/>
          </reference>
          <reference field="2" count="1" selected="0">
            <x v="5"/>
          </reference>
          <reference field="3" count="1" selected="0">
            <x v="11"/>
          </reference>
          <reference field="4" count="1" selected="0">
            <x v="61"/>
          </reference>
          <reference field="7" count="1" selected="0">
            <x v="3"/>
          </reference>
        </references>
      </pivotArea>
    </format>
    <format dxfId="755">
      <pivotArea dataOnly="0" labelOnly="1" outline="0" fieldPosition="0">
        <references count="5">
          <reference field="0" count="1">
            <x v="15"/>
          </reference>
          <reference field="2" count="1" selected="0">
            <x v="5"/>
          </reference>
          <reference field="3" count="1" selected="0">
            <x v="11"/>
          </reference>
          <reference field="4" count="1" selected="0">
            <x v="66"/>
          </reference>
          <reference field="7" count="1" selected="0">
            <x v="3"/>
          </reference>
        </references>
      </pivotArea>
    </format>
    <format dxfId="754">
      <pivotArea dataOnly="0" labelOnly="1" outline="0" fieldPosition="0">
        <references count="5">
          <reference field="0" count="1">
            <x v="237"/>
          </reference>
          <reference field="2" count="1" selected="0">
            <x v="5"/>
          </reference>
          <reference field="3" count="1" selected="0">
            <x v="11"/>
          </reference>
          <reference field="4" count="1" selected="0">
            <x v="67"/>
          </reference>
          <reference field="7" count="1" selected="0">
            <x v="3"/>
          </reference>
        </references>
      </pivotArea>
    </format>
    <format dxfId="753">
      <pivotArea dataOnly="0" labelOnly="1" outline="0" fieldPosition="0">
        <references count="5">
          <reference field="0" count="2">
            <x v="321"/>
            <x v="350"/>
          </reference>
          <reference field="2" count="1" selected="0">
            <x v="5"/>
          </reference>
          <reference field="3" count="1" selected="0">
            <x v="11"/>
          </reference>
          <reference field="4" count="1" selected="0">
            <x v="92"/>
          </reference>
          <reference field="7" count="1" selected="0">
            <x v="3"/>
          </reference>
        </references>
      </pivotArea>
    </format>
    <format dxfId="752">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6"/>
          </reference>
        </references>
      </pivotArea>
    </format>
    <format dxfId="751">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7"/>
          </reference>
        </references>
      </pivotArea>
    </format>
    <format dxfId="750">
      <pivotArea dataOnly="0" labelOnly="1" outline="0" fieldPosition="0">
        <references count="5">
          <reference field="0" count="1">
            <x v="72"/>
          </reference>
          <reference field="2" count="1" selected="0">
            <x v="5"/>
          </reference>
          <reference field="3" count="1" selected="0">
            <x v="11"/>
          </reference>
          <reference field="4" count="1" selected="0">
            <x v="75"/>
          </reference>
          <reference field="7" count="1" selected="0">
            <x v="7"/>
          </reference>
        </references>
      </pivotArea>
    </format>
    <format dxfId="749">
      <pivotArea dataOnly="0" labelOnly="1" outline="0" fieldPosition="0">
        <references count="5">
          <reference field="0" count="2">
            <x v="73"/>
            <x v="85"/>
          </reference>
          <reference field="2" count="1" selected="0">
            <x v="5"/>
          </reference>
          <reference field="3" count="1" selected="0">
            <x v="11"/>
          </reference>
          <reference field="4" count="1" selected="0">
            <x v="76"/>
          </reference>
          <reference field="7" count="1" selected="0">
            <x v="7"/>
          </reference>
        </references>
      </pivotArea>
    </format>
    <format dxfId="748">
      <pivotArea dataOnly="0" labelOnly="1" outline="0" fieldPosition="0">
        <references count="5">
          <reference field="0" count="1">
            <x v="74"/>
          </reference>
          <reference field="2" count="1" selected="0">
            <x v="5"/>
          </reference>
          <reference field="3" count="1" selected="0">
            <x v="11"/>
          </reference>
          <reference field="4" count="1" selected="0">
            <x v="93"/>
          </reference>
          <reference field="7" count="1" selected="0">
            <x v="7"/>
          </reference>
        </references>
      </pivotArea>
    </format>
    <format dxfId="747">
      <pivotArea dataOnly="0" labelOnly="1" outline="0" fieldPosition="0">
        <references count="5">
          <reference field="0" count="1">
            <x v="71"/>
          </reference>
          <reference field="2" count="1" selected="0">
            <x v="5"/>
          </reference>
          <reference field="3" count="1" selected="0">
            <x v="11"/>
          </reference>
          <reference field="4" count="1" selected="0">
            <x v="94"/>
          </reference>
          <reference field="7" count="1" selected="0">
            <x v="7"/>
          </reference>
        </references>
      </pivotArea>
    </format>
    <format dxfId="746">
      <pivotArea dataOnly="0" labelOnly="1" outline="0" fieldPosition="0">
        <references count="5">
          <reference field="0" count="1">
            <x v="75"/>
          </reference>
          <reference field="2" count="1" selected="0">
            <x v="5"/>
          </reference>
          <reference field="3" count="1" selected="0">
            <x v="11"/>
          </reference>
          <reference field="4" count="1" selected="0">
            <x v="105"/>
          </reference>
          <reference field="7" count="1" selected="0">
            <x v="7"/>
          </reference>
        </references>
      </pivotArea>
    </format>
    <format dxfId="745">
      <pivotArea dataOnly="0" labelOnly="1" outline="0" fieldPosition="0">
        <references count="5">
          <reference field="0" count="10">
            <x v="71"/>
            <x v="72"/>
            <x v="73"/>
            <x v="74"/>
            <x v="76"/>
            <x v="77"/>
            <x v="136"/>
            <x v="137"/>
            <x v="138"/>
            <x v="333"/>
          </reference>
          <reference field="2" count="1" selected="0">
            <x v="5"/>
          </reference>
          <reference field="3" count="1" selected="0">
            <x v="11"/>
          </reference>
          <reference field="4" count="1" selected="0">
            <x v="106"/>
          </reference>
          <reference field="7" count="1" selected="0">
            <x v="7"/>
          </reference>
        </references>
      </pivotArea>
    </format>
    <format dxfId="744">
      <pivotArea dataOnly="0" labelOnly="1" outline="0" fieldPosition="0">
        <references count="5">
          <reference field="0" count="1">
            <x v="76"/>
          </reference>
          <reference field="2" count="1" selected="0">
            <x v="5"/>
          </reference>
          <reference field="3" count="1" selected="0">
            <x v="11"/>
          </reference>
          <reference field="4" count="1" selected="0">
            <x v="107"/>
          </reference>
          <reference field="7" count="1" selected="0">
            <x v="7"/>
          </reference>
        </references>
      </pivotArea>
    </format>
    <format dxfId="743">
      <pivotArea dataOnly="0" labelOnly="1" outline="0" fieldPosition="0">
        <references count="5">
          <reference field="0" count="1">
            <x v="71"/>
          </reference>
          <reference field="2" count="1" selected="0">
            <x v="5"/>
          </reference>
          <reference field="3" count="1" selected="0">
            <x v="11"/>
          </reference>
          <reference field="4" count="1" selected="0">
            <x v="113"/>
          </reference>
          <reference field="7" count="1" selected="0">
            <x v="7"/>
          </reference>
        </references>
      </pivotArea>
    </format>
    <format dxfId="742">
      <pivotArea dataOnly="0" labelOnly="1" outline="0" fieldPosition="0">
        <references count="5">
          <reference field="0" count="1">
            <x v="71"/>
          </reference>
          <reference field="2" count="1" selected="0">
            <x v="5"/>
          </reference>
          <reference field="3" count="1" selected="0">
            <x v="11"/>
          </reference>
          <reference field="4" count="1" selected="0">
            <x v="115"/>
          </reference>
          <reference field="7" count="1" selected="0">
            <x v="7"/>
          </reference>
        </references>
      </pivotArea>
    </format>
    <format dxfId="741">
      <pivotArea dataOnly="0" labelOnly="1" outline="0" fieldPosition="0">
        <references count="5">
          <reference field="0" count="1">
            <x v="349"/>
          </reference>
          <reference field="2" count="1" selected="0">
            <x v="5"/>
          </reference>
          <reference field="3" count="1" selected="0">
            <x v="11"/>
          </reference>
          <reference field="4" count="1" selected="0">
            <x v="120"/>
          </reference>
          <reference field="7" count="1" selected="0">
            <x v="7"/>
          </reference>
        </references>
      </pivotArea>
    </format>
    <format dxfId="740">
      <pivotArea dataOnly="0" labelOnly="1" outline="0" fieldPosition="0">
        <references count="5">
          <reference field="0" count="1">
            <x v="349"/>
          </reference>
          <reference field="2" count="1" selected="0">
            <x v="5"/>
          </reference>
          <reference field="3" count="1" selected="0">
            <x v="11"/>
          </reference>
          <reference field="4" count="1" selected="0">
            <x v="122"/>
          </reference>
          <reference field="7" count="1" selected="0">
            <x v="7"/>
          </reference>
        </references>
      </pivotArea>
    </format>
    <format dxfId="739">
      <pivotArea dataOnly="0" labelOnly="1" outline="0" fieldPosition="0">
        <references count="5">
          <reference field="0" count="1">
            <x v="16"/>
          </reference>
          <reference field="2" count="1" selected="0">
            <x v="5"/>
          </reference>
          <reference field="3" count="1" selected="0">
            <x v="11"/>
          </reference>
          <reference field="4" count="1" selected="0">
            <x v="82"/>
          </reference>
          <reference field="7" count="1" selected="0">
            <x v="8"/>
          </reference>
        </references>
      </pivotArea>
    </format>
    <format dxfId="738">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9"/>
          </reference>
        </references>
      </pivotArea>
    </format>
    <format dxfId="737">
      <pivotArea dataOnly="0" labelOnly="1" outline="0" fieldPosition="0">
        <references count="5">
          <reference field="0" count="1">
            <x v="115"/>
          </reference>
          <reference field="2" count="1" selected="0">
            <x v="5"/>
          </reference>
          <reference field="3" count="1" selected="0">
            <x v="11"/>
          </reference>
          <reference field="4" count="1" selected="0">
            <x v="106"/>
          </reference>
          <reference field="7" count="1" selected="0">
            <x v="9"/>
          </reference>
        </references>
      </pivotArea>
    </format>
    <format dxfId="736">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0"/>
          </reference>
        </references>
      </pivotArea>
    </format>
    <format dxfId="735">
      <pivotArea dataOnly="0" labelOnly="1" outline="0" fieldPosition="0">
        <references count="5">
          <reference field="0" count="1">
            <x v="57"/>
          </reference>
          <reference field="2" count="1" selected="0">
            <x v="5"/>
          </reference>
          <reference field="3" count="1" selected="0">
            <x v="11"/>
          </reference>
          <reference field="4" count="1" selected="0">
            <x v="110"/>
          </reference>
          <reference field="7" count="1" selected="0">
            <x v="11"/>
          </reference>
        </references>
      </pivotArea>
    </format>
    <format dxfId="734">
      <pivotArea dataOnly="0" labelOnly="1" outline="0" fieldPosition="0">
        <references count="5">
          <reference field="0" count="1">
            <x v="54"/>
          </reference>
          <reference field="2" count="1" selected="0">
            <x v="5"/>
          </reference>
          <reference field="3" count="1" selected="0">
            <x v="11"/>
          </reference>
          <reference field="4" count="1" selected="0">
            <x v="111"/>
          </reference>
          <reference field="7" count="1" selected="0">
            <x v="11"/>
          </reference>
        </references>
      </pivotArea>
    </format>
    <format dxfId="733">
      <pivotArea dataOnly="0" labelOnly="1" outline="0" fieldPosition="0">
        <references count="5">
          <reference field="0" count="1">
            <x v="61"/>
          </reference>
          <reference field="2" count="1" selected="0">
            <x v="5"/>
          </reference>
          <reference field="3" count="1" selected="0">
            <x v="11"/>
          </reference>
          <reference field="4" count="1" selected="0">
            <x v="65"/>
          </reference>
          <reference field="7" count="1" selected="0">
            <x v="12"/>
          </reference>
        </references>
      </pivotArea>
    </format>
    <format dxfId="732">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2"/>
          </reference>
        </references>
      </pivotArea>
    </format>
    <format dxfId="731">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12"/>
          </reference>
        </references>
      </pivotArea>
    </format>
    <format dxfId="730">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2"/>
          </reference>
        </references>
      </pivotArea>
    </format>
    <format dxfId="729">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2"/>
          </reference>
        </references>
      </pivotArea>
    </format>
    <format dxfId="728">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2"/>
          </reference>
        </references>
      </pivotArea>
    </format>
    <format dxfId="727">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12"/>
          </reference>
        </references>
      </pivotArea>
    </format>
    <format dxfId="726">
      <pivotArea dataOnly="0" labelOnly="1" outline="0" fieldPosition="0">
        <references count="5">
          <reference field="0" count="1">
            <x v="59"/>
          </reference>
          <reference field="2" count="1" selected="0">
            <x v="5"/>
          </reference>
          <reference field="3" count="1" selected="0">
            <x v="11"/>
          </reference>
          <reference field="4" count="1" selected="0">
            <x v="129"/>
          </reference>
          <reference field="7" count="1" selected="0">
            <x v="12"/>
          </reference>
        </references>
      </pivotArea>
    </format>
    <format dxfId="725">
      <pivotArea dataOnly="0" labelOnly="1" outline="0" fieldPosition="0">
        <references count="5">
          <reference field="0" count="1">
            <x v="129"/>
          </reference>
          <reference field="2" count="1" selected="0">
            <x v="5"/>
          </reference>
          <reference field="3" count="1" selected="0">
            <x v="11"/>
          </reference>
          <reference field="4" count="1" selected="0">
            <x v="130"/>
          </reference>
          <reference field="7" count="1" selected="0">
            <x v="12"/>
          </reference>
        </references>
      </pivotArea>
    </format>
    <format dxfId="724">
      <pivotArea dataOnly="0" labelOnly="1" outline="0" fieldPosition="0">
        <references count="5">
          <reference field="0" count="1">
            <x v="252"/>
          </reference>
          <reference field="2" count="1" selected="0">
            <x v="5"/>
          </reference>
          <reference field="3" count="1" selected="0">
            <x v="11"/>
          </reference>
          <reference field="4" count="1" selected="0">
            <x v="61"/>
          </reference>
          <reference field="7" count="1" selected="0">
            <x v="13"/>
          </reference>
        </references>
      </pivotArea>
    </format>
    <format dxfId="723">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13"/>
          </reference>
        </references>
      </pivotArea>
    </format>
    <format dxfId="722">
      <pivotArea dataOnly="0" labelOnly="1" outline="0" fieldPosition="0">
        <references count="5">
          <reference field="0" count="1">
            <x v="214"/>
          </reference>
          <reference field="2" count="1" selected="0">
            <x v="5"/>
          </reference>
          <reference field="3" count="1" selected="0">
            <x v="11"/>
          </reference>
          <reference field="4" count="1" selected="0">
            <x v="71"/>
          </reference>
          <reference field="7" count="1" selected="0">
            <x v="13"/>
          </reference>
        </references>
      </pivotArea>
    </format>
    <format dxfId="721">
      <pivotArea dataOnly="0" labelOnly="1" outline="0" fieldPosition="0">
        <references count="5">
          <reference field="0" count="1">
            <x v="128"/>
          </reference>
          <reference field="2" count="1" selected="0">
            <x v="5"/>
          </reference>
          <reference field="3" count="1" selected="0">
            <x v="11"/>
          </reference>
          <reference field="4" count="1" selected="0">
            <x v="72"/>
          </reference>
          <reference field="7" count="1" selected="0">
            <x v="13"/>
          </reference>
        </references>
      </pivotArea>
    </format>
    <format dxfId="720">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3"/>
          </reference>
        </references>
      </pivotArea>
    </format>
    <format dxfId="719">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3"/>
          </reference>
        </references>
      </pivotArea>
    </format>
    <format dxfId="718">
      <pivotArea dataOnly="0" labelOnly="1" outline="0" fieldPosition="0">
        <references count="5">
          <reference field="0" count="1">
            <x v="68"/>
          </reference>
          <reference field="2" count="1" selected="0">
            <x v="5"/>
          </reference>
          <reference field="3" count="1" selected="0">
            <x v="11"/>
          </reference>
          <reference field="4" count="1" selected="0">
            <x v="91"/>
          </reference>
          <reference field="7" count="1" selected="0">
            <x v="13"/>
          </reference>
        </references>
      </pivotArea>
    </format>
    <format dxfId="717">
      <pivotArea dataOnly="0" labelOnly="1" outline="0" fieldPosition="0">
        <references count="5">
          <reference field="0" count="1">
            <x v="310"/>
          </reference>
          <reference field="2" count="1" selected="0">
            <x v="5"/>
          </reference>
          <reference field="3" count="1" selected="0">
            <x v="11"/>
          </reference>
          <reference field="4" count="1" selected="0">
            <x v="92"/>
          </reference>
          <reference field="7" count="1" selected="0">
            <x v="13"/>
          </reference>
        </references>
      </pivotArea>
    </format>
    <format dxfId="716">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13"/>
          </reference>
        </references>
      </pivotArea>
    </format>
    <format dxfId="715">
      <pivotArea dataOnly="0" labelOnly="1" outline="0" fieldPosition="0">
        <references count="5">
          <reference field="0" count="2">
            <x v="346"/>
            <x v="347"/>
          </reference>
          <reference field="2" count="1" selected="0">
            <x v="5"/>
          </reference>
          <reference field="3" count="1" selected="0">
            <x v="11"/>
          </reference>
          <reference field="4" count="1" selected="0">
            <x v="106"/>
          </reference>
          <reference field="7" count="1" selected="0">
            <x v="13"/>
          </reference>
        </references>
      </pivotArea>
    </format>
    <format dxfId="714">
      <pivotArea dataOnly="0" labelOnly="1" outline="0" fieldPosition="0">
        <references count="5">
          <reference field="0" count="1">
            <x v="258"/>
          </reference>
          <reference field="2" count="1" selected="0">
            <x v="5"/>
          </reference>
          <reference field="3" count="1" selected="0">
            <x v="11"/>
          </reference>
          <reference field="4" count="1" selected="0">
            <x v="61"/>
          </reference>
          <reference field="7" count="1" selected="0">
            <x v="14"/>
          </reference>
        </references>
      </pivotArea>
    </format>
    <format dxfId="713">
      <pivotArea dataOnly="0" labelOnly="1" outline="0" fieldPosition="0">
        <references count="5">
          <reference field="0" count="1">
            <x v="184"/>
          </reference>
          <reference field="2" count="1" selected="0">
            <x v="5"/>
          </reference>
          <reference field="3" count="1" selected="0">
            <x v="11"/>
          </reference>
          <reference field="4" count="1" selected="0">
            <x v="69"/>
          </reference>
          <reference field="7" count="1" selected="0">
            <x v="14"/>
          </reference>
        </references>
      </pivotArea>
    </format>
    <format dxfId="712">
      <pivotArea dataOnly="0" labelOnly="1" outline="0" fieldPosition="0">
        <references count="5">
          <reference field="0" count="1">
            <x v="184"/>
          </reference>
          <reference field="2" count="1" selected="0">
            <x v="5"/>
          </reference>
          <reference field="3" count="1" selected="0">
            <x v="11"/>
          </reference>
          <reference field="4" count="1" selected="0">
            <x v="71"/>
          </reference>
          <reference field="7" count="1" selected="0">
            <x v="14"/>
          </reference>
        </references>
      </pivotArea>
    </format>
    <format dxfId="711">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4"/>
          </reference>
        </references>
      </pivotArea>
    </format>
    <format dxfId="710">
      <pivotArea dataOnly="0" labelOnly="1" outline="0" fieldPosition="0">
        <references count="5">
          <reference field="0" count="1">
            <x v="316"/>
          </reference>
          <reference field="2" count="1" selected="0">
            <x v="5"/>
          </reference>
          <reference field="3" count="1" selected="0">
            <x v="11"/>
          </reference>
          <reference field="4" count="1" selected="0">
            <x v="92"/>
          </reference>
          <reference field="7" count="1" selected="0">
            <x v="14"/>
          </reference>
        </references>
      </pivotArea>
    </format>
    <format dxfId="709">
      <pivotArea dataOnly="0" labelOnly="1" outline="0" fieldPosition="0">
        <references count="5">
          <reference field="0" count="1">
            <x v="49"/>
          </reference>
          <reference field="2" count="1" selected="0">
            <x v="5"/>
          </reference>
          <reference field="3" count="1" selected="0">
            <x v="11"/>
          </reference>
          <reference field="4" count="1" selected="0">
            <x v="94"/>
          </reference>
          <reference field="7" count="1" selected="0">
            <x v="14"/>
          </reference>
        </references>
      </pivotArea>
    </format>
    <format dxfId="708">
      <pivotArea dataOnly="0" labelOnly="1" outline="0" fieldPosition="0">
        <references count="5">
          <reference field="0" count="1">
            <x v="134"/>
          </reference>
          <reference field="2" count="1" selected="0">
            <x v="5"/>
          </reference>
          <reference field="3" count="1" selected="0">
            <x v="11"/>
          </reference>
          <reference field="4" count="1" selected="0">
            <x v="102"/>
          </reference>
          <reference field="7" count="1" selected="0">
            <x v="14"/>
          </reference>
        </references>
      </pivotArea>
    </format>
    <format dxfId="707">
      <pivotArea dataOnly="0" labelOnly="1" outline="0" fieldPosition="0">
        <references count="5">
          <reference field="0" count="2">
            <x v="356"/>
            <x v="357"/>
          </reference>
          <reference field="2" count="1" selected="0">
            <x v="5"/>
          </reference>
          <reference field="3" count="1" selected="0">
            <x v="11"/>
          </reference>
          <reference field="4" count="1" selected="0">
            <x v="104"/>
          </reference>
          <reference field="7" count="1" selected="0">
            <x v="14"/>
          </reference>
        </references>
      </pivotArea>
    </format>
    <format dxfId="706">
      <pivotArea dataOnly="0" labelOnly="1" outline="0" fieldPosition="0">
        <references count="5">
          <reference field="0" count="3">
            <x v="80"/>
            <x v="94"/>
            <x v="122"/>
          </reference>
          <reference field="2" count="1" selected="0">
            <x v="5"/>
          </reference>
          <reference field="3" count="1" selected="0">
            <x v="11"/>
          </reference>
          <reference field="4" count="1" selected="0">
            <x v="109"/>
          </reference>
          <reference field="7" count="1" selected="0">
            <x v="14"/>
          </reference>
        </references>
      </pivotArea>
    </format>
    <format dxfId="705">
      <pivotArea dataOnly="0" labelOnly="1" outline="0" fieldPosition="0">
        <references count="5">
          <reference field="0" count="1">
            <x v="357"/>
          </reference>
          <reference field="2" count="1" selected="0">
            <x v="5"/>
          </reference>
          <reference field="3" count="1" selected="0">
            <x v="11"/>
          </reference>
          <reference field="4" count="1" selected="0">
            <x v="123"/>
          </reference>
          <reference field="7" count="1" selected="0">
            <x v="14"/>
          </reference>
        </references>
      </pivotArea>
    </format>
    <format dxfId="704">
      <pivotArea dataOnly="0" labelOnly="1" outline="0" fieldPosition="0">
        <references count="5">
          <reference field="0" count="1">
            <x v="248"/>
          </reference>
          <reference field="2" count="1" selected="0">
            <x v="5"/>
          </reference>
          <reference field="3" count="1" selected="0">
            <x v="11"/>
          </reference>
          <reference field="4" count="1" selected="0">
            <x v="61"/>
          </reference>
          <reference field="7" count="1" selected="0">
            <x v="15"/>
          </reference>
        </references>
      </pivotArea>
    </format>
    <format dxfId="703">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15"/>
          </reference>
        </references>
      </pivotArea>
    </format>
    <format dxfId="702">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5"/>
          </reference>
        </references>
      </pivotArea>
    </format>
    <format dxfId="701">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5"/>
          </reference>
        </references>
      </pivotArea>
    </format>
    <format dxfId="700">
      <pivotArea dataOnly="0" labelOnly="1" outline="0" fieldPosition="0">
        <references count="5">
          <reference field="0" count="1">
            <x v="181"/>
          </reference>
          <reference field="2" count="1" selected="0">
            <x v="5"/>
          </reference>
          <reference field="3" count="1" selected="0">
            <x v="11"/>
          </reference>
          <reference field="4" count="1" selected="0">
            <x v="80"/>
          </reference>
          <reference field="7" count="1" selected="0">
            <x v="15"/>
          </reference>
        </references>
      </pivotArea>
    </format>
    <format dxfId="699">
      <pivotArea dataOnly="0" labelOnly="1" outline="0" fieldPosition="0">
        <references count="5">
          <reference field="0" count="1">
            <x v="306"/>
          </reference>
          <reference field="2" count="1" selected="0">
            <x v="5"/>
          </reference>
          <reference field="3" count="1" selected="0">
            <x v="11"/>
          </reference>
          <reference field="4" count="1" selected="0">
            <x v="92"/>
          </reference>
          <reference field="7" count="1" selected="0">
            <x v="15"/>
          </reference>
        </references>
      </pivotArea>
    </format>
    <format dxfId="698">
      <pivotArea dataOnly="0" labelOnly="1" outline="0" fieldPosition="0">
        <references count="5">
          <reference field="0" count="1">
            <x v="132"/>
          </reference>
          <reference field="2" count="1" selected="0">
            <x v="5"/>
          </reference>
          <reference field="3" count="1" selected="0">
            <x v="11"/>
          </reference>
          <reference field="4" count="1" selected="0">
            <x v="102"/>
          </reference>
          <reference field="7" count="1" selected="0">
            <x v="15"/>
          </reference>
        </references>
      </pivotArea>
    </format>
    <format dxfId="697">
      <pivotArea dataOnly="0" labelOnly="1" outline="0" fieldPosition="0">
        <references count="5">
          <reference field="0" count="1">
            <x v="124"/>
          </reference>
          <reference field="2" count="1" selected="0">
            <x v="5"/>
          </reference>
          <reference field="3" count="1" selected="0">
            <x v="11"/>
          </reference>
          <reference field="4" count="1" selected="0">
            <x v="104"/>
          </reference>
          <reference field="7" count="1" selected="0">
            <x v="15"/>
          </reference>
        </references>
      </pivotArea>
    </format>
    <format dxfId="696">
      <pivotArea dataOnly="0" labelOnly="1" outline="0" fieldPosition="0">
        <references count="5">
          <reference field="0" count="1">
            <x v="178"/>
          </reference>
          <reference field="2" count="1" selected="0">
            <x v="5"/>
          </reference>
          <reference field="3" count="1" selected="0">
            <x v="11"/>
          </reference>
          <reference field="4" count="1" selected="0">
            <x v="108"/>
          </reference>
          <reference field="7" count="1" selected="0">
            <x v="15"/>
          </reference>
        </references>
      </pivotArea>
    </format>
    <format dxfId="695">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15"/>
          </reference>
        </references>
      </pivotArea>
    </format>
    <format dxfId="694">
      <pivotArea dataOnly="0" labelOnly="1" outline="0" fieldPosition="0">
        <references count="5">
          <reference field="0" count="1">
            <x v="174"/>
          </reference>
          <reference field="2" count="1" selected="0">
            <x v="5"/>
          </reference>
          <reference field="3" count="1" selected="0">
            <x v="11"/>
          </reference>
          <reference field="4" count="1" selected="0">
            <x v="123"/>
          </reference>
          <reference field="7" count="1" selected="0">
            <x v="15"/>
          </reference>
        </references>
      </pivotArea>
    </format>
    <format dxfId="693">
      <pivotArea dataOnly="0" labelOnly="1" outline="0" fieldPosition="0">
        <references count="5">
          <reference field="0" count="1">
            <x v="110"/>
          </reference>
          <reference field="2" count="1" selected="0">
            <x v="5"/>
          </reference>
          <reference field="3" count="1" selected="0">
            <x v="11"/>
          </reference>
          <reference field="4" count="1" selected="0">
            <x v="124"/>
          </reference>
          <reference field="7" count="1" selected="0">
            <x v="15"/>
          </reference>
        </references>
      </pivotArea>
    </format>
    <format dxfId="692">
      <pivotArea dataOnly="0" labelOnly="1" outline="0" fieldPosition="0">
        <references count="5">
          <reference field="0" count="1">
            <x v="112"/>
          </reference>
          <reference field="2" count="1" selected="0">
            <x v="5"/>
          </reference>
          <reference field="3" count="1" selected="0">
            <x v="11"/>
          </reference>
          <reference field="4" count="1" selected="0">
            <x v="125"/>
          </reference>
          <reference field="7" count="1" selected="0">
            <x v="15"/>
          </reference>
        </references>
      </pivotArea>
    </format>
    <format dxfId="691">
      <pivotArea dataOnly="0" labelOnly="1" outline="0" fieldPosition="0">
        <references count="5">
          <reference field="0" count="1">
            <x v="214"/>
          </reference>
          <reference field="2" count="1" selected="0">
            <x v="5"/>
          </reference>
          <reference field="3" count="1" selected="0">
            <x v="11"/>
          </reference>
          <reference field="4" count="1" selected="0">
            <x v="126"/>
          </reference>
          <reference field="7" count="1" selected="0">
            <x v="15"/>
          </reference>
        </references>
      </pivotArea>
    </format>
    <format dxfId="690">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15"/>
          </reference>
        </references>
      </pivotArea>
    </format>
    <format dxfId="689">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6"/>
          </reference>
        </references>
      </pivotArea>
    </format>
    <format dxfId="688">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6"/>
          </reference>
        </references>
      </pivotArea>
    </format>
    <format dxfId="687">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6"/>
          </reference>
        </references>
      </pivotArea>
    </format>
    <format dxfId="686">
      <pivotArea dataOnly="0" labelOnly="1" outline="0" fieldPosition="0">
        <references count="5">
          <reference field="0" count="1">
            <x v="292"/>
          </reference>
          <reference field="2" count="1" selected="0">
            <x v="5"/>
          </reference>
          <reference field="3" count="1" selected="0">
            <x v="11"/>
          </reference>
          <reference field="4" count="1" selected="0">
            <x v="80"/>
          </reference>
          <reference field="7" count="1" selected="0">
            <x v="16"/>
          </reference>
        </references>
      </pivotArea>
    </format>
    <format dxfId="685">
      <pivotArea dataOnly="0" labelOnly="1" outline="0" fieldPosition="0">
        <references count="5">
          <reference field="0" count="1">
            <x v="33"/>
          </reference>
          <reference field="2" count="1" selected="0">
            <x v="5"/>
          </reference>
          <reference field="3" count="1" selected="0">
            <x v="11"/>
          </reference>
          <reference field="4" count="1" selected="0">
            <x v="94"/>
          </reference>
          <reference field="7" count="1" selected="0">
            <x v="16"/>
          </reference>
        </references>
      </pivotArea>
    </format>
    <format dxfId="684">
      <pivotArea dataOnly="0" labelOnly="1" outline="0" fieldPosition="0">
        <references count="5">
          <reference field="0" count="1">
            <x v="34"/>
          </reference>
          <reference field="2" count="1" selected="0">
            <x v="5"/>
          </reference>
          <reference field="3" count="1" selected="0">
            <x v="11"/>
          </reference>
          <reference field="4" count="1" selected="0">
            <x v="102"/>
          </reference>
          <reference field="7" count="1" selected="0">
            <x v="16"/>
          </reference>
        </references>
      </pivotArea>
    </format>
    <format dxfId="683">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16"/>
          </reference>
        </references>
      </pivotArea>
    </format>
    <format dxfId="682">
      <pivotArea dataOnly="0" labelOnly="1" outline="0" fieldPosition="0">
        <references count="5">
          <reference field="0" count="1">
            <x v="247"/>
          </reference>
          <reference field="2" count="1" selected="0">
            <x v="5"/>
          </reference>
          <reference field="3" count="1" selected="0">
            <x v="11"/>
          </reference>
          <reference field="4" count="1" selected="0">
            <x v="61"/>
          </reference>
          <reference field="7" count="1" selected="0">
            <x v="17"/>
          </reference>
        </references>
      </pivotArea>
    </format>
    <format dxfId="681">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7"/>
          </reference>
        </references>
      </pivotArea>
    </format>
    <format dxfId="680">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7"/>
          </reference>
        </references>
      </pivotArea>
    </format>
    <format dxfId="679">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7"/>
          </reference>
        </references>
      </pivotArea>
    </format>
    <format dxfId="678">
      <pivotArea dataOnly="0" labelOnly="1" outline="0" fieldPosition="0">
        <references count="5">
          <reference field="0" count="1">
            <x v="305"/>
          </reference>
          <reference field="2" count="1" selected="0">
            <x v="5"/>
          </reference>
          <reference field="3" count="1" selected="0">
            <x v="11"/>
          </reference>
          <reference field="4" count="1" selected="0">
            <x v="92"/>
          </reference>
          <reference field="7" count="1" selected="0">
            <x v="17"/>
          </reference>
        </references>
      </pivotArea>
    </format>
    <format dxfId="677">
      <pivotArea dataOnly="0" labelOnly="1" outline="0" fieldPosition="0">
        <references count="5">
          <reference field="0" count="1">
            <x v="250"/>
          </reference>
          <reference field="2" count="1" selected="0">
            <x v="5"/>
          </reference>
          <reference field="3" count="1" selected="0">
            <x v="11"/>
          </reference>
          <reference field="4" count="1" selected="0">
            <x v="61"/>
          </reference>
          <reference field="7" count="1" selected="0">
            <x v="18"/>
          </reference>
        </references>
      </pivotArea>
    </format>
    <format dxfId="676">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8"/>
          </reference>
        </references>
      </pivotArea>
    </format>
    <format dxfId="675">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18"/>
          </reference>
        </references>
      </pivotArea>
    </format>
    <format dxfId="674">
      <pivotArea dataOnly="0" labelOnly="1" outline="0" fieldPosition="0">
        <references count="5">
          <reference field="0" count="1">
            <x v="84"/>
          </reference>
          <reference field="2" count="1" selected="0">
            <x v="5"/>
          </reference>
          <reference field="3" count="1" selected="0">
            <x v="11"/>
          </reference>
          <reference field="4" count="1" selected="0">
            <x v="75"/>
          </reference>
          <reference field="7" count="1" selected="0">
            <x v="18"/>
          </reference>
        </references>
      </pivotArea>
    </format>
    <format dxfId="673">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8"/>
          </reference>
        </references>
      </pivotArea>
    </format>
    <format dxfId="672">
      <pivotArea dataOnly="0" labelOnly="1" outline="0" fieldPosition="0">
        <references count="5">
          <reference field="0" count="1">
            <x v="308"/>
          </reference>
          <reference field="2" count="1" selected="0">
            <x v="5"/>
          </reference>
          <reference field="3" count="1" selected="0">
            <x v="11"/>
          </reference>
          <reference field="4" count="1" selected="0">
            <x v="92"/>
          </reference>
          <reference field="7" count="1" selected="0">
            <x v="18"/>
          </reference>
        </references>
      </pivotArea>
    </format>
    <format dxfId="671">
      <pivotArea dataOnly="0" labelOnly="1" outline="0" fieldPosition="0">
        <references count="5">
          <reference field="0" count="1">
            <x v="179"/>
          </reference>
          <reference field="2" count="1" selected="0">
            <x v="5"/>
          </reference>
          <reference field="3" count="1" selected="0">
            <x v="11"/>
          </reference>
          <reference field="4" count="1" selected="0">
            <x v="95"/>
          </reference>
          <reference field="7" count="1" selected="0">
            <x v="18"/>
          </reference>
        </references>
      </pivotArea>
    </format>
    <format dxfId="670">
      <pivotArea dataOnly="0" labelOnly="1" outline="0" fieldPosition="0">
        <references count="5">
          <reference field="0" count="1">
            <x v="123"/>
          </reference>
          <reference field="2" count="1" selected="0">
            <x v="5"/>
          </reference>
          <reference field="3" count="1" selected="0">
            <x v="11"/>
          </reference>
          <reference field="4" count="1" selected="0">
            <x v="104"/>
          </reference>
          <reference field="7" count="1" selected="0">
            <x v="18"/>
          </reference>
        </references>
      </pivotArea>
    </format>
    <format dxfId="669">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18"/>
          </reference>
        </references>
      </pivotArea>
    </format>
    <format dxfId="668">
      <pivotArea dataOnly="0" labelOnly="1" outline="0" fieldPosition="0">
        <references count="5">
          <reference field="0" count="1">
            <x v="174"/>
          </reference>
          <reference field="2" count="1" selected="0">
            <x v="5"/>
          </reference>
          <reference field="3" count="1" selected="0">
            <x v="11"/>
          </reference>
          <reference field="4" count="1" selected="0">
            <x v="123"/>
          </reference>
          <reference field="7" count="1" selected="0">
            <x v="18"/>
          </reference>
        </references>
      </pivotArea>
    </format>
    <format dxfId="667">
      <pivotArea dataOnly="0" labelOnly="1" outline="0" fieldPosition="0">
        <references count="5">
          <reference field="0" count="1">
            <x v="10"/>
          </reference>
          <reference field="2" count="1" selected="0">
            <x v="5"/>
          </reference>
          <reference field="3" count="1" selected="0">
            <x v="11"/>
          </reference>
          <reference field="4" count="1" selected="0">
            <x v="59"/>
          </reference>
          <reference field="7" count="1" selected="0">
            <x v="19"/>
          </reference>
        </references>
      </pivotArea>
    </format>
    <format dxfId="666">
      <pivotArea dataOnly="0" labelOnly="1" outline="0" fieldPosition="0">
        <references count="5">
          <reference field="0" count="1">
            <x v="257"/>
          </reference>
          <reference field="2" count="1" selected="0">
            <x v="5"/>
          </reference>
          <reference field="3" count="1" selected="0">
            <x v="11"/>
          </reference>
          <reference field="4" count="1" selected="0">
            <x v="61"/>
          </reference>
          <reference field="7" count="1" selected="0">
            <x v="19"/>
          </reference>
        </references>
      </pivotArea>
    </format>
    <format dxfId="665">
      <pivotArea dataOnly="0" labelOnly="1" outline="0" fieldPosition="0">
        <references count="5">
          <reference field="0" count="1">
            <x v="315"/>
          </reference>
          <reference field="2" count="1" selected="0">
            <x v="5"/>
          </reference>
          <reference field="3" count="1" selected="0">
            <x v="11"/>
          </reference>
          <reference field="4" count="1" selected="0">
            <x v="92"/>
          </reference>
          <reference field="7" count="1" selected="0">
            <x v="19"/>
          </reference>
        </references>
      </pivotArea>
    </format>
    <format dxfId="664">
      <pivotArea dataOnly="0" labelOnly="1" outline="0" fieldPosition="0">
        <references count="5">
          <reference field="0" count="1">
            <x v="48"/>
          </reference>
          <reference field="2" count="1" selected="0">
            <x v="5"/>
          </reference>
          <reference field="3" count="1" selected="0">
            <x v="11"/>
          </reference>
          <reference field="4" count="1" selected="0">
            <x v="94"/>
          </reference>
          <reference field="7" count="1" selected="0">
            <x v="19"/>
          </reference>
        </references>
      </pivotArea>
    </format>
    <format dxfId="663">
      <pivotArea dataOnly="0" labelOnly="1" outline="0" fieldPosition="0">
        <references count="5">
          <reference field="0" count="1">
            <x v="223"/>
          </reference>
          <reference field="2" count="1" selected="0">
            <x v="5"/>
          </reference>
          <reference field="3" count="1" selected="0">
            <x v="11"/>
          </reference>
          <reference field="4" count="1" selected="0">
            <x v="99"/>
          </reference>
          <reference field="7" count="1" selected="0">
            <x v="19"/>
          </reference>
        </references>
      </pivotArea>
    </format>
    <format dxfId="662">
      <pivotArea dataOnly="0" labelOnly="1" outline="0" fieldPosition="0">
        <references count="5">
          <reference field="0" count="1">
            <x v="133"/>
          </reference>
          <reference field="2" count="1" selected="0">
            <x v="5"/>
          </reference>
          <reference field="3" count="1" selected="0">
            <x v="11"/>
          </reference>
          <reference field="4" count="1" selected="0">
            <x v="102"/>
          </reference>
          <reference field="7" count="1" selected="0">
            <x v="19"/>
          </reference>
        </references>
      </pivotArea>
    </format>
    <format dxfId="661">
      <pivotArea dataOnly="0" labelOnly="1" outline="0" fieldPosition="0">
        <references count="5">
          <reference field="0" count="1">
            <x v="82"/>
          </reference>
          <reference field="2" count="1" selected="0">
            <x v="5"/>
          </reference>
          <reference field="3" count="1" selected="0">
            <x v="11"/>
          </reference>
          <reference field="4" count="1" selected="0">
            <x v="103"/>
          </reference>
          <reference field="7" count="1" selected="0">
            <x v="19"/>
          </reference>
        </references>
      </pivotArea>
    </format>
    <format dxfId="660">
      <pivotArea dataOnly="0" labelOnly="1" outline="0" fieldPosition="0">
        <references count="5">
          <reference field="0" count="1">
            <x v="135"/>
          </reference>
          <reference field="2" count="1" selected="0">
            <x v="5"/>
          </reference>
          <reference field="3" count="1" selected="0">
            <x v="11"/>
          </reference>
          <reference field="4" count="1" selected="0">
            <x v="110"/>
          </reference>
          <reference field="7" count="1" selected="0">
            <x v="19"/>
          </reference>
        </references>
      </pivotArea>
    </format>
    <format dxfId="659">
      <pivotArea dataOnly="0" labelOnly="1" outline="0" fieldPosition="0">
        <references count="5">
          <reference field="0" count="1">
            <x v="245"/>
          </reference>
          <reference field="2" count="1" selected="0">
            <x v="5"/>
          </reference>
          <reference field="3" count="1" selected="0">
            <x v="11"/>
          </reference>
          <reference field="4" count="1" selected="0">
            <x v="61"/>
          </reference>
          <reference field="7" count="1" selected="0">
            <x v="20"/>
          </reference>
        </references>
      </pivotArea>
    </format>
    <format dxfId="658">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20"/>
          </reference>
        </references>
      </pivotArea>
    </format>
    <format dxfId="657">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20"/>
          </reference>
        </references>
      </pivotArea>
    </format>
    <format dxfId="656">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0"/>
          </reference>
        </references>
      </pivotArea>
    </format>
    <format dxfId="655">
      <pivotArea dataOnly="0" labelOnly="1" outline="0" fieldPosition="0">
        <references count="5">
          <reference field="0" count="1">
            <x v="42"/>
          </reference>
          <reference field="2" count="1" selected="0">
            <x v="5"/>
          </reference>
          <reference field="3" count="1" selected="0">
            <x v="11"/>
          </reference>
          <reference field="4" count="1" selected="0">
            <x v="76"/>
          </reference>
          <reference field="7" count="1" selected="0">
            <x v="20"/>
          </reference>
        </references>
      </pivotArea>
    </format>
    <format dxfId="654">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0"/>
          </reference>
        </references>
      </pivotArea>
    </format>
    <format dxfId="653">
      <pivotArea dataOnly="0" labelOnly="1" outline="0" fieldPosition="0">
        <references count="5">
          <reference field="0" count="1">
            <x v="303"/>
          </reference>
          <reference field="2" count="1" selected="0">
            <x v="5"/>
          </reference>
          <reference field="3" count="1" selected="0">
            <x v="11"/>
          </reference>
          <reference field="4" count="1" selected="0">
            <x v="92"/>
          </reference>
          <reference field="7" count="1" selected="0">
            <x v="20"/>
          </reference>
        </references>
      </pivotArea>
    </format>
    <format dxfId="652">
      <pivotArea dataOnly="0" labelOnly="1" outline="0" fieldPosition="0">
        <references count="5">
          <reference field="0" count="2">
            <x v="47"/>
            <x v="96"/>
          </reference>
          <reference field="2" count="1" selected="0">
            <x v="5"/>
          </reference>
          <reference field="3" count="1" selected="0">
            <x v="11"/>
          </reference>
          <reference field="4" count="1" selected="0">
            <x v="94"/>
          </reference>
          <reference field="7" count="1" selected="0">
            <x v="20"/>
          </reference>
        </references>
      </pivotArea>
    </format>
    <format dxfId="651">
      <pivotArea dataOnly="0" labelOnly="1" outline="0" fieldPosition="0">
        <references count="5">
          <reference field="0" count="1">
            <x v="221"/>
          </reference>
          <reference field="2" count="1" selected="0">
            <x v="5"/>
          </reference>
          <reference field="3" count="1" selected="0">
            <x v="11"/>
          </reference>
          <reference field="4" count="1" selected="0">
            <x v="99"/>
          </reference>
          <reference field="7" count="1" selected="0">
            <x v="20"/>
          </reference>
        </references>
      </pivotArea>
    </format>
    <format dxfId="650">
      <pivotArea dataOnly="0" labelOnly="1" outline="0" fieldPosition="0">
        <references count="5">
          <reference field="0" count="1">
            <x v="225"/>
          </reference>
          <reference field="2" count="1" selected="0">
            <x v="5"/>
          </reference>
          <reference field="3" count="1" selected="0">
            <x v="11"/>
          </reference>
          <reference field="4" count="1" selected="0">
            <x v="100"/>
          </reference>
          <reference field="7" count="1" selected="0">
            <x v="20"/>
          </reference>
        </references>
      </pivotArea>
    </format>
    <format dxfId="649">
      <pivotArea dataOnly="0" labelOnly="1" outline="0" fieldPosition="0">
        <references count="5">
          <reference field="0" count="1">
            <x v="96"/>
          </reference>
          <reference field="2" count="1" selected="0">
            <x v="5"/>
          </reference>
          <reference field="3" count="1" selected="0">
            <x v="11"/>
          </reference>
          <reference field="4" count="1" selected="0">
            <x v="106"/>
          </reference>
          <reference field="7" count="1" selected="0">
            <x v="20"/>
          </reference>
        </references>
      </pivotArea>
    </format>
    <format dxfId="648">
      <pivotArea dataOnly="0" labelOnly="1" outline="0" fieldPosition="0">
        <references count="5">
          <reference field="0" count="1">
            <x v="244"/>
          </reference>
          <reference field="2" count="1" selected="0">
            <x v="5"/>
          </reference>
          <reference field="3" count="1" selected="0">
            <x v="11"/>
          </reference>
          <reference field="4" count="1" selected="0">
            <x v="61"/>
          </reference>
          <reference field="7" count="1" selected="0">
            <x v="21"/>
          </reference>
        </references>
      </pivotArea>
    </format>
    <format dxfId="647">
      <pivotArea dataOnly="0" labelOnly="1" outline="0" fieldPosition="0">
        <references count="5">
          <reference field="0" count="2">
            <x v="26"/>
            <x v="329"/>
          </reference>
          <reference field="2" count="1" selected="0">
            <x v="5"/>
          </reference>
          <reference field="3" count="1" selected="0">
            <x v="11"/>
          </reference>
          <reference field="4" count="1" selected="0">
            <x v="64"/>
          </reference>
          <reference field="7" count="1" selected="0">
            <x v="21"/>
          </reference>
        </references>
      </pivotArea>
    </format>
    <format dxfId="646">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1"/>
          </reference>
        </references>
      </pivotArea>
    </format>
    <format dxfId="645">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1"/>
          </reference>
        </references>
      </pivotArea>
    </format>
    <format dxfId="644">
      <pivotArea dataOnly="0" labelOnly="1" outline="0" fieldPosition="0">
        <references count="5">
          <reference field="0" count="1">
            <x v="302"/>
          </reference>
          <reference field="2" count="1" selected="0">
            <x v="5"/>
          </reference>
          <reference field="3" count="1" selected="0">
            <x v="11"/>
          </reference>
          <reference field="4" count="1" selected="0">
            <x v="92"/>
          </reference>
          <reference field="7" count="1" selected="0">
            <x v="21"/>
          </reference>
        </references>
      </pivotArea>
    </format>
    <format dxfId="643">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21"/>
          </reference>
        </references>
      </pivotArea>
    </format>
    <format dxfId="642">
      <pivotArea dataOnly="0" labelOnly="1" outline="0" fieldPosition="0">
        <references count="5">
          <reference field="0" count="1">
            <x v="246"/>
          </reference>
          <reference field="2" count="1" selected="0">
            <x v="5"/>
          </reference>
          <reference field="3" count="1" selected="0">
            <x v="11"/>
          </reference>
          <reference field="4" count="1" selected="0">
            <x v="61"/>
          </reference>
          <reference field="7" count="1" selected="0">
            <x v="22"/>
          </reference>
        </references>
      </pivotArea>
    </format>
    <format dxfId="641">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22"/>
          </reference>
        </references>
      </pivotArea>
    </format>
    <format dxfId="640">
      <pivotArea dataOnly="0" labelOnly="1" outline="0" fieldPosition="0">
        <references count="5">
          <reference field="0" count="1">
            <x v="304"/>
          </reference>
          <reference field="2" count="1" selected="0">
            <x v="5"/>
          </reference>
          <reference field="3" count="1" selected="0">
            <x v="11"/>
          </reference>
          <reference field="4" count="1" selected="0">
            <x v="92"/>
          </reference>
          <reference field="7" count="1" selected="0">
            <x v="22"/>
          </reference>
        </references>
      </pivotArea>
    </format>
    <format dxfId="639">
      <pivotArea dataOnly="0" labelOnly="1" outline="0" fieldPosition="0">
        <references count="5">
          <reference field="0" count="1">
            <x v="222"/>
          </reference>
          <reference field="2" count="1" selected="0">
            <x v="5"/>
          </reference>
          <reference field="3" count="1" selected="0">
            <x v="11"/>
          </reference>
          <reference field="4" count="1" selected="0">
            <x v="99"/>
          </reference>
          <reference field="7" count="1" selected="0">
            <x v="22"/>
          </reference>
        </references>
      </pivotArea>
    </format>
    <format dxfId="638">
      <pivotArea dataOnly="0" labelOnly="1" outline="0" fieldPosition="0">
        <references count="5">
          <reference field="0" count="1">
            <x v="226"/>
          </reference>
          <reference field="2" count="1" selected="0">
            <x v="5"/>
          </reference>
          <reference field="3" count="1" selected="0">
            <x v="11"/>
          </reference>
          <reference field="4" count="1" selected="0">
            <x v="100"/>
          </reference>
          <reference field="7" count="1" selected="0">
            <x v="22"/>
          </reference>
        </references>
      </pivotArea>
    </format>
    <format dxfId="637">
      <pivotArea dataOnly="0" labelOnly="1" outline="0" fieldPosition="0">
        <references count="5">
          <reference field="0" count="2">
            <x v="190"/>
            <x v="262"/>
          </reference>
          <reference field="2" count="1" selected="0">
            <x v="5"/>
          </reference>
          <reference field="3" count="1" selected="0">
            <x v="11"/>
          </reference>
          <reference field="4" count="1" selected="0">
            <x v="61"/>
          </reference>
          <reference field="7" count="1" selected="0">
            <x v="23"/>
          </reference>
        </references>
      </pivotArea>
    </format>
    <format dxfId="636">
      <pivotArea dataOnly="0" labelOnly="1" outline="0" fieldPosition="0">
        <references count="5">
          <reference field="0" count="1">
            <x v="142"/>
          </reference>
          <reference field="2" count="1" selected="0">
            <x v="5"/>
          </reference>
          <reference field="3" count="1" selected="0">
            <x v="11"/>
          </reference>
          <reference field="4" count="1" selected="0">
            <x v="62"/>
          </reference>
          <reference field="7" count="1" selected="0">
            <x v="23"/>
          </reference>
        </references>
      </pivotArea>
    </format>
    <format dxfId="635">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23"/>
          </reference>
        </references>
      </pivotArea>
    </format>
    <format dxfId="634">
      <pivotArea dataOnly="0" labelOnly="1" outline="0" fieldPosition="0">
        <references count="5">
          <reference field="0" count="1">
            <x v="85"/>
          </reference>
          <reference field="2" count="1" selected="0">
            <x v="5"/>
          </reference>
          <reference field="3" count="1" selected="0">
            <x v="11"/>
          </reference>
          <reference field="4" count="1" selected="0">
            <x v="83"/>
          </reference>
          <reference field="7" count="1" selected="0">
            <x v="23"/>
          </reference>
        </references>
      </pivotArea>
    </format>
    <format dxfId="633">
      <pivotArea dataOnly="0" labelOnly="1" outline="0" fieldPosition="0">
        <references count="5">
          <reference field="0" count="1">
            <x v="348"/>
          </reference>
          <reference field="2" count="1" selected="0">
            <x v="5"/>
          </reference>
          <reference field="3" count="1" selected="0">
            <x v="11"/>
          </reference>
          <reference field="4" count="1" selected="0">
            <x v="85"/>
          </reference>
          <reference field="7" count="1" selected="0">
            <x v="23"/>
          </reference>
        </references>
      </pivotArea>
    </format>
    <format dxfId="632">
      <pivotArea dataOnly="0" labelOnly="1" outline="0" fieldPosition="0">
        <references count="5">
          <reference field="0" count="1">
            <x v="102"/>
          </reference>
          <reference field="2" count="1" selected="0">
            <x v="5"/>
          </reference>
          <reference field="3" count="1" selected="0">
            <x v="11"/>
          </reference>
          <reference field="4" count="1" selected="0">
            <x v="87"/>
          </reference>
          <reference field="7" count="1" selected="0">
            <x v="23"/>
          </reference>
        </references>
      </pivotArea>
    </format>
    <format dxfId="631">
      <pivotArea dataOnly="0" labelOnly="1" outline="0" fieldPosition="0">
        <references count="5">
          <reference field="0" count="1">
            <x v="84"/>
          </reference>
          <reference field="2" count="1" selected="0">
            <x v="5"/>
          </reference>
          <reference field="3" count="1" selected="0">
            <x v="11"/>
          </reference>
          <reference field="4" count="1" selected="0">
            <x v="88"/>
          </reference>
          <reference field="7" count="1" selected="0">
            <x v="23"/>
          </reference>
        </references>
      </pivotArea>
    </format>
    <format dxfId="630">
      <pivotArea dataOnly="0" labelOnly="1" outline="0" fieldPosition="0">
        <references count="5">
          <reference field="0" count="1">
            <x v="59"/>
          </reference>
          <reference field="2" count="1" selected="0">
            <x v="5"/>
          </reference>
          <reference field="3" count="1" selected="0">
            <x v="11"/>
          </reference>
          <reference field="4" count="1" selected="0">
            <x v="90"/>
          </reference>
          <reference field="7" count="1" selected="0">
            <x v="23"/>
          </reference>
        </references>
      </pivotArea>
    </format>
    <format dxfId="629">
      <pivotArea dataOnly="0" labelOnly="1" outline="0" fieldPosition="0">
        <references count="5">
          <reference field="0" count="1">
            <x v="68"/>
          </reference>
          <reference field="2" count="1" selected="0">
            <x v="5"/>
          </reference>
          <reference field="3" count="1" selected="0">
            <x v="11"/>
          </reference>
          <reference field="4" count="1" selected="0">
            <x v="91"/>
          </reference>
          <reference field="7" count="1" selected="0">
            <x v="23"/>
          </reference>
        </references>
      </pivotArea>
    </format>
    <format dxfId="628">
      <pivotArea dataOnly="0" labelOnly="1" outline="0" fieldPosition="0">
        <references count="5">
          <reference field="0" count="1">
            <x v="320"/>
          </reference>
          <reference field="2" count="1" selected="0">
            <x v="5"/>
          </reference>
          <reference field="3" count="1" selected="0">
            <x v="11"/>
          </reference>
          <reference field="4" count="1" selected="0">
            <x v="92"/>
          </reference>
          <reference field="7" count="1" selected="0">
            <x v="23"/>
          </reference>
        </references>
      </pivotArea>
    </format>
    <format dxfId="627">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23"/>
          </reference>
        </references>
      </pivotArea>
    </format>
    <format dxfId="626">
      <pivotArea dataOnly="0" labelOnly="1" outline="0" fieldPosition="0">
        <references count="5">
          <reference field="0" count="1">
            <x v="179"/>
          </reference>
          <reference field="2" count="1" selected="0">
            <x v="5"/>
          </reference>
          <reference field="3" count="1" selected="0">
            <x v="11"/>
          </reference>
          <reference field="4" count="1" selected="0">
            <x v="95"/>
          </reference>
          <reference field="7" count="1" selected="0">
            <x v="23"/>
          </reference>
        </references>
      </pivotArea>
    </format>
    <format dxfId="625">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23"/>
          </reference>
        </references>
      </pivotArea>
    </format>
    <format dxfId="624">
      <pivotArea dataOnly="0" labelOnly="1" outline="0" fieldPosition="0">
        <references count="5">
          <reference field="0" count="1">
            <x v="274"/>
          </reference>
          <reference field="2" count="1" selected="0">
            <x v="5"/>
          </reference>
          <reference field="3" count="1" selected="0">
            <x v="11"/>
          </reference>
          <reference field="4" count="1" selected="0">
            <x v="97"/>
          </reference>
          <reference field="7" count="1" selected="0">
            <x v="23"/>
          </reference>
        </references>
      </pivotArea>
    </format>
    <format dxfId="623">
      <pivotArea dataOnly="0" labelOnly="1" outline="0" fieldPosition="0">
        <references count="5">
          <reference field="0" count="1">
            <x v="179"/>
          </reference>
          <reference field="2" count="1" selected="0">
            <x v="5"/>
          </reference>
          <reference field="3" count="1" selected="0">
            <x v="11"/>
          </reference>
          <reference field="4" count="1" selected="0">
            <x v="98"/>
          </reference>
          <reference field="7" count="1" selected="0">
            <x v="23"/>
          </reference>
        </references>
      </pivotArea>
    </format>
    <format dxfId="622">
      <pivotArea dataOnly="0" labelOnly="1" outline="0" fieldPosition="0">
        <references count="5">
          <reference field="0" count="1">
            <x v="24"/>
          </reference>
          <reference field="2" count="1" selected="0">
            <x v="5"/>
          </reference>
          <reference field="3" count="1" selected="0">
            <x v="11"/>
          </reference>
          <reference field="4" count="1" selected="0">
            <x v="112"/>
          </reference>
          <reference field="7" count="1" selected="0">
            <x v="23"/>
          </reference>
        </references>
      </pivotArea>
    </format>
    <format dxfId="621">
      <pivotArea dataOnly="0" labelOnly="1" outline="0" fieldPosition="0">
        <references count="5">
          <reference field="0" count="1">
            <x v="180"/>
          </reference>
          <reference field="2" count="1" selected="0">
            <x v="5"/>
          </reference>
          <reference field="3" count="1" selected="0">
            <x v="11"/>
          </reference>
          <reference field="4" count="1" selected="0">
            <x v="120"/>
          </reference>
          <reference field="7" count="1" selected="0">
            <x v="23"/>
          </reference>
        </references>
      </pivotArea>
    </format>
    <format dxfId="620">
      <pivotArea dataOnly="0" labelOnly="1" outline="0" fieldPosition="0">
        <references count="5">
          <reference field="0" count="2">
            <x v="102"/>
            <x v="206"/>
          </reference>
          <reference field="2" count="1" selected="0">
            <x v="5"/>
          </reference>
          <reference field="3" count="1" selected="0">
            <x v="11"/>
          </reference>
          <reference field="4" count="1" selected="0">
            <x v="121"/>
          </reference>
          <reference field="7" count="1" selected="0">
            <x v="23"/>
          </reference>
        </references>
      </pivotArea>
    </format>
    <format dxfId="619">
      <pivotArea dataOnly="0" labelOnly="1" outline="0" fieldPosition="0">
        <references count="5">
          <reference field="0" count="1">
            <x v="84"/>
          </reference>
          <reference field="2" count="1" selected="0">
            <x v="5"/>
          </reference>
          <reference field="3" count="1" selected="0">
            <x v="11"/>
          </reference>
          <reference field="4" count="1" selected="0">
            <x v="122"/>
          </reference>
          <reference field="7" count="1" selected="0">
            <x v="23"/>
          </reference>
        </references>
      </pivotArea>
    </format>
    <format dxfId="618">
      <pivotArea dataOnly="0" labelOnly="1" outline="0" fieldPosition="0">
        <references count="5">
          <reference field="0" count="1">
            <x v="59"/>
          </reference>
          <reference field="2" count="1" selected="0">
            <x v="5"/>
          </reference>
          <reference field="3" count="1" selected="0">
            <x v="11"/>
          </reference>
          <reference field="4" count="1" selected="0">
            <x v="129"/>
          </reference>
          <reference field="7" count="1" selected="0">
            <x v="23"/>
          </reference>
        </references>
      </pivotArea>
    </format>
    <format dxfId="617">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23"/>
          </reference>
        </references>
      </pivotArea>
    </format>
    <format dxfId="616">
      <pivotArea dataOnly="0" labelOnly="1" outline="0" fieldPosition="0">
        <references count="5">
          <reference field="0" count="1">
            <x v="84"/>
          </reference>
          <reference field="2" count="1" selected="0">
            <x v="5"/>
          </reference>
          <reference field="3" count="1" selected="0">
            <x v="11"/>
          </reference>
          <reference field="4" count="1" selected="0">
            <x v="134"/>
          </reference>
          <reference field="7" count="1" selected="0">
            <x v="23"/>
          </reference>
        </references>
      </pivotArea>
    </format>
    <format dxfId="615">
      <pivotArea dataOnly="0" labelOnly="1" outline="0" fieldPosition="0">
        <references count="5">
          <reference field="0" count="1">
            <x v="260"/>
          </reference>
          <reference field="2" count="1" selected="0">
            <x v="5"/>
          </reference>
          <reference field="3" count="1" selected="0">
            <x v="11"/>
          </reference>
          <reference field="4" count="1" selected="0">
            <x v="61"/>
          </reference>
          <reference field="7" count="1" selected="0">
            <x v="24"/>
          </reference>
        </references>
      </pivotArea>
    </format>
    <format dxfId="614">
      <pivotArea dataOnly="0" labelOnly="1" outline="0" fieldPosition="0">
        <references count="5">
          <reference field="0" count="1">
            <x v="139"/>
          </reference>
          <reference field="2" count="1" selected="0">
            <x v="5"/>
          </reference>
          <reference field="3" count="1" selected="0">
            <x v="11"/>
          </reference>
          <reference field="4" count="1" selected="0">
            <x v="63"/>
          </reference>
          <reference field="7" count="1" selected="0">
            <x v="24"/>
          </reference>
        </references>
      </pivotArea>
    </format>
    <format dxfId="613">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24"/>
          </reference>
        </references>
      </pivotArea>
    </format>
    <format dxfId="612">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24"/>
          </reference>
        </references>
      </pivotArea>
    </format>
    <format dxfId="611">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4"/>
          </reference>
        </references>
      </pivotArea>
    </format>
    <format dxfId="610">
      <pivotArea dataOnly="0" labelOnly="1" outline="0" fieldPosition="0">
        <references count="5">
          <reference field="0" count="1">
            <x v="318"/>
          </reference>
          <reference field="2" count="1" selected="0">
            <x v="5"/>
          </reference>
          <reference field="3" count="1" selected="0">
            <x v="11"/>
          </reference>
          <reference field="4" count="1" selected="0">
            <x v="92"/>
          </reference>
          <reference field="7" count="1" selected="0">
            <x v="24"/>
          </reference>
        </references>
      </pivotArea>
    </format>
    <format dxfId="609">
      <pivotArea dataOnly="0" labelOnly="1" outline="0" fieldPosition="0">
        <references count="5">
          <reference field="0" count="1">
            <x v="39"/>
          </reference>
          <reference field="2" count="1" selected="0">
            <x v="5"/>
          </reference>
          <reference field="3" count="1" selected="0">
            <x v="11"/>
          </reference>
          <reference field="4" count="1" selected="0">
            <x v="94"/>
          </reference>
          <reference field="7" count="1" selected="0">
            <x v="24"/>
          </reference>
        </references>
      </pivotArea>
    </format>
    <format dxfId="608">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24"/>
          </reference>
        </references>
      </pivotArea>
    </format>
    <format dxfId="607">
      <pivotArea dataOnly="0" labelOnly="1" outline="0" fieldPosition="0">
        <references count="5">
          <reference field="0" count="2">
            <x v="120"/>
            <x v="176"/>
          </reference>
          <reference field="2" count="1" selected="0">
            <x v="5"/>
          </reference>
          <reference field="3" count="1" selected="0">
            <x v="11"/>
          </reference>
          <reference field="4" count="1" selected="0">
            <x v="109"/>
          </reference>
          <reference field="7" count="1" selected="0">
            <x v="24"/>
          </reference>
        </references>
      </pivotArea>
    </format>
    <format dxfId="606">
      <pivotArea dataOnly="0" labelOnly="1" outline="0" fieldPosition="0">
        <references count="5">
          <reference field="0" count="1">
            <x v="58"/>
          </reference>
          <reference field="2" count="1" selected="0">
            <x v="5"/>
          </reference>
          <reference field="3" count="1" selected="0">
            <x v="11"/>
          </reference>
          <reference field="4" count="1" selected="0">
            <x v="68"/>
          </reference>
          <reference field="7" count="1" selected="0">
            <x v="25"/>
          </reference>
        </references>
      </pivotArea>
    </format>
    <format dxfId="605">
      <pivotArea dataOnly="0" labelOnly="1" outline="0" fieldPosition="0">
        <references count="5">
          <reference field="0" count="1">
            <x v="251"/>
          </reference>
          <reference field="2" count="1" selected="0">
            <x v="5"/>
          </reference>
          <reference field="3" count="1" selected="0">
            <x v="11"/>
          </reference>
          <reference field="4" count="1" selected="0">
            <x v="61"/>
          </reference>
          <reference field="7" count="1" selected="0">
            <x v="26"/>
          </reference>
        </references>
      </pivotArea>
    </format>
    <format dxfId="604">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26"/>
          </reference>
        </references>
      </pivotArea>
    </format>
    <format dxfId="603">
      <pivotArea dataOnly="0" labelOnly="1" outline="0" fieldPosition="0">
        <references count="5">
          <reference field="0" count="1">
            <x v="112"/>
          </reference>
          <reference field="2" count="1" selected="0">
            <x v="5"/>
          </reference>
          <reference field="3" count="1" selected="0">
            <x v="11"/>
          </reference>
          <reference field="4" count="1" selected="0">
            <x v="70"/>
          </reference>
          <reference field="7" count="1" selected="0">
            <x v="26"/>
          </reference>
        </references>
      </pivotArea>
    </format>
    <format dxfId="602">
      <pivotArea dataOnly="0" labelOnly="1" outline="0" fieldPosition="0">
        <references count="5">
          <reference field="0" count="1">
            <x v="214"/>
          </reference>
          <reference field="2" count="1" selected="0">
            <x v="5"/>
          </reference>
          <reference field="3" count="1" selected="0">
            <x v="11"/>
          </reference>
          <reference field="4" count="1" selected="0">
            <x v="71"/>
          </reference>
          <reference field="7" count="1" selected="0">
            <x v="26"/>
          </reference>
        </references>
      </pivotArea>
    </format>
    <format dxfId="601">
      <pivotArea dataOnly="0" labelOnly="1" outline="0" fieldPosition="0">
        <references count="5">
          <reference field="0" count="1">
            <x v="309"/>
          </reference>
          <reference field="2" count="1" selected="0">
            <x v="5"/>
          </reference>
          <reference field="3" count="1" selected="0">
            <x v="11"/>
          </reference>
          <reference field="4" count="1" selected="0">
            <x v="92"/>
          </reference>
          <reference field="7" count="1" selected="0">
            <x v="26"/>
          </reference>
        </references>
      </pivotArea>
    </format>
    <format dxfId="600">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26"/>
          </reference>
        </references>
      </pivotArea>
    </format>
    <format dxfId="599">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26"/>
          </reference>
        </references>
      </pivotArea>
    </format>
    <format dxfId="598">
      <pivotArea dataOnly="0" labelOnly="1" outline="0" fieldPosition="0">
        <references count="5">
          <reference field="0" count="3">
            <x v="330"/>
            <x v="331"/>
            <x v="332"/>
          </reference>
          <reference field="2" count="1" selected="0">
            <x v="5"/>
          </reference>
          <reference field="3" count="1" selected="0">
            <x v="11"/>
          </reference>
          <reference field="4" count="1" selected="0">
            <x v="109"/>
          </reference>
          <reference field="7" count="1" selected="0">
            <x v="26"/>
          </reference>
        </references>
      </pivotArea>
    </format>
    <format dxfId="597">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26"/>
          </reference>
        </references>
      </pivotArea>
    </format>
    <format dxfId="596">
      <pivotArea dataOnly="0" labelOnly="1" outline="0" fieldPosition="0">
        <references count="5">
          <reference field="0" count="1">
            <x v="254"/>
          </reference>
          <reference field="2" count="1" selected="0">
            <x v="5"/>
          </reference>
          <reference field="3" count="1" selected="0">
            <x v="11"/>
          </reference>
          <reference field="4" count="1" selected="0">
            <x v="61"/>
          </reference>
          <reference field="7" count="1" selected="0">
            <x v="27"/>
          </reference>
        </references>
      </pivotArea>
    </format>
    <format dxfId="595">
      <pivotArea dataOnly="0" labelOnly="1" outline="0" fieldPosition="0">
        <references count="5">
          <reference field="0" count="1">
            <x v="312"/>
          </reference>
          <reference field="2" count="1" selected="0">
            <x v="5"/>
          </reference>
          <reference field="3" count="1" selected="0">
            <x v="11"/>
          </reference>
          <reference field="4" count="1" selected="0">
            <x v="92"/>
          </reference>
          <reference field="7" count="1" selected="0">
            <x v="27"/>
          </reference>
        </references>
      </pivotArea>
    </format>
    <format dxfId="594">
      <pivotArea dataOnly="0" labelOnly="1" outline="0" fieldPosition="0">
        <references count="5">
          <reference field="0" count="1">
            <x v="259"/>
          </reference>
          <reference field="2" count="1" selected="0">
            <x v="5"/>
          </reference>
          <reference field="3" count="1" selected="0">
            <x v="11"/>
          </reference>
          <reference field="4" count="1" selected="0">
            <x v="61"/>
          </reference>
          <reference field="7" count="1" selected="0">
            <x v="28"/>
          </reference>
        </references>
      </pivotArea>
    </format>
    <format dxfId="593">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28"/>
          </reference>
        </references>
      </pivotArea>
    </format>
    <format dxfId="592">
      <pivotArea dataOnly="0" labelOnly="1" outline="0" fieldPosition="0">
        <references count="5">
          <reference field="0" count="1">
            <x v="317"/>
          </reference>
          <reference field="2" count="1" selected="0">
            <x v="5"/>
          </reference>
          <reference field="3" count="1" selected="0">
            <x v="11"/>
          </reference>
          <reference field="4" count="1" selected="0">
            <x v="92"/>
          </reference>
          <reference field="7" count="1" selected="0">
            <x v="28"/>
          </reference>
        </references>
      </pivotArea>
    </format>
    <format dxfId="591">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28"/>
          </reference>
        </references>
      </pivotArea>
    </format>
    <format dxfId="590">
      <pivotArea dataOnly="0" labelOnly="1" outline="0" fieldPosition="0">
        <references count="5">
          <reference field="0" count="1">
            <x v="51"/>
          </reference>
          <reference field="2" count="1" selected="0">
            <x v="5"/>
          </reference>
          <reference field="3" count="1" selected="0">
            <x v="11"/>
          </reference>
          <reference field="4" count="1" selected="0">
            <x v="121"/>
          </reference>
          <reference field="7" count="1" selected="0">
            <x v="28"/>
          </reference>
        </references>
      </pivotArea>
    </format>
    <format dxfId="589">
      <pivotArea dataOnly="0" labelOnly="1" outline="0" fieldPosition="0">
        <references count="5">
          <reference field="0" count="2">
            <x v="255"/>
            <x v="256"/>
          </reference>
          <reference field="2" count="1" selected="0">
            <x v="5"/>
          </reference>
          <reference field="3" count="1" selected="0">
            <x v="11"/>
          </reference>
          <reference field="4" count="1" selected="0">
            <x v="61"/>
          </reference>
          <reference field="7" count="1" selected="0">
            <x v="29"/>
          </reference>
        </references>
      </pivotArea>
    </format>
    <format dxfId="588">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9"/>
          </reference>
        </references>
      </pivotArea>
    </format>
    <format dxfId="587">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29"/>
          </reference>
        </references>
      </pivotArea>
    </format>
    <format dxfId="586">
      <pivotArea dataOnly="0" labelOnly="1" outline="0" fieldPosition="0">
        <references count="5">
          <reference field="0" count="2">
            <x v="313"/>
            <x v="314"/>
          </reference>
          <reference field="2" count="1" selected="0">
            <x v="5"/>
          </reference>
          <reference field="3" count="1" selected="0">
            <x v="11"/>
          </reference>
          <reference field="4" count="1" selected="0">
            <x v="92"/>
          </reference>
          <reference field="7" count="1" selected="0">
            <x v="29"/>
          </reference>
        </references>
      </pivotArea>
    </format>
    <format dxfId="585">
      <pivotArea dataOnly="0" labelOnly="1" outline="0" fieldPosition="0">
        <references count="5">
          <reference field="0" count="1">
            <x v="229"/>
          </reference>
          <reference field="2" count="1" selected="0">
            <x v="5"/>
          </reference>
          <reference field="3" count="1" selected="0">
            <x v="11"/>
          </reference>
          <reference field="4" count="1" selected="0">
            <x v="60"/>
          </reference>
          <reference field="7" count="1" selected="0">
            <x v="30"/>
          </reference>
        </references>
      </pivotArea>
    </format>
    <format dxfId="584">
      <pivotArea dataOnly="0" labelOnly="1" outline="0" fieldPosition="0">
        <references count="5">
          <reference field="0" count="1">
            <x v="261"/>
          </reference>
          <reference field="2" count="1" selected="0">
            <x v="5"/>
          </reference>
          <reference field="3" count="1" selected="0">
            <x v="11"/>
          </reference>
          <reference field="4" count="1" selected="0">
            <x v="61"/>
          </reference>
          <reference field="7" count="1" selected="0">
            <x v="30"/>
          </reference>
        </references>
      </pivotArea>
    </format>
    <format dxfId="583">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30"/>
          </reference>
        </references>
      </pivotArea>
    </format>
    <format dxfId="582">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30"/>
          </reference>
        </references>
      </pivotArea>
    </format>
    <format dxfId="581">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30"/>
          </reference>
        </references>
      </pivotArea>
    </format>
    <format dxfId="580">
      <pivotArea dataOnly="0" labelOnly="1" outline="0" fieldPosition="0">
        <references count="5">
          <reference field="0" count="1">
            <x v="191"/>
          </reference>
          <reference field="2" count="1" selected="0">
            <x v="5"/>
          </reference>
          <reference field="3" count="1" selected="0">
            <x v="11"/>
          </reference>
          <reference field="4" count="1" selected="0">
            <x v="80"/>
          </reference>
          <reference field="7" count="1" selected="0">
            <x v="30"/>
          </reference>
        </references>
      </pivotArea>
    </format>
    <format dxfId="579">
      <pivotArea dataOnly="0" labelOnly="1" outline="0" fieldPosition="0">
        <references count="5">
          <reference field="0" count="1">
            <x v="85"/>
          </reference>
          <reference field="2" count="1" selected="0">
            <x v="5"/>
          </reference>
          <reference field="3" count="1" selected="0">
            <x v="11"/>
          </reference>
          <reference field="4" count="1" selected="0">
            <x v="83"/>
          </reference>
          <reference field="7" count="1" selected="0">
            <x v="30"/>
          </reference>
        </references>
      </pivotArea>
    </format>
    <format dxfId="578">
      <pivotArea dataOnly="0" labelOnly="1" outline="0" fieldPosition="0">
        <references count="5">
          <reference field="0" count="1">
            <x v="295"/>
          </reference>
          <reference field="2" count="1" selected="0">
            <x v="5"/>
          </reference>
          <reference field="3" count="1" selected="0">
            <x v="11"/>
          </reference>
          <reference field="4" count="1" selected="0">
            <x v="84"/>
          </reference>
          <reference field="7" count="1" selected="0">
            <x v="30"/>
          </reference>
        </references>
      </pivotArea>
    </format>
    <format dxfId="577">
      <pivotArea dataOnly="0" labelOnly="1" outline="0" fieldPosition="0">
        <references count="5">
          <reference field="0" count="1">
            <x v="319"/>
          </reference>
          <reference field="2" count="1" selected="0">
            <x v="5"/>
          </reference>
          <reference field="3" count="1" selected="0">
            <x v="11"/>
          </reference>
          <reference field="4" count="1" selected="0">
            <x v="92"/>
          </reference>
          <reference field="7" count="1" selected="0">
            <x v="30"/>
          </reference>
        </references>
      </pivotArea>
    </format>
    <format dxfId="576">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30"/>
          </reference>
        </references>
      </pivotArea>
    </format>
    <format dxfId="575">
      <pivotArea dataOnly="0" labelOnly="1" outline="0" fieldPosition="0">
        <references count="5">
          <reference field="0" count="1">
            <x v="249"/>
          </reference>
          <reference field="2" count="1" selected="0">
            <x v="5"/>
          </reference>
          <reference field="3" count="1" selected="0">
            <x v="11"/>
          </reference>
          <reference field="4" count="1" selected="0">
            <x v="61"/>
          </reference>
          <reference field="7" count="1" selected="0">
            <x v="31"/>
          </reference>
        </references>
      </pivotArea>
    </format>
    <format dxfId="574">
      <pivotArea dataOnly="0" labelOnly="1" outline="0" fieldPosition="0">
        <references count="5">
          <reference field="0" count="1">
            <x v="307"/>
          </reference>
          <reference field="2" count="1" selected="0">
            <x v="5"/>
          </reference>
          <reference field="3" count="1" selected="0">
            <x v="11"/>
          </reference>
          <reference field="4" count="1" selected="0">
            <x v="92"/>
          </reference>
          <reference field="7" count="1" selected="0">
            <x v="31"/>
          </reference>
        </references>
      </pivotArea>
    </format>
    <format dxfId="573">
      <pivotArea dataOnly="0" labelOnly="1" outline="0" fieldPosition="0">
        <references count="5">
          <reference field="0" count="1">
            <x v="353"/>
          </reference>
          <reference field="2" count="1" selected="0">
            <x v="5"/>
          </reference>
          <reference field="3" count="1" selected="0">
            <x v="11"/>
          </reference>
          <reference field="4" count="1" selected="0">
            <x v="61"/>
          </reference>
          <reference field="7" count="1" selected="0">
            <x v="32"/>
          </reference>
        </references>
      </pivotArea>
    </format>
    <format dxfId="572">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32"/>
          </reference>
        </references>
      </pivotArea>
    </format>
    <format dxfId="571">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32"/>
          </reference>
        </references>
      </pivotArea>
    </format>
    <format dxfId="570">
      <pivotArea dataOnly="0" labelOnly="1" outline="0" fieldPosition="0">
        <references count="5">
          <reference field="0" count="1">
            <x v="208"/>
          </reference>
          <reference field="2" count="1" selected="0">
            <x v="5"/>
          </reference>
          <reference field="3" count="1" selected="0">
            <x v="11"/>
          </reference>
          <reference field="4" count="1" selected="0">
            <x v="69"/>
          </reference>
          <reference field="7" count="1" selected="0">
            <x v="32"/>
          </reference>
        </references>
      </pivotArea>
    </format>
    <format dxfId="569">
      <pivotArea dataOnly="0" labelOnly="1" outline="0" fieldPosition="0">
        <references count="5">
          <reference field="0" count="1">
            <x v="352"/>
          </reference>
          <reference field="2" count="1" selected="0">
            <x v="5"/>
          </reference>
          <reference field="3" count="1" selected="0">
            <x v="11"/>
          </reference>
          <reference field="4" count="1" selected="0">
            <x v="92"/>
          </reference>
          <reference field="7" count="1" selected="0">
            <x v="32"/>
          </reference>
        </references>
      </pivotArea>
    </format>
    <format dxfId="568">
      <pivotArea dataOnly="0" labelOnly="1" outline="0" fieldPosition="0">
        <references count="5">
          <reference field="0" count="1">
            <x v="179"/>
          </reference>
          <reference field="2" count="1" selected="0">
            <x v="5"/>
          </reference>
          <reference field="3" count="1" selected="0">
            <x v="11"/>
          </reference>
          <reference field="4" count="1" selected="0">
            <x v="98"/>
          </reference>
          <reference field="7" count="1" selected="0">
            <x v="32"/>
          </reference>
        </references>
      </pivotArea>
    </format>
    <format dxfId="567">
      <pivotArea dataOnly="0" labelOnly="1" outline="0" fieldPosition="0">
        <references count="5">
          <reference field="0" count="1">
            <x v="208"/>
          </reference>
          <reference field="2" count="1" selected="0">
            <x v="5"/>
          </reference>
          <reference field="3" count="1" selected="0">
            <x v="11"/>
          </reference>
          <reference field="4" count="1" selected="0">
            <x v="101"/>
          </reference>
          <reference field="7" count="1" selected="0">
            <x v="32"/>
          </reference>
        </references>
      </pivotArea>
    </format>
    <format dxfId="566">
      <pivotArea dataOnly="0" labelOnly="1" outline="0" fieldPosition="0">
        <references count="5">
          <reference field="0" count="1">
            <x v="208"/>
          </reference>
          <reference field="2" count="1" selected="0">
            <x v="5"/>
          </reference>
          <reference field="3" count="1" selected="0">
            <x v="11"/>
          </reference>
          <reference field="4" count="1" selected="0">
            <x v="103"/>
          </reference>
          <reference field="7" count="1" selected="0">
            <x v="32"/>
          </reference>
        </references>
      </pivotArea>
    </format>
    <format dxfId="565">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32"/>
          </reference>
        </references>
      </pivotArea>
    </format>
    <format dxfId="564">
      <pivotArea dataOnly="0" labelOnly="1" outline="0" fieldPosition="0">
        <references count="5">
          <reference field="0" count="1">
            <x v="186"/>
          </reference>
          <reference field="2" count="1" selected="0">
            <x v="5"/>
          </reference>
          <reference field="3" count="1" selected="0">
            <x v="14"/>
          </reference>
          <reference field="4" count="1" selected="0">
            <x v="116"/>
          </reference>
          <reference field="7" count="1" selected="0">
            <x v="23"/>
          </reference>
        </references>
      </pivotArea>
    </format>
    <format dxfId="563">
      <pivotArea dataOnly="0" labelOnly="1" outline="0" fieldPosition="0">
        <references count="5">
          <reference field="0" count="1">
            <x v="111"/>
          </reference>
          <reference field="2" count="1" selected="0">
            <x v="6"/>
          </reference>
          <reference field="3" count="1" selected="0">
            <x v="4"/>
          </reference>
          <reference field="4" count="1" selected="0">
            <x v="119"/>
          </reference>
          <reference field="7" count="1" selected="0">
            <x v="4"/>
          </reference>
        </references>
      </pivotArea>
    </format>
    <format dxfId="562">
      <pivotArea dataOnly="0" labelOnly="1" outline="0" fieldPosition="0">
        <references count="5">
          <reference field="0" count="2">
            <x v="78"/>
            <x v="79"/>
          </reference>
          <reference field="2" count="1" selected="0">
            <x v="6"/>
          </reference>
          <reference field="3" count="1" selected="0">
            <x v="5"/>
          </reference>
          <reference field="4" count="1" selected="0">
            <x v="8"/>
          </reference>
          <reference field="7" count="1" selected="0">
            <x v="2"/>
          </reference>
        </references>
      </pivotArea>
    </format>
    <format dxfId="561">
      <pivotArea dataOnly="0" labelOnly="1" outline="0" fieldPosition="0">
        <references count="5">
          <reference field="0" count="3">
            <x v="231"/>
            <x v="232"/>
            <x v="233"/>
          </reference>
          <reference field="2" count="1" selected="0">
            <x v="6"/>
          </reference>
          <reference field="3" count="1" selected="0">
            <x v="5"/>
          </reference>
          <reference field="4" count="1" selected="0">
            <x v="10"/>
          </reference>
          <reference field="7" count="1" selected="0">
            <x v="2"/>
          </reference>
        </references>
      </pivotArea>
    </format>
    <format dxfId="560">
      <pivotArea dataOnly="0" labelOnly="1" outline="0" fieldPosition="0">
        <references count="5">
          <reference field="0" count="2">
            <x v="207"/>
            <x v="235"/>
          </reference>
          <reference field="2" count="1" selected="0">
            <x v="6"/>
          </reference>
          <reference field="3" count="1" selected="0">
            <x v="5"/>
          </reference>
          <reference field="4" count="1" selected="0">
            <x v="15"/>
          </reference>
          <reference field="7" count="1" selected="0">
            <x v="2"/>
          </reference>
        </references>
      </pivotArea>
    </format>
    <format dxfId="559">
      <pivotArea dataOnly="0" labelOnly="1" outline="0" fieldPosition="0">
        <references count="5">
          <reference field="0" count="2">
            <x v="104"/>
            <x v="231"/>
          </reference>
          <reference field="2" count="1" selected="0">
            <x v="6"/>
          </reference>
          <reference field="3" count="1" selected="0">
            <x v="5"/>
          </reference>
          <reference field="4" count="1" selected="0">
            <x v="16"/>
          </reference>
          <reference field="7" count="1" selected="0">
            <x v="2"/>
          </reference>
        </references>
      </pivotArea>
    </format>
    <format dxfId="558">
      <pivotArea dataOnly="0" labelOnly="1" outline="0" fieldPosition="0">
        <references count="5">
          <reference field="0" count="1">
            <x v="12"/>
          </reference>
          <reference field="2" count="1" selected="0">
            <x v="6"/>
          </reference>
          <reference field="3" count="1" selected="0">
            <x v="5"/>
          </reference>
          <reference field="4" count="1" selected="0">
            <x v="12"/>
          </reference>
          <reference field="7" count="1" selected="0">
            <x v="9"/>
          </reference>
        </references>
      </pivotArea>
    </format>
    <format dxfId="557">
      <pivotArea dataOnly="0" labelOnly="1" outline="0" fieldPosition="0">
        <references count="5">
          <reference field="0" count="1">
            <x v="13"/>
          </reference>
          <reference field="2" count="1" selected="0">
            <x v="6"/>
          </reference>
          <reference field="3" count="1" selected="0">
            <x v="5"/>
          </reference>
          <reference field="4" count="1" selected="0">
            <x v="14"/>
          </reference>
          <reference field="7" count="1" selected="0">
            <x v="9"/>
          </reference>
        </references>
      </pivotArea>
    </format>
    <format dxfId="556">
      <pivotArea dataOnly="0" labelOnly="1" outline="0" fieldPosition="0">
        <references count="5">
          <reference field="0" count="1">
            <x v="343"/>
          </reference>
          <reference field="2" count="1" selected="0">
            <x v="6"/>
          </reference>
          <reference field="3" count="1" selected="0">
            <x v="5"/>
          </reference>
          <reference field="4" count="1" selected="0">
            <x v="9"/>
          </reference>
          <reference field="7" count="1" selected="0">
            <x v="15"/>
          </reference>
        </references>
      </pivotArea>
    </format>
    <format dxfId="555">
      <pivotArea dataOnly="0" labelOnly="1" outline="0" fieldPosition="0">
        <references count="5">
          <reference field="0" count="1">
            <x v="131"/>
          </reference>
          <reference field="2" count="1" selected="0">
            <x v="6"/>
          </reference>
          <reference field="3" count="1" selected="0">
            <x v="5"/>
          </reference>
          <reference field="4" count="1" selected="0">
            <x v="10"/>
          </reference>
          <reference field="7" count="1" selected="0">
            <x v="15"/>
          </reference>
        </references>
      </pivotArea>
    </format>
    <format dxfId="554">
      <pivotArea dataOnly="0" labelOnly="1" outline="0" fieldPosition="0">
        <references count="5">
          <reference field="0" count="1">
            <x v="230"/>
          </reference>
          <reference field="2" count="1" selected="0">
            <x v="6"/>
          </reference>
          <reference field="3" count="1" selected="0">
            <x v="5"/>
          </reference>
          <reference field="4" count="1" selected="0">
            <x v="7"/>
          </reference>
          <reference field="7" count="1" selected="0">
            <x v="18"/>
          </reference>
        </references>
      </pivotArea>
    </format>
    <format dxfId="553">
      <pivotArea dataOnly="0" labelOnly="1" outline="0" fieldPosition="0">
        <references count="5">
          <reference field="0" count="1">
            <x v="103"/>
          </reference>
          <reference field="2" count="1" selected="0">
            <x v="6"/>
          </reference>
          <reference field="3" count="1" selected="0">
            <x v="5"/>
          </reference>
          <reference field="4" count="1" selected="0">
            <x v="13"/>
          </reference>
          <reference field="7" count="1" selected="0">
            <x v="18"/>
          </reference>
        </references>
      </pivotArea>
    </format>
    <format dxfId="552">
      <pivotArea dataOnly="0" labelOnly="1" outline="0" fieldPosition="0">
        <references count="5">
          <reference field="0" count="1">
            <x v="144"/>
          </reference>
          <reference field="2" count="1" selected="0">
            <x v="6"/>
          </reference>
          <reference field="3" count="1" selected="0">
            <x v="5"/>
          </reference>
          <reference field="4" count="1" selected="0">
            <x v="10"/>
          </reference>
          <reference field="7" count="1" selected="0">
            <x v="20"/>
          </reference>
        </references>
      </pivotArea>
    </format>
    <format dxfId="551">
      <pivotArea dataOnly="0" labelOnly="1" outline="0" fieldPosition="0">
        <references count="5">
          <reference field="0" count="1">
            <x v="143"/>
          </reference>
          <reference field="2" count="1" selected="0">
            <x v="6"/>
          </reference>
          <reference field="3" count="1" selected="0">
            <x v="5"/>
          </reference>
          <reference field="4" count="1" selected="0">
            <x v="10"/>
          </reference>
          <reference field="7" count="1" selected="0">
            <x v="22"/>
          </reference>
        </references>
      </pivotArea>
    </format>
    <format dxfId="550">
      <pivotArea dataOnly="0" labelOnly="1" outline="0" fieldPosition="0">
        <references count="5">
          <reference field="0" count="1">
            <x v="175"/>
          </reference>
          <reference field="2" count="1" selected="0">
            <x v="6"/>
          </reference>
          <reference field="3" count="1" selected="0">
            <x v="5"/>
          </reference>
          <reference field="4" count="1" selected="0">
            <x v="11"/>
          </reference>
          <reference field="7" count="1" selected="0">
            <x v="24"/>
          </reference>
        </references>
      </pivotArea>
    </format>
    <format dxfId="549">
      <pivotArea dataOnly="0" labelOnly="1" outline="0" fieldPosition="0">
        <references count="5">
          <reference field="0" count="1">
            <x v="131"/>
          </reference>
          <reference field="2" count="1" selected="0">
            <x v="6"/>
          </reference>
          <reference field="3" count="1" selected="0">
            <x v="5"/>
          </reference>
          <reference field="4" count="1" selected="0">
            <x v="10"/>
          </reference>
          <reference field="7" count="1" selected="0">
            <x v="26"/>
          </reference>
        </references>
      </pivotArea>
    </format>
    <format dxfId="548">
      <pivotArea dataOnly="0" labelOnly="1" outline="0" fieldPosition="0">
        <references count="5">
          <reference field="0" count="1">
            <x v="116"/>
          </reference>
          <reference field="2" count="1" selected="0">
            <x v="6"/>
          </reference>
          <reference field="3" count="1" selected="0">
            <x v="5"/>
          </reference>
          <reference field="4" count="1" selected="0">
            <x v="17"/>
          </reference>
          <reference field="7" count="1" selected="0">
            <x v="26"/>
          </reference>
        </references>
      </pivotArea>
    </format>
    <format dxfId="547">
      <pivotArea dataOnly="0" labelOnly="1" outline="0" fieldPosition="0">
        <references count="5">
          <reference field="0" count="1">
            <x v="63"/>
          </reference>
          <reference field="2" count="1" selected="0">
            <x v="6"/>
          </reference>
          <reference field="3" count="1" selected="0">
            <x v="6"/>
          </reference>
          <reference field="4" count="1" selected="0">
            <x v="18"/>
          </reference>
          <reference field="7" count="1" selected="0">
            <x v="1"/>
          </reference>
        </references>
      </pivotArea>
    </format>
    <format dxfId="546">
      <pivotArea dataOnly="0" labelOnly="1" outline="0" fieldPosition="0">
        <references count="5">
          <reference field="0" count="1">
            <x v="219"/>
          </reference>
          <reference field="2" count="1" selected="0">
            <x v="6"/>
          </reference>
          <reference field="3" count="1" selected="0">
            <x v="6"/>
          </reference>
          <reference field="4" count="1" selected="0">
            <x v="26"/>
          </reference>
          <reference field="7" count="1" selected="0">
            <x v="1"/>
          </reference>
        </references>
      </pivotArea>
    </format>
    <format dxfId="545">
      <pivotArea dataOnly="0" labelOnly="1" outline="0" fieldPosition="0">
        <references count="5">
          <reference field="0" count="1">
            <x v="173"/>
          </reference>
          <reference field="2" count="1" selected="0">
            <x v="6"/>
          </reference>
          <reference field="3" count="1" selected="0">
            <x v="6"/>
          </reference>
          <reference field="4" count="1" selected="0">
            <x v="28"/>
          </reference>
          <reference field="7" count="1" selected="0">
            <x v="1"/>
          </reference>
        </references>
      </pivotArea>
    </format>
    <format dxfId="544">
      <pivotArea dataOnly="0" labelOnly="1" outline="0" fieldPosition="0">
        <references count="5">
          <reference field="0" count="1">
            <x v="53"/>
          </reference>
          <reference field="2" count="1" selected="0">
            <x v="6"/>
          </reference>
          <reference field="3" count="1" selected="0">
            <x v="6"/>
          </reference>
          <reference field="4" count="1" selected="0">
            <x v="18"/>
          </reference>
          <reference field="7" count="1" selected="0">
            <x v="2"/>
          </reference>
        </references>
      </pivotArea>
    </format>
    <format dxfId="543">
      <pivotArea dataOnly="0" labelOnly="1" outline="0" fieldPosition="0">
        <references count="5">
          <reference field="0" count="1">
            <x v="220"/>
          </reference>
          <reference field="2" count="1" selected="0">
            <x v="6"/>
          </reference>
          <reference field="3" count="1" selected="0">
            <x v="6"/>
          </reference>
          <reference field="4" count="1" selected="0">
            <x v="26"/>
          </reference>
          <reference field="7" count="1" selected="0">
            <x v="2"/>
          </reference>
        </references>
      </pivotArea>
    </format>
    <format dxfId="542">
      <pivotArea dataOnly="0" labelOnly="1" outline="0" fieldPosition="0">
        <references count="5">
          <reference field="0" count="1">
            <x v="87"/>
          </reference>
          <reference field="2" count="1" selected="0">
            <x v="6"/>
          </reference>
          <reference field="3" count="1" selected="0">
            <x v="6"/>
          </reference>
          <reference field="4" count="1" selected="0">
            <x v="19"/>
          </reference>
          <reference field="7" count="1" selected="0">
            <x v="3"/>
          </reference>
        </references>
      </pivotArea>
    </format>
    <format dxfId="541">
      <pivotArea dataOnly="0" labelOnly="1" outline="0" fieldPosition="0">
        <references count="5">
          <reference field="0" count="1">
            <x v="67"/>
          </reference>
          <reference field="2" count="1" selected="0">
            <x v="6"/>
          </reference>
          <reference field="3" count="1" selected="0">
            <x v="6"/>
          </reference>
          <reference field="4" count="1" selected="0">
            <x v="26"/>
          </reference>
          <reference field="7" count="1" selected="0">
            <x v="3"/>
          </reference>
        </references>
      </pivotArea>
    </format>
    <format dxfId="540">
      <pivotArea dataOnly="0" labelOnly="1" outline="0" fieldPosition="0">
        <references count="5">
          <reference field="0" count="1">
            <x v="216"/>
          </reference>
          <reference field="2" count="1" selected="0">
            <x v="6"/>
          </reference>
          <reference field="3" count="1" selected="0">
            <x v="6"/>
          </reference>
          <reference field="4" count="1" selected="0">
            <x v="27"/>
          </reference>
          <reference field="7" count="1" selected="0">
            <x v="4"/>
          </reference>
        </references>
      </pivotArea>
    </format>
    <format dxfId="539">
      <pivotArea dataOnly="0" labelOnly="1" outline="0" fieldPosition="0">
        <references count="5">
          <reference field="0" count="1">
            <x v="355"/>
          </reference>
          <reference field="2" count="1" selected="0">
            <x v="6"/>
          </reference>
          <reference field="3" count="1" selected="0">
            <x v="6"/>
          </reference>
          <reference field="4" count="1" selected="0">
            <x v="18"/>
          </reference>
          <reference field="7" count="1" selected="0">
            <x v="11"/>
          </reference>
        </references>
      </pivotArea>
    </format>
    <format dxfId="538">
      <pivotArea dataOnly="0" labelOnly="1" outline="0" fieldPosition="0">
        <references count="5">
          <reference field="0" count="1">
            <x v="147"/>
          </reference>
          <reference field="2" count="1" selected="0">
            <x v="6"/>
          </reference>
          <reference field="3" count="1" selected="0">
            <x v="6"/>
          </reference>
          <reference field="4" count="1" selected="0">
            <x v="19"/>
          </reference>
          <reference field="7" count="1" selected="0">
            <x v="11"/>
          </reference>
        </references>
      </pivotArea>
    </format>
    <format dxfId="537">
      <pivotArea dataOnly="0" labelOnly="1" outline="0" fieldPosition="0">
        <references count="5">
          <reference field="0" count="2">
            <x v="268"/>
            <x v="269"/>
          </reference>
          <reference field="2" count="1" selected="0">
            <x v="6"/>
          </reference>
          <reference field="3" count="1" selected="0">
            <x v="6"/>
          </reference>
          <reference field="4" count="1" selected="0">
            <x v="20"/>
          </reference>
          <reference field="7" count="1" selected="0">
            <x v="11"/>
          </reference>
        </references>
      </pivotArea>
    </format>
    <format dxfId="536">
      <pivotArea dataOnly="0" labelOnly="1" outline="0" fieldPosition="0">
        <references count="5">
          <reference field="0" count="1">
            <x v="185"/>
          </reference>
          <reference field="2" count="1" selected="0">
            <x v="6"/>
          </reference>
          <reference field="3" count="1" selected="0">
            <x v="6"/>
          </reference>
          <reference field="4" count="1" selected="0">
            <x v="21"/>
          </reference>
          <reference field="7" count="1" selected="0">
            <x v="11"/>
          </reference>
        </references>
      </pivotArea>
    </format>
    <format dxfId="535">
      <pivotArea dataOnly="0" labelOnly="1" outline="0" fieldPosition="0">
        <references count="5">
          <reference field="0" count="1">
            <x v="141"/>
          </reference>
          <reference field="2" count="1" selected="0">
            <x v="6"/>
          </reference>
          <reference field="3" count="1" selected="0">
            <x v="6"/>
          </reference>
          <reference field="4" count="1" selected="0">
            <x v="23"/>
          </reference>
          <reference field="7" count="1" selected="0">
            <x v="11"/>
          </reference>
        </references>
      </pivotArea>
    </format>
    <format dxfId="534">
      <pivotArea dataOnly="0" labelOnly="1" outline="0" fieldPosition="0">
        <references count="5">
          <reference field="0" count="1">
            <x v="219"/>
          </reference>
          <reference field="2" count="1" selected="0">
            <x v="6"/>
          </reference>
          <reference field="3" count="1" selected="0">
            <x v="6"/>
          </reference>
          <reference field="4" count="1" selected="0">
            <x v="26"/>
          </reference>
          <reference field="7" count="1" selected="0">
            <x v="11"/>
          </reference>
        </references>
      </pivotArea>
    </format>
    <format dxfId="533">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13"/>
          </reference>
        </references>
      </pivotArea>
    </format>
    <format dxfId="532">
      <pivotArea dataOnly="0" labelOnly="1" outline="0" fieldPosition="0">
        <references count="5">
          <reference field="0" count="1">
            <x v="218"/>
          </reference>
          <reference field="2" count="1" selected="0">
            <x v="6"/>
          </reference>
          <reference field="3" count="1" selected="0">
            <x v="6"/>
          </reference>
          <reference field="4" count="1" selected="0">
            <x v="22"/>
          </reference>
          <reference field="7" count="1" selected="0">
            <x v="13"/>
          </reference>
        </references>
      </pivotArea>
    </format>
    <format dxfId="531">
      <pivotArea dataOnly="0" labelOnly="1" outline="0" fieldPosition="0">
        <references count="5">
          <reference field="0" count="3">
            <x v="11"/>
            <x v="65"/>
            <x v="80"/>
          </reference>
          <reference field="2" count="1" selected="0">
            <x v="6"/>
          </reference>
          <reference field="3" count="1" selected="0">
            <x v="6"/>
          </reference>
          <reference field="4" count="1" selected="0">
            <x v="18"/>
          </reference>
          <reference field="7" count="1" selected="0">
            <x v="14"/>
          </reference>
        </references>
      </pivotArea>
    </format>
    <format dxfId="530">
      <pivotArea dataOnly="0" labelOnly="1" outline="0" fieldPosition="0">
        <references count="5">
          <reference field="0" count="2">
            <x v="94"/>
            <x v="105"/>
          </reference>
          <reference field="2" count="1" selected="0">
            <x v="6"/>
          </reference>
          <reference field="3" count="1" selected="0">
            <x v="6"/>
          </reference>
          <reference field="4" count="1" selected="0">
            <x v="22"/>
          </reference>
          <reference field="7" count="1" selected="0">
            <x v="14"/>
          </reference>
        </references>
      </pivotArea>
    </format>
    <format dxfId="529">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15"/>
          </reference>
        </references>
      </pivotArea>
    </format>
    <format dxfId="528">
      <pivotArea dataOnly="0" labelOnly="1" outline="0" fieldPosition="0">
        <references count="5">
          <reference field="0" count="1">
            <x v="341"/>
          </reference>
          <reference field="2" count="1" selected="0">
            <x v="6"/>
          </reference>
          <reference field="3" count="1" selected="0">
            <x v="6"/>
          </reference>
          <reference field="4" count="1" selected="0">
            <x v="24"/>
          </reference>
          <reference field="7" count="1" selected="0">
            <x v="15"/>
          </reference>
        </references>
      </pivotArea>
    </format>
    <format dxfId="527">
      <pivotArea dataOnly="0" labelOnly="1" outline="0" fieldPosition="0">
        <references count="5">
          <reference field="0" count="1">
            <x v="60"/>
          </reference>
          <reference field="2" count="1" selected="0">
            <x v="6"/>
          </reference>
          <reference field="3" count="1" selected="0">
            <x v="6"/>
          </reference>
          <reference field="4" count="1" selected="0">
            <x v="18"/>
          </reference>
          <reference field="7" count="1" selected="0">
            <x v="16"/>
          </reference>
        </references>
      </pivotArea>
    </format>
    <format dxfId="526">
      <pivotArea dataOnly="0" labelOnly="1" outline="0" fieldPosition="0">
        <references count="5">
          <reference field="0" count="1">
            <x v="64"/>
          </reference>
          <reference field="2" count="1" selected="0">
            <x v="6"/>
          </reference>
          <reference field="3" count="1" selected="0">
            <x v="6"/>
          </reference>
          <reference field="4" count="1" selected="0">
            <x v="18"/>
          </reference>
          <reference field="7" count="1" selected="0">
            <x v="19"/>
          </reference>
        </references>
      </pivotArea>
    </format>
    <format dxfId="525">
      <pivotArea dataOnly="0" labelOnly="1" outline="0" fieldPosition="0">
        <references count="5">
          <reference field="0" count="1">
            <x v="205"/>
          </reference>
          <reference field="2" count="1" selected="0">
            <x v="6"/>
          </reference>
          <reference field="3" count="1" selected="0">
            <x v="6"/>
          </reference>
          <reference field="4" count="1" selected="0">
            <x v="20"/>
          </reference>
          <reference field="7" count="1" selected="0">
            <x v="19"/>
          </reference>
        </references>
      </pivotArea>
    </format>
    <format dxfId="524">
      <pivotArea dataOnly="0" labelOnly="1" outline="0" fieldPosition="0">
        <references count="5">
          <reference field="0" count="1">
            <x v="146"/>
          </reference>
          <reference field="2" count="1" selected="0">
            <x v="6"/>
          </reference>
          <reference field="3" count="1" selected="0">
            <x v="6"/>
          </reference>
          <reference field="4" count="1" selected="0">
            <x v="18"/>
          </reference>
          <reference field="7" count="1" selected="0">
            <x v="20"/>
          </reference>
        </references>
      </pivotArea>
    </format>
    <format dxfId="523">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26"/>
          </reference>
        </references>
      </pivotArea>
    </format>
    <format dxfId="522">
      <pivotArea dataOnly="0" labelOnly="1" outline="0" fieldPosition="0">
        <references count="5">
          <reference field="0" count="1">
            <x v="218"/>
          </reference>
          <reference field="2" count="1" selected="0">
            <x v="6"/>
          </reference>
          <reference field="3" count="1" selected="0">
            <x v="6"/>
          </reference>
          <reference field="4" count="1" selected="0">
            <x v="22"/>
          </reference>
          <reference field="7" count="1" selected="0">
            <x v="26"/>
          </reference>
        </references>
      </pivotArea>
    </format>
    <format dxfId="521">
      <pivotArea dataOnly="0" labelOnly="1" outline="0" fieldPosition="0">
        <references count="5">
          <reference field="0" count="1">
            <x v="3"/>
          </reference>
          <reference field="2" count="1" selected="0">
            <x v="6"/>
          </reference>
          <reference field="3" count="1" selected="0">
            <x v="6"/>
          </reference>
          <reference field="4" count="1" selected="0">
            <x v="28"/>
          </reference>
          <reference field="7" count="1" selected="0">
            <x v="26"/>
          </reference>
        </references>
      </pivotArea>
    </format>
    <format dxfId="520">
      <pivotArea dataOnly="0" labelOnly="1" outline="0" fieldPosition="0">
        <references count="5">
          <reference field="0" count="1">
            <x v="297"/>
          </reference>
          <reference field="2" count="1" selected="0">
            <x v="6"/>
          </reference>
          <reference field="3" count="1" selected="0">
            <x v="7"/>
          </reference>
          <reference field="4" count="1" selected="0">
            <x v="29"/>
          </reference>
          <reference field="7" count="1" selected="0">
            <x v="3"/>
          </reference>
        </references>
      </pivotArea>
    </format>
    <format dxfId="519">
      <pivotArea dataOnly="0" labelOnly="1" outline="0" fieldPosition="0">
        <references count="5">
          <reference field="0" count="1">
            <x v="56"/>
          </reference>
          <reference field="2" count="1" selected="0">
            <x v="6"/>
          </reference>
          <reference field="3" count="1" selected="0">
            <x v="7"/>
          </reference>
          <reference field="4" count="1" selected="0">
            <x v="127"/>
          </reference>
          <reference field="7" count="1" selected="0">
            <x v="31"/>
          </reference>
        </references>
      </pivotArea>
    </format>
    <format dxfId="518">
      <pivotArea dataOnly="0" labelOnly="1" outline="0" axis="axisValues" fieldPosition="0"/>
    </format>
    <format dxfId="517">
      <pivotArea dataOnly="0" labelOnly="1" outline="0" fieldPosition="0">
        <references count="1">
          <reference field="2" count="0"/>
        </references>
      </pivotArea>
    </format>
    <format dxfId="516">
      <pivotArea type="all" dataOnly="0" outline="0" fieldPosition="0"/>
    </format>
    <format dxfId="515">
      <pivotArea outline="0" collapsedLevelsAreSubtotals="1" fieldPosition="0"/>
    </format>
    <format dxfId="514">
      <pivotArea field="2" type="button" dataOnly="0" labelOnly="1" outline="0" axis="axisRow" fieldPosition="0"/>
    </format>
    <format dxfId="513">
      <pivotArea field="3" type="button" dataOnly="0" labelOnly="1" outline="0" axis="axisRow" fieldPosition="1"/>
    </format>
    <format dxfId="512">
      <pivotArea field="7" type="button" dataOnly="0" labelOnly="1" outline="0" axis="axisRow" fieldPosition="2"/>
    </format>
    <format dxfId="511">
      <pivotArea field="4" type="button" dataOnly="0" labelOnly="1" outline="0" axis="axisRow" fieldPosition="3"/>
    </format>
    <format dxfId="510">
      <pivotArea field="0" type="button" dataOnly="0" labelOnly="1" outline="0" axis="axisRow" fieldPosition="4"/>
    </format>
    <format dxfId="509">
      <pivotArea dataOnly="0" labelOnly="1" outline="0" fieldPosition="0">
        <references count="1">
          <reference field="2" count="0"/>
        </references>
      </pivotArea>
    </format>
    <format dxfId="508">
      <pivotArea dataOnly="0" labelOnly="1" outline="0" fieldPosition="0">
        <references count="2">
          <reference field="2" count="1" selected="0">
            <x v="0"/>
          </reference>
          <reference field="3" count="3">
            <x v="2"/>
            <x v="3"/>
            <x v="13"/>
          </reference>
        </references>
      </pivotArea>
    </format>
    <format dxfId="507">
      <pivotArea dataOnly="0" labelOnly="1" outline="0" fieldPosition="0">
        <references count="2">
          <reference field="2" count="1" selected="0">
            <x v="2"/>
          </reference>
          <reference field="3" count="2">
            <x v="1"/>
            <x v="9"/>
          </reference>
        </references>
      </pivotArea>
    </format>
    <format dxfId="506">
      <pivotArea dataOnly="0" labelOnly="1" outline="0" fieldPosition="0">
        <references count="2">
          <reference field="2" count="1" selected="0">
            <x v="3"/>
          </reference>
          <reference field="3" count="1">
            <x v="6"/>
          </reference>
        </references>
      </pivotArea>
    </format>
    <format dxfId="505">
      <pivotArea dataOnly="0" labelOnly="1" outline="0" fieldPosition="0">
        <references count="2">
          <reference field="2" count="1" selected="0">
            <x v="4"/>
          </reference>
          <reference field="3" count="1">
            <x v="0"/>
          </reference>
        </references>
      </pivotArea>
    </format>
    <format dxfId="504">
      <pivotArea dataOnly="0" labelOnly="1" outline="0" fieldPosition="0">
        <references count="2">
          <reference field="2" count="1" selected="0">
            <x v="5"/>
          </reference>
          <reference field="3" count="5">
            <x v="8"/>
            <x v="9"/>
            <x v="10"/>
            <x v="11"/>
            <x v="14"/>
          </reference>
        </references>
      </pivotArea>
    </format>
    <format dxfId="503">
      <pivotArea dataOnly="0" labelOnly="1" outline="0" fieldPosition="0">
        <references count="2">
          <reference field="2" count="1" selected="0">
            <x v="6"/>
          </reference>
          <reference field="3" count="4">
            <x v="4"/>
            <x v="5"/>
            <x v="6"/>
            <x v="7"/>
          </reference>
        </references>
      </pivotArea>
    </format>
    <format dxfId="502">
      <pivotArea dataOnly="0" labelOnly="1" outline="0" fieldPosition="0">
        <references count="3">
          <reference field="2" count="1" selected="0">
            <x v="0"/>
          </reference>
          <reference field="3" count="1" selected="0">
            <x v="2"/>
          </reference>
          <reference field="7" count="3">
            <x v="12"/>
            <x v="23"/>
            <x v="31"/>
          </reference>
        </references>
      </pivotArea>
    </format>
    <format dxfId="501">
      <pivotArea dataOnly="0" labelOnly="1" outline="0" fieldPosition="0">
        <references count="3">
          <reference field="2" count="1" selected="0">
            <x v="0"/>
          </reference>
          <reference field="3" count="1" selected="0">
            <x v="3"/>
          </reference>
          <reference field="7" count="3">
            <x v="12"/>
            <x v="23"/>
            <x v="31"/>
          </reference>
        </references>
      </pivotArea>
    </format>
    <format dxfId="500">
      <pivotArea dataOnly="0" labelOnly="1" outline="0" fieldPosition="0">
        <references count="3">
          <reference field="2" count="1" selected="0">
            <x v="0"/>
          </reference>
          <reference field="3" count="1" selected="0">
            <x v="13"/>
          </reference>
          <reference field="7" count="1">
            <x v="5"/>
          </reference>
        </references>
      </pivotArea>
    </format>
    <format dxfId="499">
      <pivotArea dataOnly="0" labelOnly="1" outline="0" fieldPosition="0">
        <references count="3">
          <reference field="2" count="1" selected="0">
            <x v="2"/>
          </reference>
          <reference field="3" count="1" selected="0">
            <x v="1"/>
          </reference>
          <reference field="7" count="2">
            <x v="0"/>
            <x v="1"/>
          </reference>
        </references>
      </pivotArea>
    </format>
    <format dxfId="498">
      <pivotArea dataOnly="0" labelOnly="1" outline="0" fieldPosition="0">
        <references count="3">
          <reference field="2" count="1" selected="0">
            <x v="4"/>
          </reference>
          <reference field="3" count="1" selected="0">
            <x v="0"/>
          </reference>
          <reference field="7" count="1">
            <x v="5"/>
          </reference>
        </references>
      </pivotArea>
    </format>
    <format dxfId="497">
      <pivotArea dataOnly="0" labelOnly="1" outline="0" fieldPosition="0">
        <references count="3">
          <reference field="2" count="1" selected="0">
            <x v="5"/>
          </reference>
          <reference field="3" count="1" selected="0">
            <x v="8"/>
          </reference>
          <reference field="7" count="3">
            <x v="2"/>
            <x v="3"/>
            <x v="11"/>
          </reference>
        </references>
      </pivotArea>
    </format>
    <format dxfId="496">
      <pivotArea dataOnly="0" labelOnly="1" outline="0" fieldPosition="0">
        <references count="3">
          <reference field="2" count="1" selected="0">
            <x v="5"/>
          </reference>
          <reference field="3" count="1" selected="0">
            <x v="9"/>
          </reference>
          <reference field="7" count="4">
            <x v="1"/>
            <x v="2"/>
            <x v="11"/>
            <x v="32"/>
          </reference>
        </references>
      </pivotArea>
    </format>
    <format dxfId="495">
      <pivotArea dataOnly="0" labelOnly="1" outline="0" fieldPosition="0">
        <references count="3">
          <reference field="2" count="1" selected="0">
            <x v="5"/>
          </reference>
          <reference field="3" count="1" selected="0">
            <x v="10"/>
          </reference>
          <reference field="7" count="22">
            <x v="0"/>
            <x v="2"/>
            <x v="3"/>
            <x v="9"/>
            <x v="12"/>
            <x v="13"/>
            <x v="14"/>
            <x v="15"/>
            <x v="16"/>
            <x v="17"/>
            <x v="18"/>
            <x v="19"/>
            <x v="20"/>
            <x v="21"/>
            <x v="22"/>
            <x v="23"/>
            <x v="24"/>
            <x v="26"/>
            <x v="28"/>
            <x v="29"/>
            <x v="30"/>
            <x v="32"/>
          </reference>
        </references>
      </pivotArea>
    </format>
    <format dxfId="494">
      <pivotArea dataOnly="0" labelOnly="1" outline="0" fieldPosition="0">
        <references count="3">
          <reference field="2" count="1" selected="0">
            <x v="5"/>
          </reference>
          <reference field="3" count="1" selected="0">
            <x v="11"/>
          </reference>
          <reference field="7" count="31">
            <x v="0"/>
            <x v="1"/>
            <x v="2"/>
            <x v="3"/>
            <x v="6"/>
            <x v="7"/>
            <x v="8"/>
            <x v="9"/>
            <x v="10"/>
            <x v="11"/>
            <x v="12"/>
            <x v="13"/>
            <x v="14"/>
            <x v="15"/>
            <x v="16"/>
            <x v="17"/>
            <x v="18"/>
            <x v="19"/>
            <x v="20"/>
            <x v="21"/>
            <x v="22"/>
            <x v="23"/>
            <x v="24"/>
            <x v="25"/>
            <x v="26"/>
            <x v="27"/>
            <x v="28"/>
            <x v="29"/>
            <x v="30"/>
            <x v="31"/>
            <x v="32"/>
          </reference>
        </references>
      </pivotArea>
    </format>
    <format dxfId="493">
      <pivotArea dataOnly="0" labelOnly="1" outline="0" fieldPosition="0">
        <references count="3">
          <reference field="2" count="1" selected="0">
            <x v="5"/>
          </reference>
          <reference field="3" count="1" selected="0">
            <x v="14"/>
          </reference>
          <reference field="7" count="1">
            <x v="23"/>
          </reference>
        </references>
      </pivotArea>
    </format>
    <format dxfId="492">
      <pivotArea dataOnly="0" labelOnly="1" outline="0" fieldPosition="0">
        <references count="3">
          <reference field="2" count="1" selected="0">
            <x v="6"/>
          </reference>
          <reference field="3" count="1" selected="0">
            <x v="4"/>
          </reference>
          <reference field="7" count="1">
            <x v="4"/>
          </reference>
        </references>
      </pivotArea>
    </format>
    <format dxfId="491">
      <pivotArea dataOnly="0" labelOnly="1" outline="0" fieldPosition="0">
        <references count="3">
          <reference field="2" count="1" selected="0">
            <x v="6"/>
          </reference>
          <reference field="3" count="1" selected="0">
            <x v="5"/>
          </reference>
          <reference field="7" count="8">
            <x v="2"/>
            <x v="9"/>
            <x v="15"/>
            <x v="18"/>
            <x v="20"/>
            <x v="22"/>
            <x v="24"/>
            <x v="26"/>
          </reference>
        </references>
      </pivotArea>
    </format>
    <format dxfId="490">
      <pivotArea dataOnly="0" labelOnly="1" outline="0" fieldPosition="0">
        <references count="3">
          <reference field="2" count="1" selected="0">
            <x v="6"/>
          </reference>
          <reference field="3" count="1" selected="0">
            <x v="6"/>
          </reference>
          <reference field="7" count="12">
            <x v="1"/>
            <x v="2"/>
            <x v="3"/>
            <x v="4"/>
            <x v="11"/>
            <x v="13"/>
            <x v="14"/>
            <x v="15"/>
            <x v="16"/>
            <x v="19"/>
            <x v="20"/>
            <x v="26"/>
          </reference>
        </references>
      </pivotArea>
    </format>
    <format dxfId="489">
      <pivotArea dataOnly="0" labelOnly="1" outline="0" fieldPosition="0">
        <references count="3">
          <reference field="2" count="1" selected="0">
            <x v="6"/>
          </reference>
          <reference field="3" count="1" selected="0">
            <x v="7"/>
          </reference>
          <reference field="7" count="2">
            <x v="3"/>
            <x v="31"/>
          </reference>
        </references>
      </pivotArea>
    </format>
    <format dxfId="488">
      <pivotArea dataOnly="0" labelOnly="1" outline="0" fieldPosition="0">
        <references count="4">
          <reference field="2" count="1" selected="0">
            <x v="0"/>
          </reference>
          <reference field="3" count="1" selected="0">
            <x v="2"/>
          </reference>
          <reference field="4" count="1">
            <x v="5"/>
          </reference>
          <reference field="7" count="1" selected="0">
            <x v="12"/>
          </reference>
        </references>
      </pivotArea>
    </format>
    <format dxfId="487">
      <pivotArea dataOnly="0" labelOnly="1" outline="0" fieldPosition="0">
        <references count="4">
          <reference field="2" count="1" selected="0">
            <x v="0"/>
          </reference>
          <reference field="3" count="1" selected="0">
            <x v="3"/>
          </reference>
          <reference field="4" count="1">
            <x v="6"/>
          </reference>
          <reference field="7" count="1" selected="0">
            <x v="12"/>
          </reference>
        </references>
      </pivotArea>
    </format>
    <format dxfId="486">
      <pivotArea dataOnly="0" labelOnly="1" outline="0" fieldPosition="0">
        <references count="4">
          <reference field="2" count="1" selected="0">
            <x v="0"/>
          </reference>
          <reference field="3" count="1" selected="0">
            <x v="13"/>
          </reference>
          <reference field="4" count="1">
            <x v="117"/>
          </reference>
          <reference field="7" count="1" selected="0">
            <x v="5"/>
          </reference>
        </references>
      </pivotArea>
    </format>
    <format dxfId="485">
      <pivotArea dataOnly="0" labelOnly="1" outline="0" fieldPosition="0">
        <references count="4">
          <reference field="2" count="1" selected="0">
            <x v="1"/>
          </reference>
          <reference field="3" count="1" selected="0">
            <x v="13"/>
          </reference>
          <reference field="4" count="1">
            <x v="118"/>
          </reference>
          <reference field="7" count="1" selected="0">
            <x v="5"/>
          </reference>
        </references>
      </pivotArea>
    </format>
    <format dxfId="484">
      <pivotArea dataOnly="0" labelOnly="1" outline="0" fieldPosition="0">
        <references count="4">
          <reference field="2" count="1" selected="0">
            <x v="2"/>
          </reference>
          <reference field="3" count="1" selected="0">
            <x v="1"/>
          </reference>
          <reference field="4" count="2">
            <x v="1"/>
            <x v="4"/>
          </reference>
          <reference field="7" count="1" selected="0">
            <x v="0"/>
          </reference>
        </references>
      </pivotArea>
    </format>
    <format dxfId="483">
      <pivotArea dataOnly="0" labelOnly="1" outline="0" fieldPosition="0">
        <references count="4">
          <reference field="2" count="1" selected="0">
            <x v="2"/>
          </reference>
          <reference field="3" count="1" selected="0">
            <x v="1"/>
          </reference>
          <reference field="4" count="3">
            <x v="1"/>
            <x v="2"/>
            <x v="3"/>
          </reference>
          <reference field="7" count="1" selected="0">
            <x v="1"/>
          </reference>
        </references>
      </pivotArea>
    </format>
    <format dxfId="482">
      <pivotArea dataOnly="0" labelOnly="1" outline="0" fieldPosition="0">
        <references count="4">
          <reference field="2" count="1" selected="0">
            <x v="2"/>
          </reference>
          <reference field="3" count="1" selected="0">
            <x v="9"/>
          </reference>
          <reference field="4" count="1">
            <x v="40"/>
          </reference>
          <reference field="7" count="1" selected="0">
            <x v="1"/>
          </reference>
        </references>
      </pivotArea>
    </format>
    <format dxfId="481">
      <pivotArea dataOnly="0" labelOnly="1" outline="0" fieldPosition="0">
        <references count="4">
          <reference field="2" count="1" selected="0">
            <x v="3"/>
          </reference>
          <reference field="3" count="1" selected="0">
            <x v="6"/>
          </reference>
          <reference field="4" count="1">
            <x v="25"/>
          </reference>
          <reference field="7" count="1" selected="0">
            <x v="1"/>
          </reference>
        </references>
      </pivotArea>
    </format>
    <format dxfId="480">
      <pivotArea dataOnly="0" labelOnly="1" outline="0" fieldPosition="0">
        <references count="4">
          <reference field="2" count="1" selected="0">
            <x v="4"/>
          </reference>
          <reference field="3" count="1" selected="0">
            <x v="0"/>
          </reference>
          <reference field="4" count="1">
            <x v="0"/>
          </reference>
          <reference field="7" count="1" selected="0">
            <x v="5"/>
          </reference>
        </references>
      </pivotArea>
    </format>
    <format dxfId="479">
      <pivotArea dataOnly="0" labelOnly="1" outline="0" fieldPosition="0">
        <references count="4">
          <reference field="2" count="1" selected="0">
            <x v="5"/>
          </reference>
          <reference field="3" count="1" selected="0">
            <x v="8"/>
          </reference>
          <reference field="4" count="1">
            <x v="37"/>
          </reference>
          <reference field="7" count="1" selected="0">
            <x v="2"/>
          </reference>
        </references>
      </pivotArea>
    </format>
    <format dxfId="478">
      <pivotArea dataOnly="0" labelOnly="1" outline="0" fieldPosition="0">
        <references count="4">
          <reference field="2" count="1" selected="0">
            <x v="5"/>
          </reference>
          <reference field="3" count="1" selected="0">
            <x v="8"/>
          </reference>
          <reference field="4" count="2">
            <x v="33"/>
            <x v="34"/>
          </reference>
          <reference field="7" count="1" selected="0">
            <x v="3"/>
          </reference>
        </references>
      </pivotArea>
    </format>
    <format dxfId="477">
      <pivotArea dataOnly="0" labelOnly="1" outline="0" fieldPosition="0">
        <references count="4">
          <reference field="2" count="1" selected="0">
            <x v="5"/>
          </reference>
          <reference field="3" count="1" selected="0">
            <x v="8"/>
          </reference>
          <reference field="4" count="6">
            <x v="30"/>
            <x v="31"/>
            <x v="32"/>
            <x v="35"/>
            <x v="36"/>
            <x v="128"/>
          </reference>
          <reference field="7" count="1" selected="0">
            <x v="11"/>
          </reference>
        </references>
      </pivotArea>
    </format>
    <format dxfId="476">
      <pivotArea dataOnly="0" labelOnly="1" outline="0" fieldPosition="0">
        <references count="4">
          <reference field="2" count="1" selected="0">
            <x v="5"/>
          </reference>
          <reference field="3" count="1" selected="0">
            <x v="9"/>
          </reference>
          <reference field="4" count="1">
            <x v="38"/>
          </reference>
          <reference field="7" count="1" selected="0">
            <x v="1"/>
          </reference>
        </references>
      </pivotArea>
    </format>
    <format dxfId="475">
      <pivotArea dataOnly="0" labelOnly="1" outline="0" fieldPosition="0">
        <references count="4">
          <reference field="2" count="1" selected="0">
            <x v="5"/>
          </reference>
          <reference field="3" count="1" selected="0">
            <x v="9"/>
          </reference>
          <reference field="4" count="1">
            <x v="39"/>
          </reference>
          <reference field="7" count="1" selected="0">
            <x v="2"/>
          </reference>
        </references>
      </pivotArea>
    </format>
    <format dxfId="474">
      <pivotArea dataOnly="0" labelOnly="1" outline="0" fieldPosition="0">
        <references count="4">
          <reference field="2" count="1" selected="0">
            <x v="5"/>
          </reference>
          <reference field="3" count="1" selected="0">
            <x v="9"/>
          </reference>
          <reference field="4" count="2">
            <x v="38"/>
            <x v="41"/>
          </reference>
          <reference field="7" count="1" selected="0">
            <x v="11"/>
          </reference>
        </references>
      </pivotArea>
    </format>
    <format dxfId="473">
      <pivotArea dataOnly="0" labelOnly="1" outline="0" fieldPosition="0">
        <references count="4">
          <reference field="2" count="1" selected="0">
            <x v="5"/>
          </reference>
          <reference field="3" count="1" selected="0">
            <x v="9"/>
          </reference>
          <reference field="4" count="1">
            <x v="38"/>
          </reference>
          <reference field="7" count="1" selected="0">
            <x v="32"/>
          </reference>
        </references>
      </pivotArea>
    </format>
    <format dxfId="472">
      <pivotArea dataOnly="0" labelOnly="1" outline="0" fieldPosition="0">
        <references count="4">
          <reference field="2" count="1" selected="0">
            <x v="5"/>
          </reference>
          <reference field="3" count="1" selected="0">
            <x v="10"/>
          </reference>
          <reference field="4" count="3">
            <x v="42"/>
            <x v="56"/>
            <x v="58"/>
          </reference>
          <reference field="7" count="1" selected="0">
            <x v="0"/>
          </reference>
        </references>
      </pivotArea>
    </format>
    <format dxfId="471">
      <pivotArea dataOnly="0" labelOnly="1" outline="0" fieldPosition="0">
        <references count="4">
          <reference field="2" count="1" selected="0">
            <x v="5"/>
          </reference>
          <reference field="3" count="1" selected="0">
            <x v="10"/>
          </reference>
          <reference field="4" count="6">
            <x v="42"/>
            <x v="45"/>
            <x v="46"/>
            <x v="52"/>
            <x v="56"/>
            <x v="58"/>
          </reference>
          <reference field="7" count="1" selected="0">
            <x v="2"/>
          </reference>
        </references>
      </pivotArea>
    </format>
    <format dxfId="470">
      <pivotArea dataOnly="0" labelOnly="1" outline="0" fieldPosition="0">
        <references count="4">
          <reference field="2" count="1" selected="0">
            <x v="5"/>
          </reference>
          <reference field="3" count="1" selected="0">
            <x v="10"/>
          </reference>
          <reference field="4" count="4">
            <x v="42"/>
            <x v="45"/>
            <x v="56"/>
            <x v="58"/>
          </reference>
          <reference field="7" count="1" selected="0">
            <x v="3"/>
          </reference>
        </references>
      </pivotArea>
    </format>
    <format dxfId="469">
      <pivotArea dataOnly="0" labelOnly="1" outline="0" fieldPosition="0">
        <references count="4">
          <reference field="2" count="1" selected="0">
            <x v="5"/>
          </reference>
          <reference field="3" count="1" selected="0">
            <x v="10"/>
          </reference>
          <reference field="4" count="4">
            <x v="45"/>
            <x v="50"/>
            <x v="56"/>
            <x v="58"/>
          </reference>
          <reference field="7" count="1" selected="0">
            <x v="9"/>
          </reference>
        </references>
      </pivotArea>
    </format>
    <format dxfId="468">
      <pivotArea dataOnly="0" labelOnly="1" outline="0" fieldPosition="0">
        <references count="4">
          <reference field="2" count="1" selected="0">
            <x v="5"/>
          </reference>
          <reference field="3" count="1" selected="0">
            <x v="10"/>
          </reference>
          <reference field="4" count="4">
            <x v="50"/>
            <x v="51"/>
            <x v="56"/>
            <x v="58"/>
          </reference>
          <reference field="7" count="1" selected="0">
            <x v="12"/>
          </reference>
        </references>
      </pivotArea>
    </format>
    <format dxfId="467">
      <pivotArea dataOnly="0" labelOnly="1" outline="0" fieldPosition="0">
        <references count="4">
          <reference field="2" count="1" selected="0">
            <x v="5"/>
          </reference>
          <reference field="3" count="1" selected="0">
            <x v="10"/>
          </reference>
          <reference field="4" count="4">
            <x v="43"/>
            <x v="44"/>
            <x v="46"/>
            <x v="52"/>
          </reference>
          <reference field="7" count="1" selected="0">
            <x v="13"/>
          </reference>
        </references>
      </pivotArea>
    </format>
    <format dxfId="466">
      <pivotArea dataOnly="0" labelOnly="1" outline="0" fieldPosition="0">
        <references count="4">
          <reference field="2" count="1" selected="0">
            <x v="5"/>
          </reference>
          <reference field="3" count="1" selected="0">
            <x v="10"/>
          </reference>
          <reference field="4" count="4">
            <x v="43"/>
            <x v="44"/>
            <x v="56"/>
            <x v="58"/>
          </reference>
          <reference field="7" count="1" selected="0">
            <x v="14"/>
          </reference>
        </references>
      </pivotArea>
    </format>
    <format dxfId="465">
      <pivotArea dataOnly="0" labelOnly="1" outline="0" fieldPosition="0">
        <references count="4">
          <reference field="2" count="1" selected="0">
            <x v="5"/>
          </reference>
          <reference field="3" count="1" selected="0">
            <x v="10"/>
          </reference>
          <reference field="4" count="5">
            <x v="44"/>
            <x v="46"/>
            <x v="54"/>
            <x v="56"/>
            <x v="58"/>
          </reference>
          <reference field="7" count="1" selected="0">
            <x v="15"/>
          </reference>
        </references>
      </pivotArea>
    </format>
    <format dxfId="464">
      <pivotArea dataOnly="0" labelOnly="1" outline="0" fieldPosition="0">
        <references count="4">
          <reference field="2" count="1" selected="0">
            <x v="5"/>
          </reference>
          <reference field="3" count="1" selected="0">
            <x v="10"/>
          </reference>
          <reference field="4" count="3">
            <x v="46"/>
            <x v="56"/>
            <x v="58"/>
          </reference>
          <reference field="7" count="1" selected="0">
            <x v="16"/>
          </reference>
        </references>
      </pivotArea>
    </format>
    <format dxfId="463">
      <pivotArea dataOnly="0" labelOnly="1" outline="0" fieldPosition="0">
        <references count="4">
          <reference field="2" count="1" selected="0">
            <x v="5"/>
          </reference>
          <reference field="3" count="1" selected="0">
            <x v="10"/>
          </reference>
          <reference field="4" count="2">
            <x v="45"/>
            <x v="49"/>
          </reference>
          <reference field="7" count="1" selected="0">
            <x v="17"/>
          </reference>
        </references>
      </pivotArea>
    </format>
    <format dxfId="462">
      <pivotArea dataOnly="0" labelOnly="1" outline="0" fieldPosition="0">
        <references count="4">
          <reference field="2" count="1" selected="0">
            <x v="5"/>
          </reference>
          <reference field="3" count="1" selected="0">
            <x v="10"/>
          </reference>
          <reference field="4" count="6">
            <x v="43"/>
            <x v="44"/>
            <x v="46"/>
            <x v="47"/>
            <x v="48"/>
            <x v="52"/>
          </reference>
          <reference field="7" count="1" selected="0">
            <x v="18"/>
          </reference>
        </references>
      </pivotArea>
    </format>
    <format dxfId="461">
      <pivotArea dataOnly="0" labelOnly="1" outline="0" fieldPosition="0">
        <references count="4">
          <reference field="2" count="1" selected="0">
            <x v="5"/>
          </reference>
          <reference field="3" count="1" selected="0">
            <x v="10"/>
          </reference>
          <reference field="4" count="3">
            <x v="44"/>
            <x v="56"/>
            <x v="58"/>
          </reference>
          <reference field="7" count="1" selected="0">
            <x v="19"/>
          </reference>
        </references>
      </pivotArea>
    </format>
    <format dxfId="460">
      <pivotArea dataOnly="0" labelOnly="1" outline="0" fieldPosition="0">
        <references count="4">
          <reference field="2" count="1" selected="0">
            <x v="5"/>
          </reference>
          <reference field="3" count="1" selected="0">
            <x v="10"/>
          </reference>
          <reference field="4" count="5">
            <x v="45"/>
            <x v="46"/>
            <x v="49"/>
            <x v="56"/>
            <x v="58"/>
          </reference>
          <reference field="7" count="1" selected="0">
            <x v="20"/>
          </reference>
        </references>
      </pivotArea>
    </format>
    <format dxfId="459">
      <pivotArea dataOnly="0" labelOnly="1" outline="0" fieldPosition="0">
        <references count="4">
          <reference field="2" count="1" selected="0">
            <x v="5"/>
          </reference>
          <reference field="3" count="1" selected="0">
            <x v="10"/>
          </reference>
          <reference field="4" count="4">
            <x v="45"/>
            <x v="46"/>
            <x v="49"/>
            <x v="54"/>
          </reference>
          <reference field="7" count="1" selected="0">
            <x v="21"/>
          </reference>
        </references>
      </pivotArea>
    </format>
    <format dxfId="458">
      <pivotArea dataOnly="0" labelOnly="1" outline="0" fieldPosition="0">
        <references count="4">
          <reference field="2" count="1" selected="0">
            <x v="5"/>
          </reference>
          <reference field="3" count="1" selected="0">
            <x v="10"/>
          </reference>
          <reference field="4" count="5">
            <x v="45"/>
            <x v="46"/>
            <x v="49"/>
            <x v="56"/>
            <x v="58"/>
          </reference>
          <reference field="7" count="1" selected="0">
            <x v="22"/>
          </reference>
        </references>
      </pivotArea>
    </format>
    <format dxfId="457">
      <pivotArea dataOnly="0" labelOnly="1" outline="0" fieldPosition="0">
        <references count="4">
          <reference field="2" count="1" selected="0">
            <x v="5"/>
          </reference>
          <reference field="3" count="1" selected="0">
            <x v="10"/>
          </reference>
          <reference field="4" count="1">
            <x v="53"/>
          </reference>
          <reference field="7" count="1" selected="0">
            <x v="23"/>
          </reference>
        </references>
      </pivotArea>
    </format>
    <format dxfId="456">
      <pivotArea dataOnly="0" labelOnly="1" outline="0" fieldPosition="0">
        <references count="4">
          <reference field="2" count="1" selected="0">
            <x v="5"/>
          </reference>
          <reference field="3" count="1" selected="0">
            <x v="10"/>
          </reference>
          <reference field="4" count="7">
            <x v="43"/>
            <x v="44"/>
            <x v="45"/>
            <x v="52"/>
            <x v="56"/>
            <x v="58"/>
            <x v="131"/>
          </reference>
          <reference field="7" count="1" selected="0">
            <x v="24"/>
          </reference>
        </references>
      </pivotArea>
    </format>
    <format dxfId="455">
      <pivotArea dataOnly="0" labelOnly="1" outline="0" fieldPosition="0">
        <references count="4">
          <reference field="2" count="1" selected="0">
            <x v="5"/>
          </reference>
          <reference field="3" count="1" selected="0">
            <x v="10"/>
          </reference>
          <reference field="4" count="8">
            <x v="43"/>
            <x v="45"/>
            <x v="46"/>
            <x v="52"/>
            <x v="55"/>
            <x v="56"/>
            <x v="58"/>
            <x v="132"/>
          </reference>
          <reference field="7" count="1" selected="0">
            <x v="26"/>
          </reference>
        </references>
      </pivotArea>
    </format>
    <format dxfId="454">
      <pivotArea dataOnly="0" labelOnly="1" outline="0" fieldPosition="0">
        <references count="4">
          <reference field="2" count="1" selected="0">
            <x v="5"/>
          </reference>
          <reference field="3" count="1" selected="0">
            <x v="10"/>
          </reference>
          <reference field="4" count="7">
            <x v="43"/>
            <x v="44"/>
            <x v="45"/>
            <x v="52"/>
            <x v="54"/>
            <x v="57"/>
            <x v="132"/>
          </reference>
          <reference field="7" count="1" selected="0">
            <x v="28"/>
          </reference>
        </references>
      </pivotArea>
    </format>
    <format dxfId="453">
      <pivotArea dataOnly="0" labelOnly="1" outline="0" fieldPosition="0">
        <references count="4">
          <reference field="2" count="1" selected="0">
            <x v="5"/>
          </reference>
          <reference field="3" count="1" selected="0">
            <x v="10"/>
          </reference>
          <reference field="4" count="3">
            <x v="52"/>
            <x v="56"/>
            <x v="58"/>
          </reference>
          <reference field="7" count="1" selected="0">
            <x v="29"/>
          </reference>
        </references>
      </pivotArea>
    </format>
    <format dxfId="452">
      <pivotArea dataOnly="0" labelOnly="1" outline="0" fieldPosition="0">
        <references count="4">
          <reference field="2" count="1" selected="0">
            <x v="5"/>
          </reference>
          <reference field="3" count="1" selected="0">
            <x v="10"/>
          </reference>
          <reference field="4" count="1">
            <x v="50"/>
          </reference>
          <reference field="7" count="1" selected="0">
            <x v="30"/>
          </reference>
        </references>
      </pivotArea>
    </format>
    <format dxfId="451">
      <pivotArea dataOnly="0" labelOnly="1" outline="0" fieldPosition="0">
        <references count="4">
          <reference field="2" count="1" selected="0">
            <x v="5"/>
          </reference>
          <reference field="3" count="1" selected="0">
            <x v="10"/>
          </reference>
          <reference field="4" count="4">
            <x v="43"/>
            <x v="46"/>
            <x v="56"/>
            <x v="58"/>
          </reference>
          <reference field="7" count="1" selected="0">
            <x v="32"/>
          </reference>
        </references>
      </pivotArea>
    </format>
    <format dxfId="450">
      <pivotArea dataOnly="0" labelOnly="1" outline="0" fieldPosition="0">
        <references count="4">
          <reference field="2" count="1" selected="0">
            <x v="5"/>
          </reference>
          <reference field="3" count="1" selected="0">
            <x v="11"/>
          </reference>
          <reference field="4" count="3">
            <x v="68"/>
            <x v="81"/>
            <x v="83"/>
          </reference>
          <reference field="7" count="1" selected="0">
            <x v="0"/>
          </reference>
        </references>
      </pivotArea>
    </format>
    <format dxfId="449">
      <pivotArea dataOnly="0" labelOnly="1" outline="0" fieldPosition="0">
        <references count="4">
          <reference field="2" count="1" selected="0">
            <x v="5"/>
          </reference>
          <reference field="3" count="1" selected="0">
            <x v="11"/>
          </reference>
          <reference field="4" count="12">
            <x v="73"/>
            <x v="74"/>
            <x v="76"/>
            <x v="77"/>
            <x v="78"/>
            <x v="79"/>
            <x v="86"/>
            <x v="87"/>
            <x v="89"/>
            <x v="114"/>
            <x v="120"/>
            <x v="121"/>
          </reference>
          <reference field="7" count="1" selected="0">
            <x v="1"/>
          </reference>
        </references>
      </pivotArea>
    </format>
    <format dxfId="448">
      <pivotArea dataOnly="0" labelOnly="1" outline="0" fieldPosition="0">
        <references count="4">
          <reference field="2" count="1" selected="0">
            <x v="5"/>
          </reference>
          <reference field="3" count="1" selected="0">
            <x v="11"/>
          </reference>
          <reference field="4" count="5">
            <x v="94"/>
            <x v="103"/>
            <x v="104"/>
            <x v="106"/>
            <x v="109"/>
          </reference>
          <reference field="7" count="1" selected="0">
            <x v="2"/>
          </reference>
        </references>
      </pivotArea>
    </format>
    <format dxfId="447">
      <pivotArea dataOnly="0" labelOnly="1" outline="0" fieldPosition="0">
        <references count="4">
          <reference field="2" count="1" selected="0">
            <x v="5"/>
          </reference>
          <reference field="3" count="1" selected="0">
            <x v="11"/>
          </reference>
          <reference field="4" count="4">
            <x v="61"/>
            <x v="66"/>
            <x v="67"/>
            <x v="92"/>
          </reference>
          <reference field="7" count="1" selected="0">
            <x v="3"/>
          </reference>
        </references>
      </pivotArea>
    </format>
    <format dxfId="446">
      <pivotArea dataOnly="0" labelOnly="1" outline="0" fieldPosition="0">
        <references count="4">
          <reference field="2" count="1" selected="0">
            <x v="5"/>
          </reference>
          <reference field="3" count="1" selected="0">
            <x v="11"/>
          </reference>
          <reference field="4" count="1">
            <x v="74"/>
          </reference>
          <reference field="7" count="1" selected="0">
            <x v="6"/>
          </reference>
        </references>
      </pivotArea>
    </format>
    <format dxfId="445">
      <pivotArea dataOnly="0" labelOnly="1" outline="0" fieldPosition="0">
        <references count="4">
          <reference field="2" count="1" selected="0">
            <x v="5"/>
          </reference>
          <reference field="3" count="1" selected="0">
            <x v="11"/>
          </reference>
          <reference field="4" count="11">
            <x v="75"/>
            <x v="76"/>
            <x v="93"/>
            <x v="94"/>
            <x v="105"/>
            <x v="106"/>
            <x v="107"/>
            <x v="113"/>
            <x v="115"/>
            <x v="120"/>
            <x v="122"/>
          </reference>
          <reference field="7" count="1" selected="0">
            <x v="7"/>
          </reference>
        </references>
      </pivotArea>
    </format>
    <format dxfId="444">
      <pivotArea dataOnly="0" labelOnly="1" outline="0" fieldPosition="0">
        <references count="4">
          <reference field="2" count="1" selected="0">
            <x v="5"/>
          </reference>
          <reference field="3" count="1" selected="0">
            <x v="11"/>
          </reference>
          <reference field="4" count="1">
            <x v="82"/>
          </reference>
          <reference field="7" count="1" selected="0">
            <x v="8"/>
          </reference>
        </references>
      </pivotArea>
    </format>
    <format dxfId="443">
      <pivotArea dataOnly="0" labelOnly="1" outline="0" fieldPosition="0">
        <references count="4">
          <reference field="2" count="1" selected="0">
            <x v="5"/>
          </reference>
          <reference field="3" count="1" selected="0">
            <x v="11"/>
          </reference>
          <reference field="4" count="2">
            <x v="76"/>
            <x v="106"/>
          </reference>
          <reference field="7" count="1" selected="0">
            <x v="9"/>
          </reference>
        </references>
      </pivotArea>
    </format>
    <format dxfId="442">
      <pivotArea dataOnly="0" labelOnly="1" outline="0" fieldPosition="0">
        <references count="4">
          <reference field="2" count="1" selected="0">
            <x v="5"/>
          </reference>
          <reference field="3" count="1" selected="0">
            <x v="11"/>
          </reference>
          <reference field="4" count="1">
            <x v="76"/>
          </reference>
          <reference field="7" count="1" selected="0">
            <x v="10"/>
          </reference>
        </references>
      </pivotArea>
    </format>
    <format dxfId="441">
      <pivotArea dataOnly="0" labelOnly="1" outline="0" fieldPosition="0">
        <references count="4">
          <reference field="2" count="1" selected="0">
            <x v="5"/>
          </reference>
          <reference field="3" count="1" selected="0">
            <x v="11"/>
          </reference>
          <reference field="4" count="2">
            <x v="110"/>
            <x v="111"/>
          </reference>
          <reference field="7" count="1" selected="0">
            <x v="11"/>
          </reference>
        </references>
      </pivotArea>
    </format>
    <format dxfId="440">
      <pivotArea dataOnly="0" labelOnly="1" outline="0" fieldPosition="0">
        <references count="4">
          <reference field="2" count="1" selected="0">
            <x v="5"/>
          </reference>
          <reference field="3" count="1" selected="0">
            <x v="11"/>
          </reference>
          <reference field="4" count="9">
            <x v="65"/>
            <x v="67"/>
            <x v="69"/>
            <x v="73"/>
            <x v="77"/>
            <x v="79"/>
            <x v="106"/>
            <x v="129"/>
            <x v="130"/>
          </reference>
          <reference field="7" count="1" selected="0">
            <x v="12"/>
          </reference>
        </references>
      </pivotArea>
    </format>
    <format dxfId="439">
      <pivotArea dataOnly="0" labelOnly="1" outline="0" fieldPosition="0">
        <references count="4">
          <reference field="2" count="1" selected="0">
            <x v="5"/>
          </reference>
          <reference field="3" count="1" selected="0">
            <x v="11"/>
          </reference>
          <reference field="4" count="10">
            <x v="61"/>
            <x v="69"/>
            <x v="71"/>
            <x v="72"/>
            <x v="74"/>
            <x v="77"/>
            <x v="91"/>
            <x v="92"/>
            <x v="94"/>
            <x v="106"/>
          </reference>
          <reference field="7" count="1" selected="0">
            <x v="13"/>
          </reference>
        </references>
      </pivotArea>
    </format>
    <format dxfId="438">
      <pivotArea dataOnly="0" labelOnly="1" outline="0" fieldPosition="0">
        <references count="4">
          <reference field="2" count="1" selected="0">
            <x v="5"/>
          </reference>
          <reference field="3" count="1" selected="0">
            <x v="11"/>
          </reference>
          <reference field="4" count="10">
            <x v="61"/>
            <x v="69"/>
            <x v="71"/>
            <x v="79"/>
            <x v="92"/>
            <x v="94"/>
            <x v="102"/>
            <x v="104"/>
            <x v="109"/>
            <x v="123"/>
          </reference>
          <reference field="7" count="1" selected="0">
            <x v="14"/>
          </reference>
        </references>
      </pivotArea>
    </format>
    <format dxfId="437">
      <pivotArea dataOnly="0" labelOnly="1" outline="0" fieldPosition="0">
        <references count="4">
          <reference field="2" count="1" selected="0">
            <x v="5"/>
          </reference>
          <reference field="3" count="1" selected="0">
            <x v="11"/>
          </reference>
          <reference field="4" count="15">
            <x v="61"/>
            <x v="64"/>
            <x v="67"/>
            <x v="76"/>
            <x v="80"/>
            <x v="92"/>
            <x v="102"/>
            <x v="104"/>
            <x v="108"/>
            <x v="109"/>
            <x v="123"/>
            <x v="124"/>
            <x v="125"/>
            <x v="126"/>
            <x v="133"/>
          </reference>
          <reference field="7" count="1" selected="0">
            <x v="15"/>
          </reference>
        </references>
      </pivotArea>
    </format>
    <format dxfId="436">
      <pivotArea dataOnly="0" labelOnly="1" outline="0" fieldPosition="0">
        <references count="4">
          <reference field="2" count="1" selected="0">
            <x v="5"/>
          </reference>
          <reference field="3" count="1" selected="0">
            <x v="11"/>
          </reference>
          <reference field="4" count="7">
            <x v="74"/>
            <x v="76"/>
            <x v="79"/>
            <x v="80"/>
            <x v="94"/>
            <x v="102"/>
            <x v="109"/>
          </reference>
          <reference field="7" count="1" selected="0">
            <x v="16"/>
          </reference>
        </references>
      </pivotArea>
    </format>
    <format dxfId="435">
      <pivotArea dataOnly="0" labelOnly="1" outline="0" fieldPosition="0">
        <references count="4">
          <reference field="2" count="1" selected="0">
            <x v="5"/>
          </reference>
          <reference field="3" count="1" selected="0">
            <x v="11"/>
          </reference>
          <reference field="4" count="5">
            <x v="61"/>
            <x v="73"/>
            <x v="74"/>
            <x v="77"/>
            <x v="92"/>
          </reference>
          <reference field="7" count="1" selected="0">
            <x v="17"/>
          </reference>
        </references>
      </pivotArea>
    </format>
    <format dxfId="434">
      <pivotArea dataOnly="0" labelOnly="1" outline="0" fieldPosition="0">
        <references count="4">
          <reference field="2" count="1" selected="0">
            <x v="5"/>
          </reference>
          <reference field="3" count="1" selected="0">
            <x v="11"/>
          </reference>
          <reference field="4" count="10">
            <x v="61"/>
            <x v="67"/>
            <x v="68"/>
            <x v="75"/>
            <x v="79"/>
            <x v="92"/>
            <x v="95"/>
            <x v="104"/>
            <x v="106"/>
            <x v="123"/>
          </reference>
          <reference field="7" count="1" selected="0">
            <x v="18"/>
          </reference>
        </references>
      </pivotArea>
    </format>
    <format dxfId="433">
      <pivotArea dataOnly="0" labelOnly="1" outline="0" fieldPosition="0">
        <references count="4">
          <reference field="2" count="1" selected="0">
            <x v="5"/>
          </reference>
          <reference field="3" count="1" selected="0">
            <x v="11"/>
          </reference>
          <reference field="4" count="8">
            <x v="59"/>
            <x v="61"/>
            <x v="92"/>
            <x v="94"/>
            <x v="99"/>
            <x v="102"/>
            <x v="103"/>
            <x v="110"/>
          </reference>
          <reference field="7" count="1" selected="0">
            <x v="19"/>
          </reference>
        </references>
      </pivotArea>
    </format>
    <format dxfId="432">
      <pivotArea dataOnly="0" labelOnly="1" outline="0" fieldPosition="0">
        <references count="4">
          <reference field="2" count="1" selected="0">
            <x v="5"/>
          </reference>
          <reference field="3" count="1" selected="0">
            <x v="11"/>
          </reference>
          <reference field="4" count="11">
            <x v="61"/>
            <x v="64"/>
            <x v="73"/>
            <x v="74"/>
            <x v="76"/>
            <x v="77"/>
            <x v="92"/>
            <x v="94"/>
            <x v="99"/>
            <x v="100"/>
            <x v="106"/>
          </reference>
          <reference field="7" count="1" selected="0">
            <x v="20"/>
          </reference>
        </references>
      </pivotArea>
    </format>
    <format dxfId="431">
      <pivotArea dataOnly="0" labelOnly="1" outline="0" fieldPosition="0">
        <references count="4">
          <reference field="2" count="1" selected="0">
            <x v="5"/>
          </reference>
          <reference field="3" count="1" selected="0">
            <x v="11"/>
          </reference>
          <reference field="4" count="6">
            <x v="61"/>
            <x v="64"/>
            <x v="74"/>
            <x v="77"/>
            <x v="92"/>
            <x v="94"/>
          </reference>
          <reference field="7" count="1" selected="0">
            <x v="21"/>
          </reference>
        </references>
      </pivotArea>
    </format>
    <format dxfId="430">
      <pivotArea dataOnly="0" labelOnly="1" outline="0" fieldPosition="0">
        <references count="4">
          <reference field="2" count="1" selected="0">
            <x v="5"/>
          </reference>
          <reference field="3" count="1" selected="0">
            <x v="11"/>
          </reference>
          <reference field="4" count="5">
            <x v="61"/>
            <x v="76"/>
            <x v="92"/>
            <x v="99"/>
            <x v="100"/>
          </reference>
          <reference field="7" count="1" selected="0">
            <x v="22"/>
          </reference>
        </references>
      </pivotArea>
    </format>
    <format dxfId="429">
      <pivotArea dataOnly="0" labelOnly="1" outline="0" fieldPosition="0">
        <references count="4">
          <reference field="2" count="1" selected="0">
            <x v="5"/>
          </reference>
          <reference field="3" count="1" selected="0">
            <x v="11"/>
          </reference>
          <reference field="4" count="22">
            <x v="61"/>
            <x v="62"/>
            <x v="69"/>
            <x v="83"/>
            <x v="85"/>
            <x v="87"/>
            <x v="88"/>
            <x v="90"/>
            <x v="91"/>
            <x v="92"/>
            <x v="94"/>
            <x v="95"/>
            <x v="96"/>
            <x v="97"/>
            <x v="98"/>
            <x v="112"/>
            <x v="120"/>
            <x v="121"/>
            <x v="122"/>
            <x v="129"/>
            <x v="133"/>
            <x v="134"/>
          </reference>
          <reference field="7" count="1" selected="0">
            <x v="23"/>
          </reference>
        </references>
      </pivotArea>
    </format>
    <format dxfId="428">
      <pivotArea dataOnly="0" labelOnly="1" outline="0" fieldPosition="0">
        <references count="4">
          <reference field="2" count="1" selected="0">
            <x v="5"/>
          </reference>
          <reference field="3" count="1" selected="0">
            <x v="11"/>
          </reference>
          <reference field="4" count="9">
            <x v="61"/>
            <x v="63"/>
            <x v="68"/>
            <x v="73"/>
            <x v="74"/>
            <x v="92"/>
            <x v="94"/>
            <x v="106"/>
            <x v="109"/>
          </reference>
          <reference field="7" count="1" selected="0">
            <x v="24"/>
          </reference>
        </references>
      </pivotArea>
    </format>
    <format dxfId="427">
      <pivotArea dataOnly="0" labelOnly="1" outline="0" fieldPosition="0">
        <references count="4">
          <reference field="2" count="1" selected="0">
            <x v="5"/>
          </reference>
          <reference field="3" count="1" selected="0">
            <x v="11"/>
          </reference>
          <reference field="4" count="1">
            <x v="68"/>
          </reference>
          <reference field="7" count="1" selected="0">
            <x v="25"/>
          </reference>
        </references>
      </pivotArea>
    </format>
    <format dxfId="426">
      <pivotArea dataOnly="0" labelOnly="1" outline="0" fieldPosition="0">
        <references count="4">
          <reference field="2" count="1" selected="0">
            <x v="5"/>
          </reference>
          <reference field="3" count="1" selected="0">
            <x v="11"/>
          </reference>
          <reference field="4" count="9">
            <x v="61"/>
            <x v="67"/>
            <x v="70"/>
            <x v="71"/>
            <x v="92"/>
            <x v="96"/>
            <x v="106"/>
            <x v="109"/>
            <x v="133"/>
          </reference>
          <reference field="7" count="1" selected="0">
            <x v="26"/>
          </reference>
        </references>
      </pivotArea>
    </format>
    <format dxfId="425">
      <pivotArea dataOnly="0" labelOnly="1" outline="0" fieldPosition="0">
        <references count="4">
          <reference field="2" count="1" selected="0">
            <x v="5"/>
          </reference>
          <reference field="3" count="1" selected="0">
            <x v="11"/>
          </reference>
          <reference field="4" count="2">
            <x v="61"/>
            <x v="92"/>
          </reference>
          <reference field="7" count="1" selected="0">
            <x v="27"/>
          </reference>
        </references>
      </pivotArea>
    </format>
    <format dxfId="424">
      <pivotArea dataOnly="0" labelOnly="1" outline="0" fieldPosition="0">
        <references count="4">
          <reference field="2" count="1" selected="0">
            <x v="5"/>
          </reference>
          <reference field="3" count="1" selected="0">
            <x v="11"/>
          </reference>
          <reference field="4" count="5">
            <x v="61"/>
            <x v="79"/>
            <x v="92"/>
            <x v="109"/>
            <x v="121"/>
          </reference>
          <reference field="7" count="1" selected="0">
            <x v="28"/>
          </reference>
        </references>
      </pivotArea>
    </format>
    <format dxfId="423">
      <pivotArea dataOnly="0" labelOnly="1" outline="0" fieldPosition="0">
        <references count="4">
          <reference field="2" count="1" selected="0">
            <x v="5"/>
          </reference>
          <reference field="3" count="1" selected="0">
            <x v="11"/>
          </reference>
          <reference field="4" count="4">
            <x v="61"/>
            <x v="77"/>
            <x v="79"/>
            <x v="92"/>
          </reference>
          <reference field="7" count="1" selected="0">
            <x v="29"/>
          </reference>
        </references>
      </pivotArea>
    </format>
    <format dxfId="422">
      <pivotArea dataOnly="0" labelOnly="1" outline="0" fieldPosition="0">
        <references count="4">
          <reference field="2" count="1" selected="0">
            <x v="5"/>
          </reference>
          <reference field="3" count="1" selected="0">
            <x v="11"/>
          </reference>
          <reference field="4" count="10">
            <x v="60"/>
            <x v="61"/>
            <x v="73"/>
            <x v="76"/>
            <x v="77"/>
            <x v="80"/>
            <x v="83"/>
            <x v="84"/>
            <x v="92"/>
            <x v="96"/>
          </reference>
          <reference field="7" count="1" selected="0">
            <x v="30"/>
          </reference>
        </references>
      </pivotArea>
    </format>
    <format dxfId="421">
      <pivotArea dataOnly="0" labelOnly="1" outline="0" fieldPosition="0">
        <references count="4">
          <reference field="2" count="1" selected="0">
            <x v="5"/>
          </reference>
          <reference field="3" count="1" selected="0">
            <x v="11"/>
          </reference>
          <reference field="4" count="2">
            <x v="61"/>
            <x v="92"/>
          </reference>
          <reference field="7" count="1" selected="0">
            <x v="31"/>
          </reference>
        </references>
      </pivotArea>
    </format>
    <format dxfId="420">
      <pivotArea dataOnly="0" labelOnly="1" outline="0" fieldPosition="0">
        <references count="4">
          <reference field="2" count="1" selected="0">
            <x v="5"/>
          </reference>
          <reference field="3" count="1" selected="0">
            <x v="11"/>
          </reference>
          <reference field="4" count="9">
            <x v="61"/>
            <x v="64"/>
            <x v="67"/>
            <x v="69"/>
            <x v="92"/>
            <x v="98"/>
            <x v="101"/>
            <x v="103"/>
            <x v="109"/>
          </reference>
          <reference field="7" count="1" selected="0">
            <x v="32"/>
          </reference>
        </references>
      </pivotArea>
    </format>
    <format dxfId="419">
      <pivotArea dataOnly="0" labelOnly="1" outline="0" fieldPosition="0">
        <references count="4">
          <reference field="2" count="1" selected="0">
            <x v="5"/>
          </reference>
          <reference field="3" count="1" selected="0">
            <x v="14"/>
          </reference>
          <reference field="4" count="1">
            <x v="116"/>
          </reference>
          <reference field="7" count="1" selected="0">
            <x v="23"/>
          </reference>
        </references>
      </pivotArea>
    </format>
    <format dxfId="418">
      <pivotArea dataOnly="0" labelOnly="1" outline="0" fieldPosition="0">
        <references count="4">
          <reference field="2" count="1" selected="0">
            <x v="6"/>
          </reference>
          <reference field="3" count="1" selected="0">
            <x v="4"/>
          </reference>
          <reference field="4" count="1">
            <x v="119"/>
          </reference>
          <reference field="7" count="1" selected="0">
            <x v="4"/>
          </reference>
        </references>
      </pivotArea>
    </format>
    <format dxfId="417">
      <pivotArea dataOnly="0" labelOnly="1" outline="0" fieldPosition="0">
        <references count="4">
          <reference field="2" count="1" selected="0">
            <x v="6"/>
          </reference>
          <reference field="3" count="1" selected="0">
            <x v="5"/>
          </reference>
          <reference field="4" count="4">
            <x v="8"/>
            <x v="10"/>
            <x v="15"/>
            <x v="16"/>
          </reference>
          <reference field="7" count="1" selected="0">
            <x v="2"/>
          </reference>
        </references>
      </pivotArea>
    </format>
    <format dxfId="416">
      <pivotArea dataOnly="0" labelOnly="1" outline="0" fieldPosition="0">
        <references count="4">
          <reference field="2" count="1" selected="0">
            <x v="6"/>
          </reference>
          <reference field="3" count="1" selected="0">
            <x v="5"/>
          </reference>
          <reference field="4" count="2">
            <x v="12"/>
            <x v="14"/>
          </reference>
          <reference field="7" count="1" selected="0">
            <x v="9"/>
          </reference>
        </references>
      </pivotArea>
    </format>
    <format dxfId="415">
      <pivotArea dataOnly="0" labelOnly="1" outline="0" fieldPosition="0">
        <references count="4">
          <reference field="2" count="1" selected="0">
            <x v="6"/>
          </reference>
          <reference field="3" count="1" selected="0">
            <x v="5"/>
          </reference>
          <reference field="4" count="2">
            <x v="9"/>
            <x v="10"/>
          </reference>
          <reference field="7" count="1" selected="0">
            <x v="15"/>
          </reference>
        </references>
      </pivotArea>
    </format>
    <format dxfId="414">
      <pivotArea dataOnly="0" labelOnly="1" outline="0" fieldPosition="0">
        <references count="4">
          <reference field="2" count="1" selected="0">
            <x v="6"/>
          </reference>
          <reference field="3" count="1" selected="0">
            <x v="5"/>
          </reference>
          <reference field="4" count="2">
            <x v="7"/>
            <x v="13"/>
          </reference>
          <reference field="7" count="1" selected="0">
            <x v="18"/>
          </reference>
        </references>
      </pivotArea>
    </format>
    <format dxfId="413">
      <pivotArea dataOnly="0" labelOnly="1" outline="0" fieldPosition="0">
        <references count="4">
          <reference field="2" count="1" selected="0">
            <x v="6"/>
          </reference>
          <reference field="3" count="1" selected="0">
            <x v="5"/>
          </reference>
          <reference field="4" count="1">
            <x v="10"/>
          </reference>
          <reference field="7" count="1" selected="0">
            <x v="20"/>
          </reference>
        </references>
      </pivotArea>
    </format>
    <format dxfId="412">
      <pivotArea dataOnly="0" labelOnly="1" outline="0" fieldPosition="0">
        <references count="4">
          <reference field="2" count="1" selected="0">
            <x v="6"/>
          </reference>
          <reference field="3" count="1" selected="0">
            <x v="5"/>
          </reference>
          <reference field="4" count="1">
            <x v="11"/>
          </reference>
          <reference field="7" count="1" selected="0">
            <x v="24"/>
          </reference>
        </references>
      </pivotArea>
    </format>
    <format dxfId="411">
      <pivotArea dataOnly="0" labelOnly="1" outline="0" fieldPosition="0">
        <references count="4">
          <reference field="2" count="1" selected="0">
            <x v="6"/>
          </reference>
          <reference field="3" count="1" selected="0">
            <x v="5"/>
          </reference>
          <reference field="4" count="2">
            <x v="10"/>
            <x v="17"/>
          </reference>
          <reference field="7" count="1" selected="0">
            <x v="26"/>
          </reference>
        </references>
      </pivotArea>
    </format>
    <format dxfId="410">
      <pivotArea dataOnly="0" labelOnly="1" outline="0" fieldPosition="0">
        <references count="4">
          <reference field="2" count="1" selected="0">
            <x v="6"/>
          </reference>
          <reference field="3" count="1" selected="0">
            <x v="6"/>
          </reference>
          <reference field="4" count="3">
            <x v="18"/>
            <x v="26"/>
            <x v="28"/>
          </reference>
          <reference field="7" count="1" selected="0">
            <x v="1"/>
          </reference>
        </references>
      </pivotArea>
    </format>
    <format dxfId="409">
      <pivotArea dataOnly="0" labelOnly="1" outline="0" fieldPosition="0">
        <references count="4">
          <reference field="2" count="1" selected="0">
            <x v="6"/>
          </reference>
          <reference field="3" count="1" selected="0">
            <x v="6"/>
          </reference>
          <reference field="4" count="2">
            <x v="18"/>
            <x v="26"/>
          </reference>
          <reference field="7" count="1" selected="0">
            <x v="2"/>
          </reference>
        </references>
      </pivotArea>
    </format>
    <format dxfId="408">
      <pivotArea dataOnly="0" labelOnly="1" outline="0" fieldPosition="0">
        <references count="4">
          <reference field="2" count="1" selected="0">
            <x v="6"/>
          </reference>
          <reference field="3" count="1" selected="0">
            <x v="6"/>
          </reference>
          <reference field="4" count="2">
            <x v="19"/>
            <x v="26"/>
          </reference>
          <reference field="7" count="1" selected="0">
            <x v="3"/>
          </reference>
        </references>
      </pivotArea>
    </format>
    <format dxfId="407">
      <pivotArea dataOnly="0" labelOnly="1" outline="0" fieldPosition="0">
        <references count="4">
          <reference field="2" count="1" selected="0">
            <x v="6"/>
          </reference>
          <reference field="3" count="1" selected="0">
            <x v="6"/>
          </reference>
          <reference field="4" count="1">
            <x v="27"/>
          </reference>
          <reference field="7" count="1" selected="0">
            <x v="4"/>
          </reference>
        </references>
      </pivotArea>
    </format>
    <format dxfId="406">
      <pivotArea dataOnly="0" labelOnly="1" outline="0" fieldPosition="0">
        <references count="4">
          <reference field="2" count="1" selected="0">
            <x v="6"/>
          </reference>
          <reference field="3" count="1" selected="0">
            <x v="6"/>
          </reference>
          <reference field="4" count="6">
            <x v="18"/>
            <x v="19"/>
            <x v="20"/>
            <x v="21"/>
            <x v="23"/>
            <x v="26"/>
          </reference>
          <reference field="7" count="1" selected="0">
            <x v="11"/>
          </reference>
        </references>
      </pivotArea>
    </format>
    <format dxfId="405">
      <pivotArea dataOnly="0" labelOnly="1" outline="0" fieldPosition="0">
        <references count="4">
          <reference field="2" count="1" selected="0">
            <x v="6"/>
          </reference>
          <reference field="3" count="1" selected="0">
            <x v="6"/>
          </reference>
          <reference field="4" count="2">
            <x v="18"/>
            <x v="22"/>
          </reference>
          <reference field="7" count="1" selected="0">
            <x v="13"/>
          </reference>
        </references>
      </pivotArea>
    </format>
    <format dxfId="404">
      <pivotArea dataOnly="0" labelOnly="1" outline="0" fieldPosition="0">
        <references count="4">
          <reference field="2" count="1" selected="0">
            <x v="6"/>
          </reference>
          <reference field="3" count="1" selected="0">
            <x v="6"/>
          </reference>
          <reference field="4" count="2">
            <x v="18"/>
            <x v="22"/>
          </reference>
          <reference field="7" count="1" selected="0">
            <x v="14"/>
          </reference>
        </references>
      </pivotArea>
    </format>
    <format dxfId="403">
      <pivotArea dataOnly="0" labelOnly="1" outline="0" fieldPosition="0">
        <references count="4">
          <reference field="2" count="1" selected="0">
            <x v="6"/>
          </reference>
          <reference field="3" count="1" selected="0">
            <x v="6"/>
          </reference>
          <reference field="4" count="2">
            <x v="18"/>
            <x v="24"/>
          </reference>
          <reference field="7" count="1" selected="0">
            <x v="15"/>
          </reference>
        </references>
      </pivotArea>
    </format>
    <format dxfId="402">
      <pivotArea dataOnly="0" labelOnly="1" outline="0" fieldPosition="0">
        <references count="4">
          <reference field="2" count="1" selected="0">
            <x v="6"/>
          </reference>
          <reference field="3" count="1" selected="0">
            <x v="6"/>
          </reference>
          <reference field="4" count="1">
            <x v="18"/>
          </reference>
          <reference field="7" count="1" selected="0">
            <x v="16"/>
          </reference>
        </references>
      </pivotArea>
    </format>
    <format dxfId="401">
      <pivotArea dataOnly="0" labelOnly="1" outline="0" fieldPosition="0">
        <references count="4">
          <reference field="2" count="1" selected="0">
            <x v="6"/>
          </reference>
          <reference field="3" count="1" selected="0">
            <x v="6"/>
          </reference>
          <reference field="4" count="1">
            <x v="20"/>
          </reference>
          <reference field="7" count="1" selected="0">
            <x v="19"/>
          </reference>
        </references>
      </pivotArea>
    </format>
    <format dxfId="400">
      <pivotArea dataOnly="0" labelOnly="1" outline="0" fieldPosition="0">
        <references count="4">
          <reference field="2" count="1" selected="0">
            <x v="6"/>
          </reference>
          <reference field="3" count="1" selected="0">
            <x v="6"/>
          </reference>
          <reference field="4" count="1">
            <x v="18"/>
          </reference>
          <reference field="7" count="1" selected="0">
            <x v="20"/>
          </reference>
        </references>
      </pivotArea>
    </format>
    <format dxfId="399">
      <pivotArea dataOnly="0" labelOnly="1" outline="0" fieldPosition="0">
        <references count="4">
          <reference field="2" count="1" selected="0">
            <x v="6"/>
          </reference>
          <reference field="3" count="1" selected="0">
            <x v="6"/>
          </reference>
          <reference field="4" count="2">
            <x v="22"/>
            <x v="28"/>
          </reference>
          <reference field="7" count="1" selected="0">
            <x v="26"/>
          </reference>
        </references>
      </pivotArea>
    </format>
    <format dxfId="398">
      <pivotArea dataOnly="0" labelOnly="1" outline="0" fieldPosition="0">
        <references count="4">
          <reference field="2" count="1" selected="0">
            <x v="6"/>
          </reference>
          <reference field="3" count="1" selected="0">
            <x v="7"/>
          </reference>
          <reference field="4" count="1">
            <x v="29"/>
          </reference>
          <reference field="7" count="1" selected="0">
            <x v="3"/>
          </reference>
        </references>
      </pivotArea>
    </format>
    <format dxfId="397">
      <pivotArea dataOnly="0" labelOnly="1" outline="0" fieldPosition="0">
        <references count="4">
          <reference field="2" count="1" selected="0">
            <x v="6"/>
          </reference>
          <reference field="3" count="1" selected="0">
            <x v="7"/>
          </reference>
          <reference field="4" count="1">
            <x v="127"/>
          </reference>
          <reference field="7" count="1" selected="0">
            <x v="31"/>
          </reference>
        </references>
      </pivotArea>
    </format>
    <format dxfId="396">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12"/>
          </reference>
        </references>
      </pivotArea>
    </format>
    <format dxfId="395">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23"/>
          </reference>
        </references>
      </pivotArea>
    </format>
    <format dxfId="394">
      <pivotArea dataOnly="0" labelOnly="1" outline="0" fieldPosition="0">
        <references count="5">
          <reference field="0" count="1">
            <x v="69"/>
          </reference>
          <reference field="2" count="1" selected="0">
            <x v="0"/>
          </reference>
          <reference field="3" count="1" selected="0">
            <x v="2"/>
          </reference>
          <reference field="4" count="1" selected="0">
            <x v="5"/>
          </reference>
          <reference field="7" count="1" selected="0">
            <x v="31"/>
          </reference>
        </references>
      </pivotArea>
    </format>
    <format dxfId="393">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12"/>
          </reference>
        </references>
      </pivotArea>
    </format>
    <format dxfId="392">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23"/>
          </reference>
        </references>
      </pivotArea>
    </format>
    <format dxfId="391">
      <pivotArea dataOnly="0" labelOnly="1" outline="0" fieldPosition="0">
        <references count="5">
          <reference field="0" count="1">
            <x v="69"/>
          </reference>
          <reference field="2" count="1" selected="0">
            <x v="0"/>
          </reference>
          <reference field="3" count="1" selected="0">
            <x v="3"/>
          </reference>
          <reference field="4" count="1" selected="0">
            <x v="6"/>
          </reference>
          <reference field="7" count="1" selected="0">
            <x v="31"/>
          </reference>
        </references>
      </pivotArea>
    </format>
    <format dxfId="390">
      <pivotArea dataOnly="0" labelOnly="1" outline="0" fieldPosition="0">
        <references count="5">
          <reference field="0" count="3">
            <x v="27"/>
            <x v="326"/>
            <x v="342"/>
          </reference>
          <reference field="2" count="1" selected="0">
            <x v="0"/>
          </reference>
          <reference field="3" count="1" selected="0">
            <x v="13"/>
          </reference>
          <reference field="4" count="1" selected="0">
            <x v="117"/>
          </reference>
          <reference field="7" count="1" selected="0">
            <x v="5"/>
          </reference>
        </references>
      </pivotArea>
    </format>
    <format dxfId="389">
      <pivotArea dataOnly="0" labelOnly="1" outline="0" fieldPosition="0">
        <references count="5">
          <reference field="0" count="1">
            <x v="236"/>
          </reference>
          <reference field="2" count="1" selected="0">
            <x v="1"/>
          </reference>
          <reference field="3" count="1" selected="0">
            <x v="13"/>
          </reference>
          <reference field="4" count="1" selected="0">
            <x v="118"/>
          </reference>
          <reference field="7" count="1" selected="0">
            <x v="5"/>
          </reference>
        </references>
      </pivotArea>
    </format>
    <format dxfId="388">
      <pivotArea dataOnly="0" labelOnly="1" outline="0" fieldPosition="0">
        <references count="5">
          <reference field="0" count="1">
            <x v="43"/>
          </reference>
          <reference field="2" count="1" selected="0">
            <x v="2"/>
          </reference>
          <reference field="3" count="1" selected="0">
            <x v="1"/>
          </reference>
          <reference field="4" count="1" selected="0">
            <x v="1"/>
          </reference>
          <reference field="7" count="1" selected="0">
            <x v="0"/>
          </reference>
        </references>
      </pivotArea>
    </format>
    <format dxfId="387">
      <pivotArea dataOnly="0" labelOnly="1" outline="0" fieldPosition="0">
        <references count="5">
          <reference field="0" count="1">
            <x v="114"/>
          </reference>
          <reference field="2" count="1" selected="0">
            <x v="2"/>
          </reference>
          <reference field="3" count="1" selected="0">
            <x v="1"/>
          </reference>
          <reference field="4" count="1" selected="0">
            <x v="4"/>
          </reference>
          <reference field="7" count="1" selected="0">
            <x v="0"/>
          </reference>
        </references>
      </pivotArea>
    </format>
    <format dxfId="386">
      <pivotArea dataOnly="0" labelOnly="1" outline="0" fieldPosition="0">
        <references count="5">
          <reference field="0" count="1">
            <x v="107"/>
          </reference>
          <reference field="2" count="1" selected="0">
            <x v="2"/>
          </reference>
          <reference field="3" count="1" selected="0">
            <x v="1"/>
          </reference>
          <reference field="4" count="1" selected="0">
            <x v="1"/>
          </reference>
          <reference field="7" count="1" selected="0">
            <x v="1"/>
          </reference>
        </references>
      </pivotArea>
    </format>
    <format dxfId="385">
      <pivotArea dataOnly="0" labelOnly="1" outline="0" fieldPosition="0">
        <references count="5">
          <reference field="0" count="3">
            <x v="88"/>
            <x v="90"/>
            <x v="92"/>
          </reference>
          <reference field="2" count="1" selected="0">
            <x v="2"/>
          </reference>
          <reference field="3" count="1" selected="0">
            <x v="1"/>
          </reference>
          <reference field="4" count="1" selected="0">
            <x v="2"/>
          </reference>
          <reference field="7" count="1" selected="0">
            <x v="1"/>
          </reference>
        </references>
      </pivotArea>
    </format>
    <format dxfId="384">
      <pivotArea dataOnly="0" labelOnly="1" outline="0" fieldPosition="0">
        <references count="5">
          <reference field="0" count="10">
            <x v="0"/>
            <x v="5"/>
            <x v="6"/>
            <x v="8"/>
            <x v="89"/>
            <x v="91"/>
            <x v="93"/>
            <x v="108"/>
            <x v="149"/>
            <x v="294"/>
          </reference>
          <reference field="2" count="1" selected="0">
            <x v="2"/>
          </reference>
          <reference field="3" count="1" selected="0">
            <x v="1"/>
          </reference>
          <reference field="4" count="1" selected="0">
            <x v="3"/>
          </reference>
          <reference field="7" count="1" selected="0">
            <x v="1"/>
          </reference>
        </references>
      </pivotArea>
    </format>
    <format dxfId="383">
      <pivotArea dataOnly="0" labelOnly="1" outline="0" fieldPosition="0">
        <references count="5">
          <reference field="0" count="1">
            <x v="7"/>
          </reference>
          <reference field="2" count="1" selected="0">
            <x v="2"/>
          </reference>
          <reference field="3" count="1" selected="0">
            <x v="9"/>
          </reference>
          <reference field="4" count="1" selected="0">
            <x v="40"/>
          </reference>
          <reference field="7" count="1" selected="0">
            <x v="1"/>
          </reference>
        </references>
      </pivotArea>
    </format>
    <format dxfId="382">
      <pivotArea dataOnly="0" labelOnly="1" outline="0" fieldPosition="0">
        <references count="5">
          <reference field="0" count="2">
            <x v="150"/>
            <x v="173"/>
          </reference>
          <reference field="2" count="1" selected="0">
            <x v="3"/>
          </reference>
          <reference field="3" count="1" selected="0">
            <x v="6"/>
          </reference>
          <reference field="4" count="1" selected="0">
            <x v="25"/>
          </reference>
          <reference field="7" count="1" selected="0">
            <x v="1"/>
          </reference>
        </references>
      </pivotArea>
    </format>
    <format dxfId="381">
      <pivotArea dataOnly="0" labelOnly="1" outline="0" fieldPosition="0">
        <references count="5">
          <reference field="0" count="1">
            <x v="9"/>
          </reference>
          <reference field="2" count="1" selected="0">
            <x v="4"/>
          </reference>
          <reference field="3" count="1" selected="0">
            <x v="0"/>
          </reference>
          <reference field="4" count="1" selected="0">
            <x v="0"/>
          </reference>
          <reference field="7" count="1" selected="0">
            <x v="5"/>
          </reference>
        </references>
      </pivotArea>
    </format>
    <format dxfId="380">
      <pivotArea dataOnly="0" labelOnly="1" outline="0" fieldPosition="0">
        <references count="5">
          <reference field="0" count="7">
            <x v="145"/>
            <x v="211"/>
            <x v="212"/>
            <x v="213"/>
            <x v="337"/>
            <x v="338"/>
            <x v="340"/>
          </reference>
          <reference field="2" count="1" selected="0">
            <x v="5"/>
          </reference>
          <reference field="3" count="1" selected="0">
            <x v="8"/>
          </reference>
          <reference field="4" count="1" selected="0">
            <x v="37"/>
          </reference>
          <reference field="7" count="1" selected="0">
            <x v="2"/>
          </reference>
        </references>
      </pivotArea>
    </format>
    <format dxfId="379">
      <pivotArea dataOnly="0" labelOnly="1" outline="0" fieldPosition="0">
        <references count="5">
          <reference field="0" count="1">
            <x v="298"/>
          </reference>
          <reference field="2" count="1" selected="0">
            <x v="5"/>
          </reference>
          <reference field="3" count="1" selected="0">
            <x v="8"/>
          </reference>
          <reference field="4" count="1" selected="0">
            <x v="33"/>
          </reference>
          <reference field="7" count="1" selected="0">
            <x v="3"/>
          </reference>
        </references>
      </pivotArea>
    </format>
    <format dxfId="378">
      <pivotArea dataOnly="0" labelOnly="1" outline="0" fieldPosition="0">
        <references count="5">
          <reference field="0" count="2">
            <x v="95"/>
            <x v="227"/>
          </reference>
          <reference field="2" count="1" selected="0">
            <x v="5"/>
          </reference>
          <reference field="3" count="1" selected="0">
            <x v="8"/>
          </reference>
          <reference field="4" count="1" selected="0">
            <x v="34"/>
          </reference>
          <reference field="7" count="1" selected="0">
            <x v="3"/>
          </reference>
        </references>
      </pivotArea>
    </format>
    <format dxfId="377">
      <pivotArea dataOnly="0" labelOnly="1" outline="0" fieldPosition="0">
        <references count="5">
          <reference field="0" count="1">
            <x v="219"/>
          </reference>
          <reference field="2" count="1" selected="0">
            <x v="5"/>
          </reference>
          <reference field="3" count="1" selected="0">
            <x v="8"/>
          </reference>
          <reference field="4" count="1" selected="0">
            <x v="30"/>
          </reference>
          <reference field="7" count="1" selected="0">
            <x v="11"/>
          </reference>
        </references>
      </pivotArea>
    </format>
    <format dxfId="376">
      <pivotArea dataOnly="0" labelOnly="1" outline="0" fieldPosition="0">
        <references count="5">
          <reference field="0" count="7">
            <x v="14"/>
            <x v="57"/>
            <x v="100"/>
            <x v="152"/>
            <x v="215"/>
            <x v="270"/>
            <x v="354"/>
          </reference>
          <reference field="2" count="1" selected="0">
            <x v="5"/>
          </reference>
          <reference field="3" count="1" selected="0">
            <x v="8"/>
          </reference>
          <reference field="4" count="1" selected="0">
            <x v="31"/>
          </reference>
          <reference field="7" count="1" selected="0">
            <x v="11"/>
          </reference>
        </references>
      </pivotArea>
    </format>
    <format dxfId="375">
      <pivotArea dataOnly="0" labelOnly="1" outline="0" fieldPosition="0">
        <references count="5">
          <reference field="0" count="1">
            <x v="345"/>
          </reference>
          <reference field="2" count="1" selected="0">
            <x v="5"/>
          </reference>
          <reference field="3" count="1" selected="0">
            <x v="8"/>
          </reference>
          <reference field="4" count="1" selected="0">
            <x v="32"/>
          </reference>
          <reference field="7" count="1" selected="0">
            <x v="11"/>
          </reference>
        </references>
      </pivotArea>
    </format>
    <format dxfId="374">
      <pivotArea dataOnly="0" labelOnly="1" outline="0" fieldPosition="0">
        <references count="5">
          <reference field="0" count="1">
            <x v="2"/>
          </reference>
          <reference field="2" count="1" selected="0">
            <x v="5"/>
          </reference>
          <reference field="3" count="1" selected="0">
            <x v="8"/>
          </reference>
          <reference field="4" count="1" selected="0">
            <x v="35"/>
          </reference>
          <reference field="7" count="1" selected="0">
            <x v="11"/>
          </reference>
        </references>
      </pivotArea>
    </format>
    <format dxfId="373">
      <pivotArea dataOnly="0" labelOnly="1" outline="0" fieldPosition="0">
        <references count="5">
          <reference field="0" count="3">
            <x v="148"/>
            <x v="151"/>
            <x v="270"/>
          </reference>
          <reference field="2" count="1" selected="0">
            <x v="5"/>
          </reference>
          <reference field="3" count="1" selected="0">
            <x v="8"/>
          </reference>
          <reference field="4" count="1" selected="0">
            <x v="36"/>
          </reference>
          <reference field="7" count="1" selected="0">
            <x v="11"/>
          </reference>
        </references>
      </pivotArea>
    </format>
    <format dxfId="372">
      <pivotArea dataOnly="0" labelOnly="1" outline="0" fieldPosition="0">
        <references count="5">
          <reference field="0" count="2">
            <x v="1"/>
            <x v="140"/>
          </reference>
          <reference field="2" count="1" selected="0">
            <x v="5"/>
          </reference>
          <reference field="3" count="1" selected="0">
            <x v="8"/>
          </reference>
          <reference field="4" count="1" selected="0">
            <x v="128"/>
          </reference>
          <reference field="7" count="1" selected="0">
            <x v="11"/>
          </reference>
        </references>
      </pivotArea>
    </format>
    <format dxfId="371">
      <pivotArea dataOnly="0" labelOnly="1" outline="0" fieldPosition="0">
        <references count="5">
          <reference field="0" count="1">
            <x v="62"/>
          </reference>
          <reference field="2" count="1" selected="0">
            <x v="5"/>
          </reference>
          <reference field="3" count="1" selected="0">
            <x v="9"/>
          </reference>
          <reference field="4" count="1" selected="0">
            <x v="38"/>
          </reference>
          <reference field="7" count="1" selected="0">
            <x v="1"/>
          </reference>
        </references>
      </pivotArea>
    </format>
    <format dxfId="370">
      <pivotArea dataOnly="0" labelOnly="1" outline="0" fieldPosition="0">
        <references count="5">
          <reference field="0" count="1">
            <x v="334"/>
          </reference>
          <reference field="2" count="1" selected="0">
            <x v="5"/>
          </reference>
          <reference field="3" count="1" selected="0">
            <x v="9"/>
          </reference>
          <reference field="4" count="1" selected="0">
            <x v="38"/>
          </reference>
          <reference field="7" count="1" selected="0">
            <x v="2"/>
          </reference>
        </references>
      </pivotArea>
    </format>
    <format dxfId="369">
      <pivotArea dataOnly="0" labelOnly="1" outline="0" fieldPosition="0">
        <references count="5">
          <reference field="0" count="1">
            <x v="66"/>
          </reference>
          <reference field="2" count="1" selected="0">
            <x v="5"/>
          </reference>
          <reference field="3" count="1" selected="0">
            <x v="9"/>
          </reference>
          <reference field="4" count="1" selected="0">
            <x v="39"/>
          </reference>
          <reference field="7" count="1" selected="0">
            <x v="2"/>
          </reference>
        </references>
      </pivotArea>
    </format>
    <format dxfId="368">
      <pivotArea dataOnly="0" labelOnly="1" outline="0" fieldPosition="0">
        <references count="5">
          <reference field="0" count="1">
            <x v="272"/>
          </reference>
          <reference field="2" count="1" selected="0">
            <x v="5"/>
          </reference>
          <reference field="3" count="1" selected="0">
            <x v="9"/>
          </reference>
          <reference field="4" count="1" selected="0">
            <x v="38"/>
          </reference>
          <reference field="7" count="1" selected="0">
            <x v="11"/>
          </reference>
        </references>
      </pivotArea>
    </format>
    <format dxfId="367">
      <pivotArea dataOnly="0" labelOnly="1" outline="0" fieldPosition="0">
        <references count="5">
          <reference field="0" count="1">
            <x v="273"/>
          </reference>
          <reference field="2" count="1" selected="0">
            <x v="5"/>
          </reference>
          <reference field="3" count="1" selected="0">
            <x v="9"/>
          </reference>
          <reference field="4" count="1" selected="0">
            <x v="41"/>
          </reference>
          <reference field="7" count="1" selected="0">
            <x v="11"/>
          </reference>
        </references>
      </pivotArea>
    </format>
    <format dxfId="366">
      <pivotArea dataOnly="0" labelOnly="1" outline="0" fieldPosition="0">
        <references count="5">
          <reference field="0" count="4">
            <x v="22"/>
            <x v="23"/>
            <x v="208"/>
            <x v="209"/>
          </reference>
          <reference field="2" count="1" selected="0">
            <x v="5"/>
          </reference>
          <reference field="3" count="1" selected="0">
            <x v="9"/>
          </reference>
          <reference field="4" count="1" selected="0">
            <x v="38"/>
          </reference>
          <reference field="7" count="1" selected="0">
            <x v="32"/>
          </reference>
        </references>
      </pivotArea>
    </format>
    <format dxfId="365">
      <pivotArea dataOnly="0" labelOnly="1" outline="0" fieldPosition="0">
        <references count="5">
          <reference field="0" count="1">
            <x v="29"/>
          </reference>
          <reference field="2" count="1" selected="0">
            <x v="5"/>
          </reference>
          <reference field="3" count="1" selected="0">
            <x v="10"/>
          </reference>
          <reference field="4" count="1" selected="0">
            <x v="42"/>
          </reference>
          <reference field="7" count="1" selected="0">
            <x v="0"/>
          </reference>
        </references>
      </pivotArea>
    </format>
    <format dxfId="364">
      <pivotArea dataOnly="0" labelOnly="1" outline="0" fieldPosition="0">
        <references count="5">
          <reference field="0" count="1">
            <x v="29"/>
          </reference>
          <reference field="2" count="1" selected="0">
            <x v="5"/>
          </reference>
          <reference field="3" count="1" selected="0">
            <x v="10"/>
          </reference>
          <reference field="4" count="1" selected="0">
            <x v="56"/>
          </reference>
          <reference field="7" count="1" selected="0">
            <x v="0"/>
          </reference>
        </references>
      </pivotArea>
    </format>
    <format dxfId="363">
      <pivotArea dataOnly="0" labelOnly="1" outline="0" fieldPosition="0">
        <references count="5">
          <reference field="0" count="1">
            <x v="30"/>
          </reference>
          <reference field="2" count="1" selected="0">
            <x v="5"/>
          </reference>
          <reference field="3" count="1" selected="0">
            <x v="10"/>
          </reference>
          <reference field="4" count="1" selected="0">
            <x v="58"/>
          </reference>
          <reference field="7" count="1" selected="0">
            <x v="0"/>
          </reference>
        </references>
      </pivotArea>
    </format>
    <format dxfId="362">
      <pivotArea dataOnly="0" labelOnly="1" outline="0" fieldPosition="0">
        <references count="5">
          <reference field="0" count="1">
            <x v="154"/>
          </reference>
          <reference field="2" count="1" selected="0">
            <x v="5"/>
          </reference>
          <reference field="3" count="1" selected="0">
            <x v="10"/>
          </reference>
          <reference field="4" count="1" selected="0">
            <x v="42"/>
          </reference>
          <reference field="7" count="1" selected="0">
            <x v="2"/>
          </reference>
        </references>
      </pivotArea>
    </format>
    <format dxfId="361">
      <pivotArea dataOnly="0" labelOnly="1" outline="0" fieldPosition="0">
        <references count="5">
          <reference field="0" count="1">
            <x v="156"/>
          </reference>
          <reference field="2" count="1" selected="0">
            <x v="5"/>
          </reference>
          <reference field="3" count="1" selected="0">
            <x v="10"/>
          </reference>
          <reference field="4" count="1" selected="0">
            <x v="45"/>
          </reference>
          <reference field="7" count="1" selected="0">
            <x v="2"/>
          </reference>
        </references>
      </pivotArea>
    </format>
    <format dxfId="360">
      <pivotArea dataOnly="0" labelOnly="1" outline="0" fieldPosition="0">
        <references count="5">
          <reference field="0" count="2">
            <x v="171"/>
            <x v="172"/>
          </reference>
          <reference field="2" count="1" selected="0">
            <x v="5"/>
          </reference>
          <reference field="3" count="1" selected="0">
            <x v="10"/>
          </reference>
          <reference field="4" count="1" selected="0">
            <x v="46"/>
          </reference>
          <reference field="7" count="1" selected="0">
            <x v="2"/>
          </reference>
        </references>
      </pivotArea>
    </format>
    <format dxfId="359">
      <pivotArea dataOnly="0" labelOnly="1" outline="0" fieldPosition="0">
        <references count="5">
          <reference field="0" count="1">
            <x v="278"/>
          </reference>
          <reference field="2" count="1" selected="0">
            <x v="5"/>
          </reference>
          <reference field="3" count="1" selected="0">
            <x v="10"/>
          </reference>
          <reference field="4" count="1" selected="0">
            <x v="52"/>
          </reference>
          <reference field="7" count="1" selected="0">
            <x v="2"/>
          </reference>
        </references>
      </pivotArea>
    </format>
    <format dxfId="358">
      <pivotArea dataOnly="0" labelOnly="1" outline="0" fieldPosition="0">
        <references count="5">
          <reference field="0" count="5">
            <x v="193"/>
            <x v="194"/>
            <x v="199"/>
            <x v="203"/>
            <x v="204"/>
          </reference>
          <reference field="2" count="1" selected="0">
            <x v="5"/>
          </reference>
          <reference field="3" count="1" selected="0">
            <x v="10"/>
          </reference>
          <reference field="4" count="1" selected="0">
            <x v="56"/>
          </reference>
          <reference field="7" count="1" selected="0">
            <x v="2"/>
          </reference>
        </references>
      </pivotArea>
    </format>
    <format dxfId="357">
      <pivotArea dataOnly="0" labelOnly="1" outline="0" fieldPosition="0">
        <references count="5">
          <reference field="0" count="4">
            <x v="279"/>
            <x v="287"/>
            <x v="288"/>
            <x v="289"/>
          </reference>
          <reference field="2" count="1" selected="0">
            <x v="5"/>
          </reference>
          <reference field="3" count="1" selected="0">
            <x v="10"/>
          </reference>
          <reference field="4" count="1" selected="0">
            <x v="58"/>
          </reference>
          <reference field="7" count="1" selected="0">
            <x v="2"/>
          </reference>
        </references>
      </pivotArea>
    </format>
    <format dxfId="356">
      <pivotArea dataOnly="0" labelOnly="1" outline="0" fieldPosition="0">
        <references count="5">
          <reference field="0" count="1">
            <x v="155"/>
          </reference>
          <reference field="2" count="1" selected="0">
            <x v="5"/>
          </reference>
          <reference field="3" count="1" selected="0">
            <x v="10"/>
          </reference>
          <reference field="4" count="1" selected="0">
            <x v="42"/>
          </reference>
          <reference field="7" count="1" selected="0">
            <x v="3"/>
          </reference>
        </references>
      </pivotArea>
    </format>
    <format dxfId="355">
      <pivotArea dataOnly="0" labelOnly="1" outline="0" fieldPosition="0">
        <references count="5">
          <reference field="0" count="5">
            <x v="238"/>
            <x v="241"/>
            <x v="267"/>
            <x v="299"/>
            <x v="323"/>
          </reference>
          <reference field="2" count="1" selected="0">
            <x v="5"/>
          </reference>
          <reference field="3" count="1" selected="0">
            <x v="10"/>
          </reference>
          <reference field="4" count="1" selected="0">
            <x v="45"/>
          </reference>
          <reference field="7" count="1" selected="0">
            <x v="3"/>
          </reference>
        </references>
      </pivotArea>
    </format>
    <format dxfId="354">
      <pivotArea dataOnly="0" labelOnly="1" outline="0" fieldPosition="0">
        <references count="5">
          <reference field="0" count="6">
            <x v="193"/>
            <x v="239"/>
            <x v="242"/>
            <x v="265"/>
            <x v="300"/>
            <x v="324"/>
          </reference>
          <reference field="2" count="1" selected="0">
            <x v="5"/>
          </reference>
          <reference field="3" count="1" selected="0">
            <x v="10"/>
          </reference>
          <reference field="4" count="1" selected="0">
            <x v="56"/>
          </reference>
          <reference field="7" count="1" selected="0">
            <x v="3"/>
          </reference>
        </references>
      </pivotArea>
    </format>
    <format dxfId="353">
      <pivotArea dataOnly="0" labelOnly="1" outline="0" fieldPosition="0">
        <references count="5">
          <reference field="0" count="6">
            <x v="240"/>
            <x v="243"/>
            <x v="266"/>
            <x v="279"/>
            <x v="301"/>
            <x v="325"/>
          </reference>
          <reference field="2" count="1" selected="0">
            <x v="5"/>
          </reference>
          <reference field="3" count="1" selected="0">
            <x v="10"/>
          </reference>
          <reference field="4" count="1" selected="0">
            <x v="58"/>
          </reference>
          <reference field="7" count="1" selected="0">
            <x v="3"/>
          </reference>
        </references>
      </pivotArea>
    </format>
    <format dxfId="352">
      <pivotArea dataOnly="0" labelOnly="1" outline="0" fieldPosition="0">
        <references count="5">
          <reference field="0" count="1">
            <x v="187"/>
          </reference>
          <reference field="2" count="1" selected="0">
            <x v="5"/>
          </reference>
          <reference field="3" count="1" selected="0">
            <x v="10"/>
          </reference>
          <reference field="4" count="1" selected="0">
            <x v="45"/>
          </reference>
          <reference field="7" count="1" selected="0">
            <x v="9"/>
          </reference>
        </references>
      </pivotArea>
    </format>
    <format dxfId="351">
      <pivotArea dataOnly="0" labelOnly="1" outline="0" fieldPosition="0">
        <references count="5">
          <reference field="0" count="2">
            <x v="28"/>
            <x v="32"/>
          </reference>
          <reference field="2" count="1" selected="0">
            <x v="5"/>
          </reference>
          <reference field="3" count="1" selected="0">
            <x v="10"/>
          </reference>
          <reference field="4" count="1" selected="0">
            <x v="50"/>
          </reference>
          <reference field="7" count="1" selected="0">
            <x v="9"/>
          </reference>
        </references>
      </pivotArea>
    </format>
    <format dxfId="350">
      <pivotArea dataOnly="0" labelOnly="1" outline="0" fieldPosition="0">
        <references count="5">
          <reference field="0" count="3">
            <x v="28"/>
            <x v="31"/>
            <x v="188"/>
          </reference>
          <reference field="2" count="1" selected="0">
            <x v="5"/>
          </reference>
          <reference field="3" count="1" selected="0">
            <x v="10"/>
          </reference>
          <reference field="4" count="1" selected="0">
            <x v="56"/>
          </reference>
          <reference field="7" count="1" selected="0">
            <x v="9"/>
          </reference>
        </references>
      </pivotArea>
    </format>
    <format dxfId="349">
      <pivotArea dataOnly="0" labelOnly="1" outline="0" fieldPosition="0">
        <references count="5">
          <reference field="0" count="3">
            <x v="28"/>
            <x v="31"/>
            <x v="189"/>
          </reference>
          <reference field="2" count="1" selected="0">
            <x v="5"/>
          </reference>
          <reference field="3" count="1" selected="0">
            <x v="10"/>
          </reference>
          <reference field="4" count="1" selected="0">
            <x v="58"/>
          </reference>
          <reference field="7" count="1" selected="0">
            <x v="9"/>
          </reference>
        </references>
      </pivotArea>
    </format>
    <format dxfId="348">
      <pivotArea dataOnly="0" labelOnly="1" outline="0" fieldPosition="0">
        <references count="5">
          <reference field="0" count="1">
            <x v="169"/>
          </reference>
          <reference field="2" count="1" selected="0">
            <x v="5"/>
          </reference>
          <reference field="3" count="1" selected="0">
            <x v="10"/>
          </reference>
          <reference field="4" count="1" selected="0">
            <x v="50"/>
          </reference>
          <reference field="7" count="1" selected="0">
            <x v="12"/>
          </reference>
        </references>
      </pivotArea>
    </format>
    <format dxfId="347">
      <pivotArea dataOnly="0" labelOnly="1" outline="0" fieldPosition="0">
        <references count="5">
          <reference field="0" count="1">
            <x v="44"/>
          </reference>
          <reference field="2" count="1" selected="0">
            <x v="5"/>
          </reference>
          <reference field="3" count="1" selected="0">
            <x v="10"/>
          </reference>
          <reference field="4" count="1" selected="0">
            <x v="51"/>
          </reference>
          <reference field="7" count="1" selected="0">
            <x v="12"/>
          </reference>
        </references>
      </pivotArea>
    </format>
    <format dxfId="346">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12"/>
          </reference>
        </references>
      </pivotArea>
    </format>
    <format dxfId="345">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12"/>
          </reference>
        </references>
      </pivotArea>
    </format>
    <format dxfId="344">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13"/>
          </reference>
        </references>
      </pivotArea>
    </format>
    <format dxfId="343">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3"/>
          </reference>
        </references>
      </pivotArea>
    </format>
    <format dxfId="342">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13"/>
          </reference>
        </references>
      </pivotArea>
    </format>
    <format dxfId="341">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13"/>
          </reference>
        </references>
      </pivotArea>
    </format>
    <format dxfId="340">
      <pivotArea dataOnly="0" labelOnly="1" outline="0" fieldPosition="0">
        <references count="5">
          <reference field="0" count="1">
            <x v="37"/>
          </reference>
          <reference field="2" count="1" selected="0">
            <x v="5"/>
          </reference>
          <reference field="3" count="1" selected="0">
            <x v="10"/>
          </reference>
          <reference field="4" count="1" selected="0">
            <x v="43"/>
          </reference>
          <reference field="7" count="1" selected="0">
            <x v="14"/>
          </reference>
        </references>
      </pivotArea>
    </format>
    <format dxfId="339">
      <pivotArea dataOnly="0" labelOnly="1" outline="0" fieldPosition="0">
        <references count="5">
          <reference field="0" count="1">
            <x v="167"/>
          </reference>
          <reference field="2" count="1" selected="0">
            <x v="5"/>
          </reference>
          <reference field="3" count="1" selected="0">
            <x v="10"/>
          </reference>
          <reference field="4" count="1" selected="0">
            <x v="44"/>
          </reference>
          <reference field="7" count="1" selected="0">
            <x v="14"/>
          </reference>
        </references>
      </pivotArea>
    </format>
    <format dxfId="338">
      <pivotArea dataOnly="0" labelOnly="1" outline="0" fieldPosition="0">
        <references count="5">
          <reference field="0" count="2">
            <x v="38"/>
            <x v="202"/>
          </reference>
          <reference field="2" count="1" selected="0">
            <x v="5"/>
          </reference>
          <reference field="3" count="1" selected="0">
            <x v="10"/>
          </reference>
          <reference field="4" count="1" selected="0">
            <x v="56"/>
          </reference>
          <reference field="7" count="1" selected="0">
            <x v="14"/>
          </reference>
        </references>
      </pivotArea>
    </format>
    <format dxfId="337">
      <pivotArea dataOnly="0" labelOnly="1" outline="0" fieldPosition="0">
        <references count="5">
          <reference field="0" count="2">
            <x v="38"/>
            <x v="286"/>
          </reference>
          <reference field="2" count="1" selected="0">
            <x v="5"/>
          </reference>
          <reference field="3" count="1" selected="0">
            <x v="10"/>
          </reference>
          <reference field="4" count="1" selected="0">
            <x v="58"/>
          </reference>
          <reference field="7" count="1" selected="0">
            <x v="14"/>
          </reference>
        </references>
      </pivotArea>
    </format>
    <format dxfId="336">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5"/>
          </reference>
        </references>
      </pivotArea>
    </format>
    <format dxfId="335">
      <pivotArea dataOnly="0" labelOnly="1" outline="0" fieldPosition="0">
        <references count="5">
          <reference field="0" count="1">
            <x v="41"/>
          </reference>
          <reference field="2" count="1" selected="0">
            <x v="5"/>
          </reference>
          <reference field="3" count="1" selected="0">
            <x v="10"/>
          </reference>
          <reference field="4" count="1" selected="0">
            <x v="46"/>
          </reference>
          <reference field="7" count="1" selected="0">
            <x v="15"/>
          </reference>
        </references>
      </pivotArea>
    </format>
    <format dxfId="334">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15"/>
          </reference>
        </references>
      </pivotArea>
    </format>
    <format dxfId="333">
      <pivotArea dataOnly="0" labelOnly="1" outline="0" fieldPosition="0">
        <references count="5">
          <reference field="0" count="2">
            <x v="40"/>
            <x v="193"/>
          </reference>
          <reference field="2" count="1" selected="0">
            <x v="5"/>
          </reference>
          <reference field="3" count="1" selected="0">
            <x v="10"/>
          </reference>
          <reference field="4" count="1" selected="0">
            <x v="56"/>
          </reference>
          <reference field="7" count="1" selected="0">
            <x v="15"/>
          </reference>
        </references>
      </pivotArea>
    </format>
    <format dxfId="332">
      <pivotArea dataOnly="0" labelOnly="1" outline="0" fieldPosition="0">
        <references count="5">
          <reference field="0" count="2">
            <x v="40"/>
            <x v="279"/>
          </reference>
          <reference field="2" count="1" selected="0">
            <x v="5"/>
          </reference>
          <reference field="3" count="1" selected="0">
            <x v="10"/>
          </reference>
          <reference field="4" count="1" selected="0">
            <x v="58"/>
          </reference>
          <reference field="7" count="1" selected="0">
            <x v="15"/>
          </reference>
        </references>
      </pivotArea>
    </format>
    <format dxfId="331">
      <pivotArea dataOnly="0" labelOnly="1" outline="0" fieldPosition="0">
        <references count="5">
          <reference field="0" count="1">
            <x v="35"/>
          </reference>
          <reference field="2" count="1" selected="0">
            <x v="5"/>
          </reference>
          <reference field="3" count="1" selected="0">
            <x v="10"/>
          </reference>
          <reference field="4" count="1" selected="0">
            <x v="46"/>
          </reference>
          <reference field="7" count="1" selected="0">
            <x v="16"/>
          </reference>
        </references>
      </pivotArea>
    </format>
    <format dxfId="330">
      <pivotArea dataOnly="0" labelOnly="1" outline="0" fieldPosition="0">
        <references count="5">
          <reference field="0" count="1">
            <x v="36"/>
          </reference>
          <reference field="2" count="1" selected="0">
            <x v="5"/>
          </reference>
          <reference field="3" count="1" selected="0">
            <x v="10"/>
          </reference>
          <reference field="4" count="1" selected="0">
            <x v="56"/>
          </reference>
          <reference field="7" count="1" selected="0">
            <x v="16"/>
          </reference>
        </references>
      </pivotArea>
    </format>
    <format dxfId="329">
      <pivotArea dataOnly="0" labelOnly="1" outline="0" fieldPosition="0">
        <references count="5">
          <reference field="0" count="1">
            <x v="36"/>
          </reference>
          <reference field="2" count="1" selected="0">
            <x v="5"/>
          </reference>
          <reference field="3" count="1" selected="0">
            <x v="10"/>
          </reference>
          <reference field="4" count="1" selected="0">
            <x v="58"/>
          </reference>
          <reference field="7" count="1" selected="0">
            <x v="16"/>
          </reference>
        </references>
      </pivotArea>
    </format>
    <format dxfId="328">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17"/>
          </reference>
        </references>
      </pivotArea>
    </format>
    <format dxfId="327">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17"/>
          </reference>
        </references>
      </pivotArea>
    </format>
    <format dxfId="326">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18"/>
          </reference>
        </references>
      </pivotArea>
    </format>
    <format dxfId="325">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18"/>
          </reference>
        </references>
      </pivotArea>
    </format>
    <format dxfId="324">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18"/>
          </reference>
        </references>
      </pivotArea>
    </format>
    <format dxfId="323">
      <pivotArea dataOnly="0" labelOnly="1" outline="0" fieldPosition="0">
        <references count="5">
          <reference field="0" count="1">
            <x v="45"/>
          </reference>
          <reference field="2" count="1" selected="0">
            <x v="5"/>
          </reference>
          <reference field="3" count="1" selected="0">
            <x v="10"/>
          </reference>
          <reference field="4" count="1" selected="0">
            <x v="47"/>
          </reference>
          <reference field="7" count="1" selected="0">
            <x v="18"/>
          </reference>
        </references>
      </pivotArea>
    </format>
    <format dxfId="322">
      <pivotArea dataOnly="0" labelOnly="1" outline="0" fieldPosition="0">
        <references count="5">
          <reference field="0" count="1">
            <x v="276"/>
          </reference>
          <reference field="2" count="1" selected="0">
            <x v="5"/>
          </reference>
          <reference field="3" count="1" selected="0">
            <x v="10"/>
          </reference>
          <reference field="4" count="1" selected="0">
            <x v="48"/>
          </reference>
          <reference field="7" count="1" selected="0">
            <x v="18"/>
          </reference>
        </references>
      </pivotArea>
    </format>
    <format dxfId="321">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18"/>
          </reference>
        </references>
      </pivotArea>
    </format>
    <format dxfId="320">
      <pivotArea dataOnly="0" labelOnly="1" outline="0" fieldPosition="0">
        <references count="5">
          <reference field="0" count="5">
            <x v="163"/>
            <x v="164"/>
            <x v="165"/>
            <x v="166"/>
            <x v="168"/>
          </reference>
          <reference field="2" count="1" selected="0">
            <x v="5"/>
          </reference>
          <reference field="3" count="1" selected="0">
            <x v="10"/>
          </reference>
          <reference field="4" count="1" selected="0">
            <x v="44"/>
          </reference>
          <reference field="7" count="1" selected="0">
            <x v="19"/>
          </reference>
        </references>
      </pivotArea>
    </format>
    <format dxfId="319">
      <pivotArea dataOnly="0" labelOnly="1" outline="0" fieldPosition="0">
        <references count="5">
          <reference field="0" count="5">
            <x v="195"/>
            <x v="197"/>
            <x v="198"/>
            <x v="200"/>
            <x v="201"/>
          </reference>
          <reference field="2" count="1" selected="0">
            <x v="5"/>
          </reference>
          <reference field="3" count="1" selected="0">
            <x v="10"/>
          </reference>
          <reference field="4" count="1" selected="0">
            <x v="56"/>
          </reference>
          <reference field="7" count="1" selected="0">
            <x v="19"/>
          </reference>
        </references>
      </pivotArea>
    </format>
    <format dxfId="318">
      <pivotArea dataOnly="0" labelOnly="1" outline="0" fieldPosition="0">
        <references count="5">
          <reference field="0" count="5">
            <x v="280"/>
            <x v="282"/>
            <x v="283"/>
            <x v="284"/>
            <x v="285"/>
          </reference>
          <reference field="2" count="1" selected="0">
            <x v="5"/>
          </reference>
          <reference field="3" count="1" selected="0">
            <x v="10"/>
          </reference>
          <reference field="4" count="1" selected="0">
            <x v="58"/>
          </reference>
          <reference field="7" count="1" selected="0">
            <x v="19"/>
          </reference>
        </references>
      </pivotArea>
    </format>
    <format dxfId="317">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0"/>
          </reference>
        </references>
      </pivotArea>
    </format>
    <format dxfId="316">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0"/>
          </reference>
        </references>
      </pivotArea>
    </format>
    <format dxfId="315">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20"/>
          </reference>
        </references>
      </pivotArea>
    </format>
    <format dxfId="314">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0"/>
          </reference>
        </references>
      </pivotArea>
    </format>
    <format dxfId="313">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0"/>
          </reference>
        </references>
      </pivotArea>
    </format>
    <format dxfId="312">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1"/>
          </reference>
        </references>
      </pivotArea>
    </format>
    <format dxfId="311">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1"/>
          </reference>
        </references>
      </pivotArea>
    </format>
    <format dxfId="310">
      <pivotArea dataOnly="0" labelOnly="1" outline="0" fieldPosition="0">
        <references count="5">
          <reference field="0" count="1">
            <x v="160"/>
          </reference>
          <reference field="2" count="1" selected="0">
            <x v="5"/>
          </reference>
          <reference field="3" count="1" selected="0">
            <x v="10"/>
          </reference>
          <reference field="4" count="1" selected="0">
            <x v="49"/>
          </reference>
          <reference field="7" count="1" selected="0">
            <x v="21"/>
          </reference>
        </references>
      </pivotArea>
    </format>
    <format dxfId="309">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21"/>
          </reference>
        </references>
      </pivotArea>
    </format>
    <format dxfId="308">
      <pivotArea dataOnly="0" labelOnly="1" outline="0" fieldPosition="0">
        <references count="5">
          <reference field="0" count="1">
            <x v="159"/>
          </reference>
          <reference field="2" count="1" selected="0">
            <x v="5"/>
          </reference>
          <reference field="3" count="1" selected="0">
            <x v="10"/>
          </reference>
          <reference field="4" count="1" selected="0">
            <x v="45"/>
          </reference>
          <reference field="7" count="1" selected="0">
            <x v="22"/>
          </reference>
        </references>
      </pivotArea>
    </format>
    <format dxfId="307">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2"/>
          </reference>
        </references>
      </pivotArea>
    </format>
    <format dxfId="306">
      <pivotArea dataOnly="0" labelOnly="1" outline="0" fieldPosition="0">
        <references count="5">
          <reference field="0" count="1">
            <x v="161"/>
          </reference>
          <reference field="2" count="1" selected="0">
            <x v="5"/>
          </reference>
          <reference field="3" count="1" selected="0">
            <x v="10"/>
          </reference>
          <reference field="4" count="1" selected="0">
            <x v="49"/>
          </reference>
          <reference field="7" count="1" selected="0">
            <x v="22"/>
          </reference>
        </references>
      </pivotArea>
    </format>
    <format dxfId="305">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2"/>
          </reference>
        </references>
      </pivotArea>
    </format>
    <format dxfId="304">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2"/>
          </reference>
        </references>
      </pivotArea>
    </format>
    <format dxfId="303">
      <pivotArea dataOnly="0" labelOnly="1" outline="0" fieldPosition="0">
        <references count="5">
          <reference field="0" count="1">
            <x v="25"/>
          </reference>
          <reference field="2" count="1" selected="0">
            <x v="5"/>
          </reference>
          <reference field="3" count="1" selected="0">
            <x v="10"/>
          </reference>
          <reference field="4" count="1" selected="0">
            <x v="53"/>
          </reference>
          <reference field="7" count="1" selected="0">
            <x v="23"/>
          </reference>
        </references>
      </pivotArea>
    </format>
    <format dxfId="302">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4"/>
          </reference>
        </references>
      </pivotArea>
    </format>
    <format dxfId="301">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24"/>
          </reference>
        </references>
      </pivotArea>
    </format>
    <format dxfId="300">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4"/>
          </reference>
        </references>
      </pivotArea>
    </format>
    <format dxfId="299">
      <pivotArea dataOnly="0" labelOnly="1" outline="0" fieldPosition="0">
        <references count="5">
          <reference field="0" count="2">
            <x v="275"/>
            <x v="277"/>
          </reference>
          <reference field="2" count="1" selected="0">
            <x v="5"/>
          </reference>
          <reference field="3" count="1" selected="0">
            <x v="10"/>
          </reference>
          <reference field="4" count="1" selected="0">
            <x v="52"/>
          </reference>
          <reference field="7" count="1" selected="0">
            <x v="24"/>
          </reference>
        </references>
      </pivotArea>
    </format>
    <format dxfId="298">
      <pivotArea dataOnly="0" labelOnly="1" outline="0" fieldPosition="0">
        <references count="5">
          <reference field="0" count="1">
            <x v="196"/>
          </reference>
          <reference field="2" count="1" selected="0">
            <x v="5"/>
          </reference>
          <reference field="3" count="1" selected="0">
            <x v="10"/>
          </reference>
          <reference field="4" count="1" selected="0">
            <x v="56"/>
          </reference>
          <reference field="7" count="1" selected="0">
            <x v="24"/>
          </reference>
        </references>
      </pivotArea>
    </format>
    <format dxfId="297">
      <pivotArea dataOnly="0" labelOnly="1" outline="0" fieldPosition="0">
        <references count="5">
          <reference field="0" count="1">
            <x v="281"/>
          </reference>
          <reference field="2" count="1" selected="0">
            <x v="5"/>
          </reference>
          <reference field="3" count="1" selected="0">
            <x v="10"/>
          </reference>
          <reference field="4" count="1" selected="0">
            <x v="58"/>
          </reference>
          <reference field="7" count="1" selected="0">
            <x v="24"/>
          </reference>
        </references>
      </pivotArea>
    </format>
    <format dxfId="296">
      <pivotArea dataOnly="0" labelOnly="1" outline="0" fieldPosition="0">
        <references count="5">
          <reference field="0" count="1">
            <x v="153"/>
          </reference>
          <reference field="2" count="1" selected="0">
            <x v="5"/>
          </reference>
          <reference field="3" count="1" selected="0">
            <x v="10"/>
          </reference>
          <reference field="4" count="1" selected="0">
            <x v="131"/>
          </reference>
          <reference field="7" count="1" selected="0">
            <x v="24"/>
          </reference>
        </references>
      </pivotArea>
    </format>
    <format dxfId="295">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6"/>
          </reference>
        </references>
      </pivotArea>
    </format>
    <format dxfId="294">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6"/>
          </reference>
        </references>
      </pivotArea>
    </format>
    <format dxfId="293">
      <pivotArea dataOnly="0" labelOnly="1" outline="0" fieldPosition="0">
        <references count="5">
          <reference field="0" count="1">
            <x v="170"/>
          </reference>
          <reference field="2" count="1" selected="0">
            <x v="5"/>
          </reference>
          <reference field="3" count="1" selected="0">
            <x v="10"/>
          </reference>
          <reference field="4" count="1" selected="0">
            <x v="46"/>
          </reference>
          <reference field="7" count="1" selected="0">
            <x v="26"/>
          </reference>
        </references>
      </pivotArea>
    </format>
    <format dxfId="292">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6"/>
          </reference>
        </references>
      </pivotArea>
    </format>
    <format dxfId="291">
      <pivotArea dataOnly="0" labelOnly="1" outline="0" fieldPosition="0">
        <references count="5">
          <reference field="0" count="1">
            <x v="130"/>
          </reference>
          <reference field="2" count="1" selected="0">
            <x v="5"/>
          </reference>
          <reference field="3" count="1" selected="0">
            <x v="10"/>
          </reference>
          <reference field="4" count="1" selected="0">
            <x v="55"/>
          </reference>
          <reference field="7" count="1" selected="0">
            <x v="26"/>
          </reference>
        </references>
      </pivotArea>
    </format>
    <format dxfId="290">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6"/>
          </reference>
        </references>
      </pivotArea>
    </format>
    <format dxfId="289">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6"/>
          </reference>
        </references>
      </pivotArea>
    </format>
    <format dxfId="288">
      <pivotArea dataOnly="0" labelOnly="1" outline="0" fieldPosition="0">
        <references count="5">
          <reference field="0" count="1">
            <x v="234"/>
          </reference>
          <reference field="2" count="1" selected="0">
            <x v="5"/>
          </reference>
          <reference field="3" count="1" selected="0">
            <x v="10"/>
          </reference>
          <reference field="4" count="1" selected="0">
            <x v="132"/>
          </reference>
          <reference field="7" count="1" selected="0">
            <x v="26"/>
          </reference>
        </references>
      </pivotArea>
    </format>
    <format dxfId="287">
      <pivotArea dataOnly="0" labelOnly="1" outline="0" fieldPosition="0">
        <references count="5">
          <reference field="0" count="1">
            <x v="157"/>
          </reference>
          <reference field="2" count="1" selected="0">
            <x v="5"/>
          </reference>
          <reference field="3" count="1" selected="0">
            <x v="10"/>
          </reference>
          <reference field="4" count="1" selected="0">
            <x v="43"/>
          </reference>
          <reference field="7" count="1" selected="0">
            <x v="28"/>
          </reference>
        </references>
      </pivotArea>
    </format>
    <format dxfId="286">
      <pivotArea dataOnly="0" labelOnly="1" outline="0" fieldPosition="0">
        <references count="5">
          <reference field="0" count="1">
            <x v="162"/>
          </reference>
          <reference field="2" count="1" selected="0">
            <x v="5"/>
          </reference>
          <reference field="3" count="1" selected="0">
            <x v="10"/>
          </reference>
          <reference field="4" count="1" selected="0">
            <x v="44"/>
          </reference>
          <reference field="7" count="1" selected="0">
            <x v="28"/>
          </reference>
        </references>
      </pivotArea>
    </format>
    <format dxfId="285">
      <pivotArea dataOnly="0" labelOnly="1" outline="0" fieldPosition="0">
        <references count="5">
          <reference field="0" count="1">
            <x v="158"/>
          </reference>
          <reference field="2" count="1" selected="0">
            <x v="5"/>
          </reference>
          <reference field="3" count="1" selected="0">
            <x v="10"/>
          </reference>
          <reference field="4" count="1" selected="0">
            <x v="45"/>
          </reference>
          <reference field="7" count="1" selected="0">
            <x v="28"/>
          </reference>
        </references>
      </pivotArea>
    </format>
    <format dxfId="284">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8"/>
          </reference>
        </references>
      </pivotArea>
    </format>
    <format dxfId="283">
      <pivotArea dataOnly="0" labelOnly="1" outline="0" fieldPosition="0">
        <references count="5">
          <reference field="0" count="1">
            <x v="224"/>
          </reference>
          <reference field="2" count="1" selected="0">
            <x v="5"/>
          </reference>
          <reference field="3" count="1" selected="0">
            <x v="10"/>
          </reference>
          <reference field="4" count="1" selected="0">
            <x v="54"/>
          </reference>
          <reference field="7" count="1" selected="0">
            <x v="28"/>
          </reference>
        </references>
      </pivotArea>
    </format>
    <format dxfId="282">
      <pivotArea dataOnly="0" labelOnly="1" outline="0" fieldPosition="0">
        <references count="5">
          <reference field="0" count="1">
            <x v="192"/>
          </reference>
          <reference field="2" count="1" selected="0">
            <x v="5"/>
          </reference>
          <reference field="3" count="1" selected="0">
            <x v="10"/>
          </reference>
          <reference field="4" count="1" selected="0">
            <x v="57"/>
          </reference>
          <reference field="7" count="1" selected="0">
            <x v="28"/>
          </reference>
        </references>
      </pivotArea>
    </format>
    <format dxfId="281">
      <pivotArea dataOnly="0" labelOnly="1" outline="0" fieldPosition="0">
        <references count="5">
          <reference field="0" count="1">
            <x v="234"/>
          </reference>
          <reference field="2" count="1" selected="0">
            <x v="5"/>
          </reference>
          <reference field="3" count="1" selected="0">
            <x v="10"/>
          </reference>
          <reference field="4" count="1" selected="0">
            <x v="132"/>
          </reference>
          <reference field="7" count="1" selected="0">
            <x v="28"/>
          </reference>
        </references>
      </pivotArea>
    </format>
    <format dxfId="280">
      <pivotArea dataOnly="0" labelOnly="1" outline="0" fieldPosition="0">
        <references count="5">
          <reference field="0" count="1">
            <x v="275"/>
          </reference>
          <reference field="2" count="1" selected="0">
            <x v="5"/>
          </reference>
          <reference field="3" count="1" selected="0">
            <x v="10"/>
          </reference>
          <reference field="4" count="1" selected="0">
            <x v="52"/>
          </reference>
          <reference field="7" count="1" selected="0">
            <x v="29"/>
          </reference>
        </references>
      </pivotArea>
    </format>
    <format dxfId="279">
      <pivotArea dataOnly="0" labelOnly="1" outline="0" fieldPosition="0">
        <references count="5">
          <reference field="0" count="1">
            <x v="193"/>
          </reference>
          <reference field="2" count="1" selected="0">
            <x v="5"/>
          </reference>
          <reference field="3" count="1" selected="0">
            <x v="10"/>
          </reference>
          <reference field="4" count="1" selected="0">
            <x v="56"/>
          </reference>
          <reference field="7" count="1" selected="0">
            <x v="29"/>
          </reference>
        </references>
      </pivotArea>
    </format>
    <format dxfId="278">
      <pivotArea dataOnly="0" labelOnly="1" outline="0" fieldPosition="0">
        <references count="5">
          <reference field="0" count="1">
            <x v="279"/>
          </reference>
          <reference field="2" count="1" selected="0">
            <x v="5"/>
          </reference>
          <reference field="3" count="1" selected="0">
            <x v="10"/>
          </reference>
          <reference field="4" count="1" selected="0">
            <x v="58"/>
          </reference>
          <reference field="7" count="1" selected="0">
            <x v="29"/>
          </reference>
        </references>
      </pivotArea>
    </format>
    <format dxfId="277">
      <pivotArea dataOnly="0" labelOnly="1" outline="0" fieldPosition="0">
        <references count="5">
          <reference field="0" count="1">
            <x v="169"/>
          </reference>
          <reference field="2" count="1" selected="0">
            <x v="5"/>
          </reference>
          <reference field="3" count="1" selected="0">
            <x v="10"/>
          </reference>
          <reference field="4" count="1" selected="0">
            <x v="50"/>
          </reference>
          <reference field="7" count="1" selected="0">
            <x v="30"/>
          </reference>
        </references>
      </pivotArea>
    </format>
    <format dxfId="276">
      <pivotArea dataOnly="0" labelOnly="1" outline="0" fieldPosition="0">
        <references count="5">
          <reference field="0" count="1">
            <x v="208"/>
          </reference>
          <reference field="2" count="1" selected="0">
            <x v="5"/>
          </reference>
          <reference field="3" count="1" selected="0">
            <x v="10"/>
          </reference>
          <reference field="4" count="1" selected="0">
            <x v="43"/>
          </reference>
          <reference field="7" count="1" selected="0">
            <x v="32"/>
          </reference>
        </references>
      </pivotArea>
    </format>
    <format dxfId="275">
      <pivotArea dataOnly="0" labelOnly="1" outline="0" fieldPosition="0">
        <references count="5">
          <reference field="0" count="2">
            <x v="208"/>
            <x v="210"/>
          </reference>
          <reference field="2" count="1" selected="0">
            <x v="5"/>
          </reference>
          <reference field="3" count="1" selected="0">
            <x v="10"/>
          </reference>
          <reference field="4" count="1" selected="0">
            <x v="46"/>
          </reference>
          <reference field="7" count="1" selected="0">
            <x v="32"/>
          </reference>
        </references>
      </pivotArea>
    </format>
    <format dxfId="274">
      <pivotArea dataOnly="0" labelOnly="1" outline="0" fieldPosition="0">
        <references count="5">
          <reference field="0" count="2">
            <x v="208"/>
            <x v="210"/>
          </reference>
          <reference field="2" count="1" selected="0">
            <x v="5"/>
          </reference>
          <reference field="3" count="1" selected="0">
            <x v="10"/>
          </reference>
          <reference field="4" count="1" selected="0">
            <x v="56"/>
          </reference>
          <reference field="7" count="1" selected="0">
            <x v="32"/>
          </reference>
        </references>
      </pivotArea>
    </format>
    <format dxfId="273">
      <pivotArea dataOnly="0" labelOnly="1" outline="0" fieldPosition="0">
        <references count="5">
          <reference field="0" count="2">
            <x v="208"/>
            <x v="210"/>
          </reference>
          <reference field="2" count="1" selected="0">
            <x v="5"/>
          </reference>
          <reference field="3" count="1" selected="0">
            <x v="10"/>
          </reference>
          <reference field="4" count="1" selected="0">
            <x v="58"/>
          </reference>
          <reference field="7" count="1" selected="0">
            <x v="32"/>
          </reference>
        </references>
      </pivotArea>
    </format>
    <format dxfId="272">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0"/>
          </reference>
        </references>
      </pivotArea>
    </format>
    <format dxfId="271">
      <pivotArea dataOnly="0" labelOnly="1" outline="0" fieldPosition="0">
        <references count="5">
          <reference field="0" count="1">
            <x v="119"/>
          </reference>
          <reference field="2" count="1" selected="0">
            <x v="5"/>
          </reference>
          <reference field="3" count="1" selected="0">
            <x v="11"/>
          </reference>
          <reference field="4" count="1" selected="0">
            <x v="81"/>
          </reference>
          <reference field="7" count="1" selected="0">
            <x v="0"/>
          </reference>
        </references>
      </pivotArea>
    </format>
    <format dxfId="270">
      <pivotArea dataOnly="0" labelOnly="1" outline="0" fieldPosition="0">
        <references count="5">
          <reference field="0" count="2">
            <x v="109"/>
            <x v="296"/>
          </reference>
          <reference field="2" count="1" selected="0">
            <x v="5"/>
          </reference>
          <reference field="3" count="1" selected="0">
            <x v="11"/>
          </reference>
          <reference field="4" count="1" selected="0">
            <x v="83"/>
          </reference>
          <reference field="7" count="1" selected="0">
            <x v="0"/>
          </reference>
        </references>
      </pivotArea>
    </format>
    <format dxfId="269">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
          </reference>
        </references>
      </pivotArea>
    </format>
    <format dxfId="268">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
          </reference>
        </references>
      </pivotArea>
    </format>
    <format dxfId="267">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
          </reference>
        </references>
      </pivotArea>
    </format>
    <format dxfId="266">
      <pivotArea dataOnly="0" labelOnly="1" outline="0" fieldPosition="0">
        <references count="5">
          <reference field="0" count="2">
            <x v="83"/>
            <x v="327"/>
          </reference>
          <reference field="2" count="1" selected="0">
            <x v="5"/>
          </reference>
          <reference field="3" count="1" selected="0">
            <x v="11"/>
          </reference>
          <reference field="4" count="1" selected="0">
            <x v="77"/>
          </reference>
          <reference field="7" count="1" selected="0">
            <x v="1"/>
          </reference>
        </references>
      </pivotArea>
    </format>
    <format dxfId="265">
      <pivotArea dataOnly="0" labelOnly="1" outline="0" fieldPosition="0">
        <references count="5">
          <reference field="0" count="3">
            <x v="52"/>
            <x v="217"/>
            <x v="344"/>
          </reference>
          <reference field="2" count="1" selected="0">
            <x v="5"/>
          </reference>
          <reference field="3" count="1" selected="0">
            <x v="11"/>
          </reference>
          <reference field="4" count="1" selected="0">
            <x v="78"/>
          </reference>
          <reference field="7" count="1" selected="0">
            <x v="1"/>
          </reference>
        </references>
      </pivotArea>
    </format>
    <format dxfId="264">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
          </reference>
        </references>
      </pivotArea>
    </format>
    <format dxfId="263">
      <pivotArea dataOnly="0" labelOnly="1" outline="0" fieldPosition="0">
        <references count="5">
          <reference field="0" count="9">
            <x v="4"/>
            <x v="55"/>
            <x v="86"/>
            <x v="106"/>
            <x v="113"/>
            <x v="177"/>
            <x v="290"/>
            <x v="293"/>
            <x v="328"/>
          </reference>
          <reference field="2" count="1" selected="0">
            <x v="5"/>
          </reference>
          <reference field="3" count="1" selected="0">
            <x v="11"/>
          </reference>
          <reference field="4" count="1" selected="0">
            <x v="86"/>
          </reference>
          <reference field="7" count="1" selected="0">
            <x v="1"/>
          </reference>
        </references>
      </pivotArea>
    </format>
    <format dxfId="262">
      <pivotArea dataOnly="0" labelOnly="1" outline="0" fieldPosition="0">
        <references count="5">
          <reference field="0" count="1">
            <x v="99"/>
          </reference>
          <reference field="2" count="1" selected="0">
            <x v="5"/>
          </reference>
          <reference field="3" count="1" selected="0">
            <x v="11"/>
          </reference>
          <reference field="4" count="1" selected="0">
            <x v="87"/>
          </reference>
          <reference field="7" count="1" selected="0">
            <x v="1"/>
          </reference>
        </references>
      </pivotArea>
    </format>
    <format dxfId="261">
      <pivotArea dataOnly="0" labelOnly="1" outline="0" fieldPosition="0">
        <references count="5">
          <reference field="0" count="1">
            <x v="97"/>
          </reference>
          <reference field="2" count="1" selected="0">
            <x v="5"/>
          </reference>
          <reference field="3" count="1" selected="0">
            <x v="11"/>
          </reference>
          <reference field="4" count="1" selected="0">
            <x v="89"/>
          </reference>
          <reference field="7" count="1" selected="0">
            <x v="1"/>
          </reference>
        </references>
      </pivotArea>
    </format>
    <format dxfId="260">
      <pivotArea dataOnly="0" labelOnly="1" outline="0" fieldPosition="0">
        <references count="5">
          <reference field="0" count="1">
            <x v="228"/>
          </reference>
          <reference field="2" count="1" selected="0">
            <x v="5"/>
          </reference>
          <reference field="3" count="1" selected="0">
            <x v="11"/>
          </reference>
          <reference field="4" count="1" selected="0">
            <x v="114"/>
          </reference>
          <reference field="7" count="1" selected="0">
            <x v="1"/>
          </reference>
        </references>
      </pivotArea>
    </format>
    <format dxfId="259">
      <pivotArea dataOnly="0" labelOnly="1" outline="0" fieldPosition="0">
        <references count="5">
          <reference field="0" count="1">
            <x v="98"/>
          </reference>
          <reference field="2" count="1" selected="0">
            <x v="5"/>
          </reference>
          <reference field="3" count="1" selected="0">
            <x v="11"/>
          </reference>
          <reference field="4" count="1" selected="0">
            <x v="120"/>
          </reference>
          <reference field="7" count="1" selected="0">
            <x v="1"/>
          </reference>
        </references>
      </pivotArea>
    </format>
    <format dxfId="258">
      <pivotArea dataOnly="0" labelOnly="1" outline="0" fieldPosition="0">
        <references count="5">
          <reference field="0" count="1">
            <x v="99"/>
          </reference>
          <reference field="2" count="1" selected="0">
            <x v="5"/>
          </reference>
          <reference field="3" count="1" selected="0">
            <x v="11"/>
          </reference>
          <reference field="4" count="1" selected="0">
            <x v="121"/>
          </reference>
          <reference field="7" count="1" selected="0">
            <x v="1"/>
          </reference>
        </references>
      </pivotArea>
    </format>
    <format dxfId="257">
      <pivotArea dataOnly="0" labelOnly="1" outline="0" fieldPosition="0">
        <references count="5">
          <reference field="0" count="1">
            <x v="50"/>
          </reference>
          <reference field="2" count="1" selected="0">
            <x v="5"/>
          </reference>
          <reference field="3" count="1" selected="0">
            <x v="11"/>
          </reference>
          <reference field="4" count="1" selected="0">
            <x v="94"/>
          </reference>
          <reference field="7" count="1" selected="0">
            <x v="2"/>
          </reference>
        </references>
      </pivotArea>
    </format>
    <format dxfId="256">
      <pivotArea dataOnly="0" labelOnly="1" outline="0" fieldPosition="0">
        <references count="5">
          <reference field="0" count="1">
            <x v="81"/>
          </reference>
          <reference field="2" count="1" selected="0">
            <x v="5"/>
          </reference>
          <reference field="3" count="1" selected="0">
            <x v="11"/>
          </reference>
          <reference field="4" count="1" selected="0">
            <x v="103"/>
          </reference>
          <reference field="7" count="1" selected="0">
            <x v="2"/>
          </reference>
        </references>
      </pivotArea>
    </format>
    <format dxfId="255">
      <pivotArea dataOnly="0" labelOnly="1" outline="0" fieldPosition="0">
        <references count="5">
          <reference field="0" count="8">
            <x v="17"/>
            <x v="18"/>
            <x v="19"/>
            <x v="126"/>
            <x v="127"/>
            <x v="203"/>
            <x v="335"/>
            <x v="336"/>
          </reference>
          <reference field="2" count="1" selected="0">
            <x v="5"/>
          </reference>
          <reference field="3" count="1" selected="0">
            <x v="11"/>
          </reference>
          <reference field="4" count="1" selected="0">
            <x v="104"/>
          </reference>
          <reference field="7" count="1" selected="0">
            <x v="2"/>
          </reference>
        </references>
      </pivotArea>
    </format>
    <format dxfId="254">
      <pivotArea dataOnly="0" labelOnly="1" outline="0" fieldPosition="0">
        <references count="5">
          <reference field="0" count="3">
            <x v="20"/>
            <x v="21"/>
            <x v="339"/>
          </reference>
          <reference field="2" count="1" selected="0">
            <x v="5"/>
          </reference>
          <reference field="3" count="1" selected="0">
            <x v="11"/>
          </reference>
          <reference field="4" count="1" selected="0">
            <x v="106"/>
          </reference>
          <reference field="7" count="1" selected="0">
            <x v="2"/>
          </reference>
        </references>
      </pivotArea>
    </format>
    <format dxfId="253">
      <pivotArea dataOnly="0" labelOnly="1" outline="0" fieldPosition="0">
        <references count="5">
          <reference field="0" count="2">
            <x v="121"/>
            <x v="220"/>
          </reference>
          <reference field="2" count="1" selected="0">
            <x v="5"/>
          </reference>
          <reference field="3" count="1" selected="0">
            <x v="11"/>
          </reference>
          <reference field="4" count="1" selected="0">
            <x v="109"/>
          </reference>
          <reference field="7" count="1" selected="0">
            <x v="2"/>
          </reference>
        </references>
      </pivotArea>
    </format>
    <format dxfId="252">
      <pivotArea dataOnly="0" labelOnly="1" outline="0" fieldPosition="0">
        <references count="5">
          <reference field="0" count="2">
            <x v="263"/>
            <x v="351"/>
          </reference>
          <reference field="2" count="1" selected="0">
            <x v="5"/>
          </reference>
          <reference field="3" count="1" selected="0">
            <x v="11"/>
          </reference>
          <reference field="4" count="1" selected="0">
            <x v="61"/>
          </reference>
          <reference field="7" count="1" selected="0">
            <x v="3"/>
          </reference>
        </references>
      </pivotArea>
    </format>
    <format dxfId="251">
      <pivotArea dataOnly="0" labelOnly="1" outline="0" fieldPosition="0">
        <references count="5">
          <reference field="0" count="1">
            <x v="15"/>
          </reference>
          <reference field="2" count="1" selected="0">
            <x v="5"/>
          </reference>
          <reference field="3" count="1" selected="0">
            <x v="11"/>
          </reference>
          <reference field="4" count="1" selected="0">
            <x v="66"/>
          </reference>
          <reference field="7" count="1" selected="0">
            <x v="3"/>
          </reference>
        </references>
      </pivotArea>
    </format>
    <format dxfId="250">
      <pivotArea dataOnly="0" labelOnly="1" outline="0" fieldPosition="0">
        <references count="5">
          <reference field="0" count="1">
            <x v="237"/>
          </reference>
          <reference field="2" count="1" selected="0">
            <x v="5"/>
          </reference>
          <reference field="3" count="1" selected="0">
            <x v="11"/>
          </reference>
          <reference field="4" count="1" selected="0">
            <x v="67"/>
          </reference>
          <reference field="7" count="1" selected="0">
            <x v="3"/>
          </reference>
        </references>
      </pivotArea>
    </format>
    <format dxfId="249">
      <pivotArea dataOnly="0" labelOnly="1" outline="0" fieldPosition="0">
        <references count="5">
          <reference field="0" count="2">
            <x v="321"/>
            <x v="350"/>
          </reference>
          <reference field="2" count="1" selected="0">
            <x v="5"/>
          </reference>
          <reference field="3" count="1" selected="0">
            <x v="11"/>
          </reference>
          <reference field="4" count="1" selected="0">
            <x v="92"/>
          </reference>
          <reference field="7" count="1" selected="0">
            <x v="3"/>
          </reference>
        </references>
      </pivotArea>
    </format>
    <format dxfId="248">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6"/>
          </reference>
        </references>
      </pivotArea>
    </format>
    <format dxfId="247">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7"/>
          </reference>
        </references>
      </pivotArea>
    </format>
    <format dxfId="246">
      <pivotArea dataOnly="0" labelOnly="1" outline="0" fieldPosition="0">
        <references count="5">
          <reference field="0" count="1">
            <x v="72"/>
          </reference>
          <reference field="2" count="1" selected="0">
            <x v="5"/>
          </reference>
          <reference field="3" count="1" selected="0">
            <x v="11"/>
          </reference>
          <reference field="4" count="1" selected="0">
            <x v="75"/>
          </reference>
          <reference field="7" count="1" selected="0">
            <x v="7"/>
          </reference>
        </references>
      </pivotArea>
    </format>
    <format dxfId="245">
      <pivotArea dataOnly="0" labelOnly="1" outline="0" fieldPosition="0">
        <references count="5">
          <reference field="0" count="2">
            <x v="73"/>
            <x v="85"/>
          </reference>
          <reference field="2" count="1" selected="0">
            <x v="5"/>
          </reference>
          <reference field="3" count="1" selected="0">
            <x v="11"/>
          </reference>
          <reference field="4" count="1" selected="0">
            <x v="76"/>
          </reference>
          <reference field="7" count="1" selected="0">
            <x v="7"/>
          </reference>
        </references>
      </pivotArea>
    </format>
    <format dxfId="244">
      <pivotArea dataOnly="0" labelOnly="1" outline="0" fieldPosition="0">
        <references count="5">
          <reference field="0" count="1">
            <x v="74"/>
          </reference>
          <reference field="2" count="1" selected="0">
            <x v="5"/>
          </reference>
          <reference field="3" count="1" selected="0">
            <x v="11"/>
          </reference>
          <reference field="4" count="1" selected="0">
            <x v="93"/>
          </reference>
          <reference field="7" count="1" selected="0">
            <x v="7"/>
          </reference>
        </references>
      </pivotArea>
    </format>
    <format dxfId="243">
      <pivotArea dataOnly="0" labelOnly="1" outline="0" fieldPosition="0">
        <references count="5">
          <reference field="0" count="1">
            <x v="71"/>
          </reference>
          <reference field="2" count="1" selected="0">
            <x v="5"/>
          </reference>
          <reference field="3" count="1" selected="0">
            <x v="11"/>
          </reference>
          <reference field="4" count="1" selected="0">
            <x v="94"/>
          </reference>
          <reference field="7" count="1" selected="0">
            <x v="7"/>
          </reference>
        </references>
      </pivotArea>
    </format>
    <format dxfId="242">
      <pivotArea dataOnly="0" labelOnly="1" outline="0" fieldPosition="0">
        <references count="5">
          <reference field="0" count="1">
            <x v="75"/>
          </reference>
          <reference field="2" count="1" selected="0">
            <x v="5"/>
          </reference>
          <reference field="3" count="1" selected="0">
            <x v="11"/>
          </reference>
          <reference field="4" count="1" selected="0">
            <x v="105"/>
          </reference>
          <reference field="7" count="1" selected="0">
            <x v="7"/>
          </reference>
        </references>
      </pivotArea>
    </format>
    <format dxfId="241">
      <pivotArea dataOnly="0" labelOnly="1" outline="0" fieldPosition="0">
        <references count="5">
          <reference field="0" count="10">
            <x v="71"/>
            <x v="72"/>
            <x v="73"/>
            <x v="74"/>
            <x v="76"/>
            <x v="77"/>
            <x v="136"/>
            <x v="137"/>
            <x v="138"/>
            <x v="333"/>
          </reference>
          <reference field="2" count="1" selected="0">
            <x v="5"/>
          </reference>
          <reference field="3" count="1" selected="0">
            <x v="11"/>
          </reference>
          <reference field="4" count="1" selected="0">
            <x v="106"/>
          </reference>
          <reference field="7" count="1" selected="0">
            <x v="7"/>
          </reference>
        </references>
      </pivotArea>
    </format>
    <format dxfId="240">
      <pivotArea dataOnly="0" labelOnly="1" outline="0" fieldPosition="0">
        <references count="5">
          <reference field="0" count="1">
            <x v="76"/>
          </reference>
          <reference field="2" count="1" selected="0">
            <x v="5"/>
          </reference>
          <reference field="3" count="1" selected="0">
            <x v="11"/>
          </reference>
          <reference field="4" count="1" selected="0">
            <x v="107"/>
          </reference>
          <reference field="7" count="1" selected="0">
            <x v="7"/>
          </reference>
        </references>
      </pivotArea>
    </format>
    <format dxfId="239">
      <pivotArea dataOnly="0" labelOnly="1" outline="0" fieldPosition="0">
        <references count="5">
          <reference field="0" count="1">
            <x v="71"/>
          </reference>
          <reference field="2" count="1" selected="0">
            <x v="5"/>
          </reference>
          <reference field="3" count="1" selected="0">
            <x v="11"/>
          </reference>
          <reference field="4" count="1" selected="0">
            <x v="113"/>
          </reference>
          <reference field="7" count="1" selected="0">
            <x v="7"/>
          </reference>
        </references>
      </pivotArea>
    </format>
    <format dxfId="238">
      <pivotArea dataOnly="0" labelOnly="1" outline="0" fieldPosition="0">
        <references count="5">
          <reference field="0" count="1">
            <x v="71"/>
          </reference>
          <reference field="2" count="1" selected="0">
            <x v="5"/>
          </reference>
          <reference field="3" count="1" selected="0">
            <x v="11"/>
          </reference>
          <reference field="4" count="1" selected="0">
            <x v="115"/>
          </reference>
          <reference field="7" count="1" selected="0">
            <x v="7"/>
          </reference>
        </references>
      </pivotArea>
    </format>
    <format dxfId="237">
      <pivotArea dataOnly="0" labelOnly="1" outline="0" fieldPosition="0">
        <references count="5">
          <reference field="0" count="1">
            <x v="349"/>
          </reference>
          <reference field="2" count="1" selected="0">
            <x v="5"/>
          </reference>
          <reference field="3" count="1" selected="0">
            <x v="11"/>
          </reference>
          <reference field="4" count="1" selected="0">
            <x v="120"/>
          </reference>
          <reference field="7" count="1" selected="0">
            <x v="7"/>
          </reference>
        </references>
      </pivotArea>
    </format>
    <format dxfId="236">
      <pivotArea dataOnly="0" labelOnly="1" outline="0" fieldPosition="0">
        <references count="5">
          <reference field="0" count="1">
            <x v="349"/>
          </reference>
          <reference field="2" count="1" selected="0">
            <x v="5"/>
          </reference>
          <reference field="3" count="1" selected="0">
            <x v="11"/>
          </reference>
          <reference field="4" count="1" selected="0">
            <x v="122"/>
          </reference>
          <reference field="7" count="1" selected="0">
            <x v="7"/>
          </reference>
        </references>
      </pivotArea>
    </format>
    <format dxfId="235">
      <pivotArea dataOnly="0" labelOnly="1" outline="0" fieldPosition="0">
        <references count="5">
          <reference field="0" count="1">
            <x v="16"/>
          </reference>
          <reference field="2" count="1" selected="0">
            <x v="5"/>
          </reference>
          <reference field="3" count="1" selected="0">
            <x v="11"/>
          </reference>
          <reference field="4" count="1" selected="0">
            <x v="82"/>
          </reference>
          <reference field="7" count="1" selected="0">
            <x v="8"/>
          </reference>
        </references>
      </pivotArea>
    </format>
    <format dxfId="234">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9"/>
          </reference>
        </references>
      </pivotArea>
    </format>
    <format dxfId="233">
      <pivotArea dataOnly="0" labelOnly="1" outline="0" fieldPosition="0">
        <references count="5">
          <reference field="0" count="1">
            <x v="115"/>
          </reference>
          <reference field="2" count="1" selected="0">
            <x v="5"/>
          </reference>
          <reference field="3" count="1" selected="0">
            <x v="11"/>
          </reference>
          <reference field="4" count="1" selected="0">
            <x v="106"/>
          </reference>
          <reference field="7" count="1" selected="0">
            <x v="9"/>
          </reference>
        </references>
      </pivotArea>
    </format>
    <format dxfId="232">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0"/>
          </reference>
        </references>
      </pivotArea>
    </format>
    <format dxfId="231">
      <pivotArea dataOnly="0" labelOnly="1" outline="0" fieldPosition="0">
        <references count="5">
          <reference field="0" count="1">
            <x v="57"/>
          </reference>
          <reference field="2" count="1" selected="0">
            <x v="5"/>
          </reference>
          <reference field="3" count="1" selected="0">
            <x v="11"/>
          </reference>
          <reference field="4" count="1" selected="0">
            <x v="110"/>
          </reference>
          <reference field="7" count="1" selected="0">
            <x v="11"/>
          </reference>
        </references>
      </pivotArea>
    </format>
    <format dxfId="230">
      <pivotArea dataOnly="0" labelOnly="1" outline="0" fieldPosition="0">
        <references count="5">
          <reference field="0" count="1">
            <x v="54"/>
          </reference>
          <reference field="2" count="1" selected="0">
            <x v="5"/>
          </reference>
          <reference field="3" count="1" selected="0">
            <x v="11"/>
          </reference>
          <reference field="4" count="1" selected="0">
            <x v="111"/>
          </reference>
          <reference field="7" count="1" selected="0">
            <x v="11"/>
          </reference>
        </references>
      </pivotArea>
    </format>
    <format dxfId="229">
      <pivotArea dataOnly="0" labelOnly="1" outline="0" fieldPosition="0">
        <references count="5">
          <reference field="0" count="1">
            <x v="61"/>
          </reference>
          <reference field="2" count="1" selected="0">
            <x v="5"/>
          </reference>
          <reference field="3" count="1" selected="0">
            <x v="11"/>
          </reference>
          <reference field="4" count="1" selected="0">
            <x v="65"/>
          </reference>
          <reference field="7" count="1" selected="0">
            <x v="12"/>
          </reference>
        </references>
      </pivotArea>
    </format>
    <format dxfId="228">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2"/>
          </reference>
        </references>
      </pivotArea>
    </format>
    <format dxfId="227">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12"/>
          </reference>
        </references>
      </pivotArea>
    </format>
    <format dxfId="226">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2"/>
          </reference>
        </references>
      </pivotArea>
    </format>
    <format dxfId="225">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2"/>
          </reference>
        </references>
      </pivotArea>
    </format>
    <format dxfId="224">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2"/>
          </reference>
        </references>
      </pivotArea>
    </format>
    <format dxfId="223">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12"/>
          </reference>
        </references>
      </pivotArea>
    </format>
    <format dxfId="222">
      <pivotArea dataOnly="0" labelOnly="1" outline="0" fieldPosition="0">
        <references count="5">
          <reference field="0" count="1">
            <x v="59"/>
          </reference>
          <reference field="2" count="1" selected="0">
            <x v="5"/>
          </reference>
          <reference field="3" count="1" selected="0">
            <x v="11"/>
          </reference>
          <reference field="4" count="1" selected="0">
            <x v="129"/>
          </reference>
          <reference field="7" count="1" selected="0">
            <x v="12"/>
          </reference>
        </references>
      </pivotArea>
    </format>
    <format dxfId="221">
      <pivotArea dataOnly="0" labelOnly="1" outline="0" fieldPosition="0">
        <references count="5">
          <reference field="0" count="1">
            <x v="129"/>
          </reference>
          <reference field="2" count="1" selected="0">
            <x v="5"/>
          </reference>
          <reference field="3" count="1" selected="0">
            <x v="11"/>
          </reference>
          <reference field="4" count="1" selected="0">
            <x v="130"/>
          </reference>
          <reference field="7" count="1" selected="0">
            <x v="12"/>
          </reference>
        </references>
      </pivotArea>
    </format>
    <format dxfId="220">
      <pivotArea dataOnly="0" labelOnly="1" outline="0" fieldPosition="0">
        <references count="5">
          <reference field="0" count="1">
            <x v="252"/>
          </reference>
          <reference field="2" count="1" selected="0">
            <x v="5"/>
          </reference>
          <reference field="3" count="1" selected="0">
            <x v="11"/>
          </reference>
          <reference field="4" count="1" selected="0">
            <x v="61"/>
          </reference>
          <reference field="7" count="1" selected="0">
            <x v="13"/>
          </reference>
        </references>
      </pivotArea>
    </format>
    <format dxfId="219">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13"/>
          </reference>
        </references>
      </pivotArea>
    </format>
    <format dxfId="218">
      <pivotArea dataOnly="0" labelOnly="1" outline="0" fieldPosition="0">
        <references count="5">
          <reference field="0" count="1">
            <x v="214"/>
          </reference>
          <reference field="2" count="1" selected="0">
            <x v="5"/>
          </reference>
          <reference field="3" count="1" selected="0">
            <x v="11"/>
          </reference>
          <reference field="4" count="1" selected="0">
            <x v="71"/>
          </reference>
          <reference field="7" count="1" selected="0">
            <x v="13"/>
          </reference>
        </references>
      </pivotArea>
    </format>
    <format dxfId="217">
      <pivotArea dataOnly="0" labelOnly="1" outline="0" fieldPosition="0">
        <references count="5">
          <reference field="0" count="1">
            <x v="128"/>
          </reference>
          <reference field="2" count="1" selected="0">
            <x v="5"/>
          </reference>
          <reference field="3" count="1" selected="0">
            <x v="11"/>
          </reference>
          <reference field="4" count="1" selected="0">
            <x v="72"/>
          </reference>
          <reference field="7" count="1" selected="0">
            <x v="13"/>
          </reference>
        </references>
      </pivotArea>
    </format>
    <format dxfId="216">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3"/>
          </reference>
        </references>
      </pivotArea>
    </format>
    <format dxfId="215">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3"/>
          </reference>
        </references>
      </pivotArea>
    </format>
    <format dxfId="214">
      <pivotArea dataOnly="0" labelOnly="1" outline="0" fieldPosition="0">
        <references count="5">
          <reference field="0" count="1">
            <x v="68"/>
          </reference>
          <reference field="2" count="1" selected="0">
            <x v="5"/>
          </reference>
          <reference field="3" count="1" selected="0">
            <x v="11"/>
          </reference>
          <reference field="4" count="1" selected="0">
            <x v="91"/>
          </reference>
          <reference field="7" count="1" selected="0">
            <x v="13"/>
          </reference>
        </references>
      </pivotArea>
    </format>
    <format dxfId="213">
      <pivotArea dataOnly="0" labelOnly="1" outline="0" fieldPosition="0">
        <references count="5">
          <reference field="0" count="1">
            <x v="310"/>
          </reference>
          <reference field="2" count="1" selected="0">
            <x v="5"/>
          </reference>
          <reference field="3" count="1" selected="0">
            <x v="11"/>
          </reference>
          <reference field="4" count="1" selected="0">
            <x v="92"/>
          </reference>
          <reference field="7" count="1" selected="0">
            <x v="13"/>
          </reference>
        </references>
      </pivotArea>
    </format>
    <format dxfId="212">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13"/>
          </reference>
        </references>
      </pivotArea>
    </format>
    <format dxfId="211">
      <pivotArea dataOnly="0" labelOnly="1" outline="0" fieldPosition="0">
        <references count="5">
          <reference field="0" count="2">
            <x v="346"/>
            <x v="347"/>
          </reference>
          <reference field="2" count="1" selected="0">
            <x v="5"/>
          </reference>
          <reference field="3" count="1" selected="0">
            <x v="11"/>
          </reference>
          <reference field="4" count="1" selected="0">
            <x v="106"/>
          </reference>
          <reference field="7" count="1" selected="0">
            <x v="13"/>
          </reference>
        </references>
      </pivotArea>
    </format>
    <format dxfId="210">
      <pivotArea dataOnly="0" labelOnly="1" outline="0" fieldPosition="0">
        <references count="5">
          <reference field="0" count="1">
            <x v="258"/>
          </reference>
          <reference field="2" count="1" selected="0">
            <x v="5"/>
          </reference>
          <reference field="3" count="1" selected="0">
            <x v="11"/>
          </reference>
          <reference field="4" count="1" selected="0">
            <x v="61"/>
          </reference>
          <reference field="7" count="1" selected="0">
            <x v="14"/>
          </reference>
        </references>
      </pivotArea>
    </format>
    <format dxfId="209">
      <pivotArea dataOnly="0" labelOnly="1" outline="0" fieldPosition="0">
        <references count="5">
          <reference field="0" count="1">
            <x v="184"/>
          </reference>
          <reference field="2" count="1" selected="0">
            <x v="5"/>
          </reference>
          <reference field="3" count="1" selected="0">
            <x v="11"/>
          </reference>
          <reference field="4" count="1" selected="0">
            <x v="69"/>
          </reference>
          <reference field="7" count="1" selected="0">
            <x v="14"/>
          </reference>
        </references>
      </pivotArea>
    </format>
    <format dxfId="208">
      <pivotArea dataOnly="0" labelOnly="1" outline="0" fieldPosition="0">
        <references count="5">
          <reference field="0" count="1">
            <x v="184"/>
          </reference>
          <reference field="2" count="1" selected="0">
            <x v="5"/>
          </reference>
          <reference field="3" count="1" selected="0">
            <x v="11"/>
          </reference>
          <reference field="4" count="1" selected="0">
            <x v="71"/>
          </reference>
          <reference field="7" count="1" selected="0">
            <x v="14"/>
          </reference>
        </references>
      </pivotArea>
    </format>
    <format dxfId="207">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4"/>
          </reference>
        </references>
      </pivotArea>
    </format>
    <format dxfId="206">
      <pivotArea dataOnly="0" labelOnly="1" outline="0" fieldPosition="0">
        <references count="5">
          <reference field="0" count="1">
            <x v="316"/>
          </reference>
          <reference field="2" count="1" selected="0">
            <x v="5"/>
          </reference>
          <reference field="3" count="1" selected="0">
            <x v="11"/>
          </reference>
          <reference field="4" count="1" selected="0">
            <x v="92"/>
          </reference>
          <reference field="7" count="1" selected="0">
            <x v="14"/>
          </reference>
        </references>
      </pivotArea>
    </format>
    <format dxfId="205">
      <pivotArea dataOnly="0" labelOnly="1" outline="0" fieldPosition="0">
        <references count="5">
          <reference field="0" count="1">
            <x v="49"/>
          </reference>
          <reference field="2" count="1" selected="0">
            <x v="5"/>
          </reference>
          <reference field="3" count="1" selected="0">
            <x v="11"/>
          </reference>
          <reference field="4" count="1" selected="0">
            <x v="94"/>
          </reference>
          <reference field="7" count="1" selected="0">
            <x v="14"/>
          </reference>
        </references>
      </pivotArea>
    </format>
    <format dxfId="204">
      <pivotArea dataOnly="0" labelOnly="1" outline="0" fieldPosition="0">
        <references count="5">
          <reference field="0" count="1">
            <x v="134"/>
          </reference>
          <reference field="2" count="1" selected="0">
            <x v="5"/>
          </reference>
          <reference field="3" count="1" selected="0">
            <x v="11"/>
          </reference>
          <reference field="4" count="1" selected="0">
            <x v="102"/>
          </reference>
          <reference field="7" count="1" selected="0">
            <x v="14"/>
          </reference>
        </references>
      </pivotArea>
    </format>
    <format dxfId="203">
      <pivotArea dataOnly="0" labelOnly="1" outline="0" fieldPosition="0">
        <references count="5">
          <reference field="0" count="2">
            <x v="356"/>
            <x v="357"/>
          </reference>
          <reference field="2" count="1" selected="0">
            <x v="5"/>
          </reference>
          <reference field="3" count="1" selected="0">
            <x v="11"/>
          </reference>
          <reference field="4" count="1" selected="0">
            <x v="104"/>
          </reference>
          <reference field="7" count="1" selected="0">
            <x v="14"/>
          </reference>
        </references>
      </pivotArea>
    </format>
    <format dxfId="202">
      <pivotArea dataOnly="0" labelOnly="1" outline="0" fieldPosition="0">
        <references count="5">
          <reference field="0" count="3">
            <x v="80"/>
            <x v="94"/>
            <x v="122"/>
          </reference>
          <reference field="2" count="1" selected="0">
            <x v="5"/>
          </reference>
          <reference field="3" count="1" selected="0">
            <x v="11"/>
          </reference>
          <reference field="4" count="1" selected="0">
            <x v="109"/>
          </reference>
          <reference field="7" count="1" selected="0">
            <x v="14"/>
          </reference>
        </references>
      </pivotArea>
    </format>
    <format dxfId="201">
      <pivotArea dataOnly="0" labelOnly="1" outline="0" fieldPosition="0">
        <references count="5">
          <reference field="0" count="1">
            <x v="357"/>
          </reference>
          <reference field="2" count="1" selected="0">
            <x v="5"/>
          </reference>
          <reference field="3" count="1" selected="0">
            <x v="11"/>
          </reference>
          <reference field="4" count="1" selected="0">
            <x v="123"/>
          </reference>
          <reference field="7" count="1" selected="0">
            <x v="14"/>
          </reference>
        </references>
      </pivotArea>
    </format>
    <format dxfId="200">
      <pivotArea dataOnly="0" labelOnly="1" outline="0" fieldPosition="0">
        <references count="5">
          <reference field="0" count="1">
            <x v="248"/>
          </reference>
          <reference field="2" count="1" selected="0">
            <x v="5"/>
          </reference>
          <reference field="3" count="1" selected="0">
            <x v="11"/>
          </reference>
          <reference field="4" count="1" selected="0">
            <x v="61"/>
          </reference>
          <reference field="7" count="1" selected="0">
            <x v="15"/>
          </reference>
        </references>
      </pivotArea>
    </format>
    <format dxfId="199">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15"/>
          </reference>
        </references>
      </pivotArea>
    </format>
    <format dxfId="198">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5"/>
          </reference>
        </references>
      </pivotArea>
    </format>
    <format dxfId="197">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5"/>
          </reference>
        </references>
      </pivotArea>
    </format>
    <format dxfId="196">
      <pivotArea dataOnly="0" labelOnly="1" outline="0" fieldPosition="0">
        <references count="5">
          <reference field="0" count="1">
            <x v="181"/>
          </reference>
          <reference field="2" count="1" selected="0">
            <x v="5"/>
          </reference>
          <reference field="3" count="1" selected="0">
            <x v="11"/>
          </reference>
          <reference field="4" count="1" selected="0">
            <x v="80"/>
          </reference>
          <reference field="7" count="1" selected="0">
            <x v="15"/>
          </reference>
        </references>
      </pivotArea>
    </format>
    <format dxfId="195">
      <pivotArea dataOnly="0" labelOnly="1" outline="0" fieldPosition="0">
        <references count="5">
          <reference field="0" count="1">
            <x v="306"/>
          </reference>
          <reference field="2" count="1" selected="0">
            <x v="5"/>
          </reference>
          <reference field="3" count="1" selected="0">
            <x v="11"/>
          </reference>
          <reference field="4" count="1" selected="0">
            <x v="92"/>
          </reference>
          <reference field="7" count="1" selected="0">
            <x v="15"/>
          </reference>
        </references>
      </pivotArea>
    </format>
    <format dxfId="194">
      <pivotArea dataOnly="0" labelOnly="1" outline="0" fieldPosition="0">
        <references count="5">
          <reference field="0" count="1">
            <x v="132"/>
          </reference>
          <reference field="2" count="1" selected="0">
            <x v="5"/>
          </reference>
          <reference field="3" count="1" selected="0">
            <x v="11"/>
          </reference>
          <reference field="4" count="1" selected="0">
            <x v="102"/>
          </reference>
          <reference field="7" count="1" selected="0">
            <x v="15"/>
          </reference>
        </references>
      </pivotArea>
    </format>
    <format dxfId="193">
      <pivotArea dataOnly="0" labelOnly="1" outline="0" fieldPosition="0">
        <references count="5">
          <reference field="0" count="1">
            <x v="124"/>
          </reference>
          <reference field="2" count="1" selected="0">
            <x v="5"/>
          </reference>
          <reference field="3" count="1" selected="0">
            <x v="11"/>
          </reference>
          <reference field="4" count="1" selected="0">
            <x v="104"/>
          </reference>
          <reference field="7" count="1" selected="0">
            <x v="15"/>
          </reference>
        </references>
      </pivotArea>
    </format>
    <format dxfId="192">
      <pivotArea dataOnly="0" labelOnly="1" outline="0" fieldPosition="0">
        <references count="5">
          <reference field="0" count="1">
            <x v="178"/>
          </reference>
          <reference field="2" count="1" selected="0">
            <x v="5"/>
          </reference>
          <reference field="3" count="1" selected="0">
            <x v="11"/>
          </reference>
          <reference field="4" count="1" selected="0">
            <x v="108"/>
          </reference>
          <reference field="7" count="1" selected="0">
            <x v="15"/>
          </reference>
        </references>
      </pivotArea>
    </format>
    <format dxfId="191">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15"/>
          </reference>
        </references>
      </pivotArea>
    </format>
    <format dxfId="190">
      <pivotArea dataOnly="0" labelOnly="1" outline="0" fieldPosition="0">
        <references count="5">
          <reference field="0" count="1">
            <x v="174"/>
          </reference>
          <reference field="2" count="1" selected="0">
            <x v="5"/>
          </reference>
          <reference field="3" count="1" selected="0">
            <x v="11"/>
          </reference>
          <reference field="4" count="1" selected="0">
            <x v="123"/>
          </reference>
          <reference field="7" count="1" selected="0">
            <x v="15"/>
          </reference>
        </references>
      </pivotArea>
    </format>
    <format dxfId="189">
      <pivotArea dataOnly="0" labelOnly="1" outline="0" fieldPosition="0">
        <references count="5">
          <reference field="0" count="1">
            <x v="110"/>
          </reference>
          <reference field="2" count="1" selected="0">
            <x v="5"/>
          </reference>
          <reference field="3" count="1" selected="0">
            <x v="11"/>
          </reference>
          <reference field="4" count="1" selected="0">
            <x v="124"/>
          </reference>
          <reference field="7" count="1" selected="0">
            <x v="15"/>
          </reference>
        </references>
      </pivotArea>
    </format>
    <format dxfId="188">
      <pivotArea dataOnly="0" labelOnly="1" outline="0" fieldPosition="0">
        <references count="5">
          <reference field="0" count="1">
            <x v="112"/>
          </reference>
          <reference field="2" count="1" selected="0">
            <x v="5"/>
          </reference>
          <reference field="3" count="1" selected="0">
            <x v="11"/>
          </reference>
          <reference field="4" count="1" selected="0">
            <x v="125"/>
          </reference>
          <reference field="7" count="1" selected="0">
            <x v="15"/>
          </reference>
        </references>
      </pivotArea>
    </format>
    <format dxfId="187">
      <pivotArea dataOnly="0" labelOnly="1" outline="0" fieldPosition="0">
        <references count="5">
          <reference field="0" count="1">
            <x v="214"/>
          </reference>
          <reference field="2" count="1" selected="0">
            <x v="5"/>
          </reference>
          <reference field="3" count="1" selected="0">
            <x v="11"/>
          </reference>
          <reference field="4" count="1" selected="0">
            <x v="126"/>
          </reference>
          <reference field="7" count="1" selected="0">
            <x v="15"/>
          </reference>
        </references>
      </pivotArea>
    </format>
    <format dxfId="186">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15"/>
          </reference>
        </references>
      </pivotArea>
    </format>
    <format dxfId="185">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6"/>
          </reference>
        </references>
      </pivotArea>
    </format>
    <format dxfId="184">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16"/>
          </reference>
        </references>
      </pivotArea>
    </format>
    <format dxfId="183">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6"/>
          </reference>
        </references>
      </pivotArea>
    </format>
    <format dxfId="182">
      <pivotArea dataOnly="0" labelOnly="1" outline="0" fieldPosition="0">
        <references count="5">
          <reference field="0" count="1">
            <x v="292"/>
          </reference>
          <reference field="2" count="1" selected="0">
            <x v="5"/>
          </reference>
          <reference field="3" count="1" selected="0">
            <x v="11"/>
          </reference>
          <reference field="4" count="1" selected="0">
            <x v="80"/>
          </reference>
          <reference field="7" count="1" selected="0">
            <x v="16"/>
          </reference>
        </references>
      </pivotArea>
    </format>
    <format dxfId="181">
      <pivotArea dataOnly="0" labelOnly="1" outline="0" fieldPosition="0">
        <references count="5">
          <reference field="0" count="1">
            <x v="33"/>
          </reference>
          <reference field="2" count="1" selected="0">
            <x v="5"/>
          </reference>
          <reference field="3" count="1" selected="0">
            <x v="11"/>
          </reference>
          <reference field="4" count="1" selected="0">
            <x v="94"/>
          </reference>
          <reference field="7" count="1" selected="0">
            <x v="16"/>
          </reference>
        </references>
      </pivotArea>
    </format>
    <format dxfId="180">
      <pivotArea dataOnly="0" labelOnly="1" outline="0" fieldPosition="0">
        <references count="5">
          <reference field="0" count="1">
            <x v="34"/>
          </reference>
          <reference field="2" count="1" selected="0">
            <x v="5"/>
          </reference>
          <reference field="3" count="1" selected="0">
            <x v="11"/>
          </reference>
          <reference field="4" count="1" selected="0">
            <x v="102"/>
          </reference>
          <reference field="7" count="1" selected="0">
            <x v="16"/>
          </reference>
        </references>
      </pivotArea>
    </format>
    <format dxfId="179">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16"/>
          </reference>
        </references>
      </pivotArea>
    </format>
    <format dxfId="178">
      <pivotArea dataOnly="0" labelOnly="1" outline="0" fieldPosition="0">
        <references count="5">
          <reference field="0" count="1">
            <x v="247"/>
          </reference>
          <reference field="2" count="1" selected="0">
            <x v="5"/>
          </reference>
          <reference field="3" count="1" selected="0">
            <x v="11"/>
          </reference>
          <reference field="4" count="1" selected="0">
            <x v="61"/>
          </reference>
          <reference field="7" count="1" selected="0">
            <x v="17"/>
          </reference>
        </references>
      </pivotArea>
    </format>
    <format dxfId="177">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17"/>
          </reference>
        </references>
      </pivotArea>
    </format>
    <format dxfId="176">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17"/>
          </reference>
        </references>
      </pivotArea>
    </format>
    <format dxfId="175">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17"/>
          </reference>
        </references>
      </pivotArea>
    </format>
    <format dxfId="174">
      <pivotArea dataOnly="0" labelOnly="1" outline="0" fieldPosition="0">
        <references count="5">
          <reference field="0" count="1">
            <x v="305"/>
          </reference>
          <reference field="2" count="1" selected="0">
            <x v="5"/>
          </reference>
          <reference field="3" count="1" selected="0">
            <x v="11"/>
          </reference>
          <reference field="4" count="1" selected="0">
            <x v="92"/>
          </reference>
          <reference field="7" count="1" selected="0">
            <x v="17"/>
          </reference>
        </references>
      </pivotArea>
    </format>
    <format dxfId="173">
      <pivotArea dataOnly="0" labelOnly="1" outline="0" fieldPosition="0">
        <references count="5">
          <reference field="0" count="1">
            <x v="250"/>
          </reference>
          <reference field="2" count="1" selected="0">
            <x v="5"/>
          </reference>
          <reference field="3" count="1" selected="0">
            <x v="11"/>
          </reference>
          <reference field="4" count="1" selected="0">
            <x v="61"/>
          </reference>
          <reference field="7" count="1" selected="0">
            <x v="18"/>
          </reference>
        </references>
      </pivotArea>
    </format>
    <format dxfId="172">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18"/>
          </reference>
        </references>
      </pivotArea>
    </format>
    <format dxfId="171">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18"/>
          </reference>
        </references>
      </pivotArea>
    </format>
    <format dxfId="170">
      <pivotArea dataOnly="0" labelOnly="1" outline="0" fieldPosition="0">
        <references count="5">
          <reference field="0" count="1">
            <x v="84"/>
          </reference>
          <reference field="2" count="1" selected="0">
            <x v="5"/>
          </reference>
          <reference field="3" count="1" selected="0">
            <x v="11"/>
          </reference>
          <reference field="4" count="1" selected="0">
            <x v="75"/>
          </reference>
          <reference field="7" count="1" selected="0">
            <x v="18"/>
          </reference>
        </references>
      </pivotArea>
    </format>
    <format dxfId="169">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18"/>
          </reference>
        </references>
      </pivotArea>
    </format>
    <format dxfId="168">
      <pivotArea dataOnly="0" labelOnly="1" outline="0" fieldPosition="0">
        <references count="5">
          <reference field="0" count="1">
            <x v="308"/>
          </reference>
          <reference field="2" count="1" selected="0">
            <x v="5"/>
          </reference>
          <reference field="3" count="1" selected="0">
            <x v="11"/>
          </reference>
          <reference field="4" count="1" selected="0">
            <x v="92"/>
          </reference>
          <reference field="7" count="1" selected="0">
            <x v="18"/>
          </reference>
        </references>
      </pivotArea>
    </format>
    <format dxfId="167">
      <pivotArea dataOnly="0" labelOnly="1" outline="0" fieldPosition="0">
        <references count="5">
          <reference field="0" count="1">
            <x v="179"/>
          </reference>
          <reference field="2" count="1" selected="0">
            <x v="5"/>
          </reference>
          <reference field="3" count="1" selected="0">
            <x v="11"/>
          </reference>
          <reference field="4" count="1" selected="0">
            <x v="95"/>
          </reference>
          <reference field="7" count="1" selected="0">
            <x v="18"/>
          </reference>
        </references>
      </pivotArea>
    </format>
    <format dxfId="166">
      <pivotArea dataOnly="0" labelOnly="1" outline="0" fieldPosition="0">
        <references count="5">
          <reference field="0" count="1">
            <x v="123"/>
          </reference>
          <reference field="2" count="1" selected="0">
            <x v="5"/>
          </reference>
          <reference field="3" count="1" selected="0">
            <x v="11"/>
          </reference>
          <reference field="4" count="1" selected="0">
            <x v="104"/>
          </reference>
          <reference field="7" count="1" selected="0">
            <x v="18"/>
          </reference>
        </references>
      </pivotArea>
    </format>
    <format dxfId="165">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18"/>
          </reference>
        </references>
      </pivotArea>
    </format>
    <format dxfId="164">
      <pivotArea dataOnly="0" labelOnly="1" outline="0" fieldPosition="0">
        <references count="5">
          <reference field="0" count="1">
            <x v="174"/>
          </reference>
          <reference field="2" count="1" selected="0">
            <x v="5"/>
          </reference>
          <reference field="3" count="1" selected="0">
            <x v="11"/>
          </reference>
          <reference field="4" count="1" selected="0">
            <x v="123"/>
          </reference>
          <reference field="7" count="1" selected="0">
            <x v="18"/>
          </reference>
        </references>
      </pivotArea>
    </format>
    <format dxfId="163">
      <pivotArea dataOnly="0" labelOnly="1" outline="0" fieldPosition="0">
        <references count="5">
          <reference field="0" count="1">
            <x v="10"/>
          </reference>
          <reference field="2" count="1" selected="0">
            <x v="5"/>
          </reference>
          <reference field="3" count="1" selected="0">
            <x v="11"/>
          </reference>
          <reference field="4" count="1" selected="0">
            <x v="59"/>
          </reference>
          <reference field="7" count="1" selected="0">
            <x v="19"/>
          </reference>
        </references>
      </pivotArea>
    </format>
    <format dxfId="162">
      <pivotArea dataOnly="0" labelOnly="1" outline="0" fieldPosition="0">
        <references count="5">
          <reference field="0" count="1">
            <x v="257"/>
          </reference>
          <reference field="2" count="1" selected="0">
            <x v="5"/>
          </reference>
          <reference field="3" count="1" selected="0">
            <x v="11"/>
          </reference>
          <reference field="4" count="1" selected="0">
            <x v="61"/>
          </reference>
          <reference field="7" count="1" selected="0">
            <x v="19"/>
          </reference>
        </references>
      </pivotArea>
    </format>
    <format dxfId="161">
      <pivotArea dataOnly="0" labelOnly="1" outline="0" fieldPosition="0">
        <references count="5">
          <reference field="0" count="1">
            <x v="315"/>
          </reference>
          <reference field="2" count="1" selected="0">
            <x v="5"/>
          </reference>
          <reference field="3" count="1" selected="0">
            <x v="11"/>
          </reference>
          <reference field="4" count="1" selected="0">
            <x v="92"/>
          </reference>
          <reference field="7" count="1" selected="0">
            <x v="19"/>
          </reference>
        </references>
      </pivotArea>
    </format>
    <format dxfId="160">
      <pivotArea dataOnly="0" labelOnly="1" outline="0" fieldPosition="0">
        <references count="5">
          <reference field="0" count="1">
            <x v="48"/>
          </reference>
          <reference field="2" count="1" selected="0">
            <x v="5"/>
          </reference>
          <reference field="3" count="1" selected="0">
            <x v="11"/>
          </reference>
          <reference field="4" count="1" selected="0">
            <x v="94"/>
          </reference>
          <reference field="7" count="1" selected="0">
            <x v="19"/>
          </reference>
        </references>
      </pivotArea>
    </format>
    <format dxfId="159">
      <pivotArea dataOnly="0" labelOnly="1" outline="0" fieldPosition="0">
        <references count="5">
          <reference field="0" count="1">
            <x v="223"/>
          </reference>
          <reference field="2" count="1" selected="0">
            <x v="5"/>
          </reference>
          <reference field="3" count="1" selected="0">
            <x v="11"/>
          </reference>
          <reference field="4" count="1" selected="0">
            <x v="99"/>
          </reference>
          <reference field="7" count="1" selected="0">
            <x v="19"/>
          </reference>
        </references>
      </pivotArea>
    </format>
    <format dxfId="158">
      <pivotArea dataOnly="0" labelOnly="1" outline="0" fieldPosition="0">
        <references count="5">
          <reference field="0" count="1">
            <x v="133"/>
          </reference>
          <reference field="2" count="1" selected="0">
            <x v="5"/>
          </reference>
          <reference field="3" count="1" selected="0">
            <x v="11"/>
          </reference>
          <reference field="4" count="1" selected="0">
            <x v="102"/>
          </reference>
          <reference field="7" count="1" selected="0">
            <x v="19"/>
          </reference>
        </references>
      </pivotArea>
    </format>
    <format dxfId="157">
      <pivotArea dataOnly="0" labelOnly="1" outline="0" fieldPosition="0">
        <references count="5">
          <reference field="0" count="1">
            <x v="82"/>
          </reference>
          <reference field="2" count="1" selected="0">
            <x v="5"/>
          </reference>
          <reference field="3" count="1" selected="0">
            <x v="11"/>
          </reference>
          <reference field="4" count="1" selected="0">
            <x v="103"/>
          </reference>
          <reference field="7" count="1" selected="0">
            <x v="19"/>
          </reference>
        </references>
      </pivotArea>
    </format>
    <format dxfId="156">
      <pivotArea dataOnly="0" labelOnly="1" outline="0" fieldPosition="0">
        <references count="5">
          <reference field="0" count="1">
            <x v="135"/>
          </reference>
          <reference field="2" count="1" selected="0">
            <x v="5"/>
          </reference>
          <reference field="3" count="1" selected="0">
            <x v="11"/>
          </reference>
          <reference field="4" count="1" selected="0">
            <x v="110"/>
          </reference>
          <reference field="7" count="1" selected="0">
            <x v="19"/>
          </reference>
        </references>
      </pivotArea>
    </format>
    <format dxfId="155">
      <pivotArea dataOnly="0" labelOnly="1" outline="0" fieldPosition="0">
        <references count="5">
          <reference field="0" count="1">
            <x v="245"/>
          </reference>
          <reference field="2" count="1" selected="0">
            <x v="5"/>
          </reference>
          <reference field="3" count="1" selected="0">
            <x v="11"/>
          </reference>
          <reference field="4" count="1" selected="0">
            <x v="61"/>
          </reference>
          <reference field="7" count="1" selected="0">
            <x v="20"/>
          </reference>
        </references>
      </pivotArea>
    </format>
    <format dxfId="154">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20"/>
          </reference>
        </references>
      </pivotArea>
    </format>
    <format dxfId="153">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20"/>
          </reference>
        </references>
      </pivotArea>
    </format>
    <format dxfId="152">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0"/>
          </reference>
        </references>
      </pivotArea>
    </format>
    <format dxfId="151">
      <pivotArea dataOnly="0" labelOnly="1" outline="0" fieldPosition="0">
        <references count="5">
          <reference field="0" count="1">
            <x v="42"/>
          </reference>
          <reference field="2" count="1" selected="0">
            <x v="5"/>
          </reference>
          <reference field="3" count="1" selected="0">
            <x v="11"/>
          </reference>
          <reference field="4" count="1" selected="0">
            <x v="76"/>
          </reference>
          <reference field="7" count="1" selected="0">
            <x v="20"/>
          </reference>
        </references>
      </pivotArea>
    </format>
    <format dxfId="150">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0"/>
          </reference>
        </references>
      </pivotArea>
    </format>
    <format dxfId="149">
      <pivotArea dataOnly="0" labelOnly="1" outline="0" fieldPosition="0">
        <references count="5">
          <reference field="0" count="1">
            <x v="303"/>
          </reference>
          <reference field="2" count="1" selected="0">
            <x v="5"/>
          </reference>
          <reference field="3" count="1" selected="0">
            <x v="11"/>
          </reference>
          <reference field="4" count="1" selected="0">
            <x v="92"/>
          </reference>
          <reference field="7" count="1" selected="0">
            <x v="20"/>
          </reference>
        </references>
      </pivotArea>
    </format>
    <format dxfId="148">
      <pivotArea dataOnly="0" labelOnly="1" outline="0" fieldPosition="0">
        <references count="5">
          <reference field="0" count="2">
            <x v="47"/>
            <x v="96"/>
          </reference>
          <reference field="2" count="1" selected="0">
            <x v="5"/>
          </reference>
          <reference field="3" count="1" selected="0">
            <x v="11"/>
          </reference>
          <reference field="4" count="1" selected="0">
            <x v="94"/>
          </reference>
          <reference field="7" count="1" selected="0">
            <x v="20"/>
          </reference>
        </references>
      </pivotArea>
    </format>
    <format dxfId="147">
      <pivotArea dataOnly="0" labelOnly="1" outline="0" fieldPosition="0">
        <references count="5">
          <reference field="0" count="1">
            <x v="221"/>
          </reference>
          <reference field="2" count="1" selected="0">
            <x v="5"/>
          </reference>
          <reference field="3" count="1" selected="0">
            <x v="11"/>
          </reference>
          <reference field="4" count="1" selected="0">
            <x v="99"/>
          </reference>
          <reference field="7" count="1" selected="0">
            <x v="20"/>
          </reference>
        </references>
      </pivotArea>
    </format>
    <format dxfId="146">
      <pivotArea dataOnly="0" labelOnly="1" outline="0" fieldPosition="0">
        <references count="5">
          <reference field="0" count="1">
            <x v="225"/>
          </reference>
          <reference field="2" count="1" selected="0">
            <x v="5"/>
          </reference>
          <reference field="3" count="1" selected="0">
            <x v="11"/>
          </reference>
          <reference field="4" count="1" selected="0">
            <x v="100"/>
          </reference>
          <reference field="7" count="1" selected="0">
            <x v="20"/>
          </reference>
        </references>
      </pivotArea>
    </format>
    <format dxfId="145">
      <pivotArea dataOnly="0" labelOnly="1" outline="0" fieldPosition="0">
        <references count="5">
          <reference field="0" count="1">
            <x v="96"/>
          </reference>
          <reference field="2" count="1" selected="0">
            <x v="5"/>
          </reference>
          <reference field="3" count="1" selected="0">
            <x v="11"/>
          </reference>
          <reference field="4" count="1" selected="0">
            <x v="106"/>
          </reference>
          <reference field="7" count="1" selected="0">
            <x v="20"/>
          </reference>
        </references>
      </pivotArea>
    </format>
    <format dxfId="144">
      <pivotArea dataOnly="0" labelOnly="1" outline="0" fieldPosition="0">
        <references count="5">
          <reference field="0" count="1">
            <x v="244"/>
          </reference>
          <reference field="2" count="1" selected="0">
            <x v="5"/>
          </reference>
          <reference field="3" count="1" selected="0">
            <x v="11"/>
          </reference>
          <reference field="4" count="1" selected="0">
            <x v="61"/>
          </reference>
          <reference field="7" count="1" selected="0">
            <x v="21"/>
          </reference>
        </references>
      </pivotArea>
    </format>
    <format dxfId="143">
      <pivotArea dataOnly="0" labelOnly="1" outline="0" fieldPosition="0">
        <references count="5">
          <reference field="0" count="2">
            <x v="26"/>
            <x v="329"/>
          </reference>
          <reference field="2" count="1" selected="0">
            <x v="5"/>
          </reference>
          <reference field="3" count="1" selected="0">
            <x v="11"/>
          </reference>
          <reference field="4" count="1" selected="0">
            <x v="64"/>
          </reference>
          <reference field="7" count="1" selected="0">
            <x v="21"/>
          </reference>
        </references>
      </pivotArea>
    </format>
    <format dxfId="142">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1"/>
          </reference>
        </references>
      </pivotArea>
    </format>
    <format dxfId="141">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1"/>
          </reference>
        </references>
      </pivotArea>
    </format>
    <format dxfId="140">
      <pivotArea dataOnly="0" labelOnly="1" outline="0" fieldPosition="0">
        <references count="5">
          <reference field="0" count="1">
            <x v="302"/>
          </reference>
          <reference field="2" count="1" selected="0">
            <x v="5"/>
          </reference>
          <reference field="3" count="1" selected="0">
            <x v="11"/>
          </reference>
          <reference field="4" count="1" selected="0">
            <x v="92"/>
          </reference>
          <reference field="7" count="1" selected="0">
            <x v="21"/>
          </reference>
        </references>
      </pivotArea>
    </format>
    <format dxfId="139">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21"/>
          </reference>
        </references>
      </pivotArea>
    </format>
    <format dxfId="138">
      <pivotArea dataOnly="0" labelOnly="1" outline="0" fieldPosition="0">
        <references count="5">
          <reference field="0" count="1">
            <x v="246"/>
          </reference>
          <reference field="2" count="1" selected="0">
            <x v="5"/>
          </reference>
          <reference field="3" count="1" selected="0">
            <x v="11"/>
          </reference>
          <reference field="4" count="1" selected="0">
            <x v="61"/>
          </reference>
          <reference field="7" count="1" selected="0">
            <x v="22"/>
          </reference>
        </references>
      </pivotArea>
    </format>
    <format dxfId="137">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22"/>
          </reference>
        </references>
      </pivotArea>
    </format>
    <format dxfId="136">
      <pivotArea dataOnly="0" labelOnly="1" outline="0" fieldPosition="0">
        <references count="5">
          <reference field="0" count="1">
            <x v="304"/>
          </reference>
          <reference field="2" count="1" selected="0">
            <x v="5"/>
          </reference>
          <reference field="3" count="1" selected="0">
            <x v="11"/>
          </reference>
          <reference field="4" count="1" selected="0">
            <x v="92"/>
          </reference>
          <reference field="7" count="1" selected="0">
            <x v="22"/>
          </reference>
        </references>
      </pivotArea>
    </format>
    <format dxfId="135">
      <pivotArea dataOnly="0" labelOnly="1" outline="0" fieldPosition="0">
        <references count="5">
          <reference field="0" count="1">
            <x v="222"/>
          </reference>
          <reference field="2" count="1" selected="0">
            <x v="5"/>
          </reference>
          <reference field="3" count="1" selected="0">
            <x v="11"/>
          </reference>
          <reference field="4" count="1" selected="0">
            <x v="99"/>
          </reference>
          <reference field="7" count="1" selected="0">
            <x v="22"/>
          </reference>
        </references>
      </pivotArea>
    </format>
    <format dxfId="134">
      <pivotArea dataOnly="0" labelOnly="1" outline="0" fieldPosition="0">
        <references count="5">
          <reference field="0" count="1">
            <x v="226"/>
          </reference>
          <reference field="2" count="1" selected="0">
            <x v="5"/>
          </reference>
          <reference field="3" count="1" selected="0">
            <x v="11"/>
          </reference>
          <reference field="4" count="1" selected="0">
            <x v="100"/>
          </reference>
          <reference field="7" count="1" selected="0">
            <x v="22"/>
          </reference>
        </references>
      </pivotArea>
    </format>
    <format dxfId="133">
      <pivotArea dataOnly="0" labelOnly="1" outline="0" fieldPosition="0">
        <references count="5">
          <reference field="0" count="2">
            <x v="190"/>
            <x v="262"/>
          </reference>
          <reference field="2" count="1" selected="0">
            <x v="5"/>
          </reference>
          <reference field="3" count="1" selected="0">
            <x v="11"/>
          </reference>
          <reference field="4" count="1" selected="0">
            <x v="61"/>
          </reference>
          <reference field="7" count="1" selected="0">
            <x v="23"/>
          </reference>
        </references>
      </pivotArea>
    </format>
    <format dxfId="132">
      <pivotArea dataOnly="0" labelOnly="1" outline="0" fieldPosition="0">
        <references count="5">
          <reference field="0" count="1">
            <x v="142"/>
          </reference>
          <reference field="2" count="1" selected="0">
            <x v="5"/>
          </reference>
          <reference field="3" count="1" selected="0">
            <x v="11"/>
          </reference>
          <reference field="4" count="1" selected="0">
            <x v="62"/>
          </reference>
          <reference field="7" count="1" selected="0">
            <x v="23"/>
          </reference>
        </references>
      </pivotArea>
    </format>
    <format dxfId="131">
      <pivotArea dataOnly="0" labelOnly="1" outline="0" fieldPosition="0">
        <references count="5">
          <reference field="0" count="1">
            <x v="81"/>
          </reference>
          <reference field="2" count="1" selected="0">
            <x v="5"/>
          </reference>
          <reference field="3" count="1" selected="0">
            <x v="11"/>
          </reference>
          <reference field="4" count="1" selected="0">
            <x v="69"/>
          </reference>
          <reference field="7" count="1" selected="0">
            <x v="23"/>
          </reference>
        </references>
      </pivotArea>
    </format>
    <format dxfId="130">
      <pivotArea dataOnly="0" labelOnly="1" outline="0" fieldPosition="0">
        <references count="5">
          <reference field="0" count="1">
            <x v="85"/>
          </reference>
          <reference field="2" count="1" selected="0">
            <x v="5"/>
          </reference>
          <reference field="3" count="1" selected="0">
            <x v="11"/>
          </reference>
          <reference field="4" count="1" selected="0">
            <x v="83"/>
          </reference>
          <reference field="7" count="1" selected="0">
            <x v="23"/>
          </reference>
        </references>
      </pivotArea>
    </format>
    <format dxfId="129">
      <pivotArea dataOnly="0" labelOnly="1" outline="0" fieldPosition="0">
        <references count="5">
          <reference field="0" count="1">
            <x v="348"/>
          </reference>
          <reference field="2" count="1" selected="0">
            <x v="5"/>
          </reference>
          <reference field="3" count="1" selected="0">
            <x v="11"/>
          </reference>
          <reference field="4" count="1" selected="0">
            <x v="85"/>
          </reference>
          <reference field="7" count="1" selected="0">
            <x v="23"/>
          </reference>
        </references>
      </pivotArea>
    </format>
    <format dxfId="128">
      <pivotArea dataOnly="0" labelOnly="1" outline="0" fieldPosition="0">
        <references count="5">
          <reference field="0" count="1">
            <x v="102"/>
          </reference>
          <reference field="2" count="1" selected="0">
            <x v="5"/>
          </reference>
          <reference field="3" count="1" selected="0">
            <x v="11"/>
          </reference>
          <reference field="4" count="1" selected="0">
            <x v="87"/>
          </reference>
          <reference field="7" count="1" selected="0">
            <x v="23"/>
          </reference>
        </references>
      </pivotArea>
    </format>
    <format dxfId="127">
      <pivotArea dataOnly="0" labelOnly="1" outline="0" fieldPosition="0">
        <references count="5">
          <reference field="0" count="1">
            <x v="84"/>
          </reference>
          <reference field="2" count="1" selected="0">
            <x v="5"/>
          </reference>
          <reference field="3" count="1" selected="0">
            <x v="11"/>
          </reference>
          <reference field="4" count="1" selected="0">
            <x v="88"/>
          </reference>
          <reference field="7" count="1" selected="0">
            <x v="23"/>
          </reference>
        </references>
      </pivotArea>
    </format>
    <format dxfId="126">
      <pivotArea dataOnly="0" labelOnly="1" outline="0" fieldPosition="0">
        <references count="5">
          <reference field="0" count="1">
            <x v="59"/>
          </reference>
          <reference field="2" count="1" selected="0">
            <x v="5"/>
          </reference>
          <reference field="3" count="1" selected="0">
            <x v="11"/>
          </reference>
          <reference field="4" count="1" selected="0">
            <x v="90"/>
          </reference>
          <reference field="7" count="1" selected="0">
            <x v="23"/>
          </reference>
        </references>
      </pivotArea>
    </format>
    <format dxfId="125">
      <pivotArea dataOnly="0" labelOnly="1" outline="0" fieldPosition="0">
        <references count="5">
          <reference field="0" count="1">
            <x v="68"/>
          </reference>
          <reference field="2" count="1" selected="0">
            <x v="5"/>
          </reference>
          <reference field="3" count="1" selected="0">
            <x v="11"/>
          </reference>
          <reference field="4" count="1" selected="0">
            <x v="91"/>
          </reference>
          <reference field="7" count="1" selected="0">
            <x v="23"/>
          </reference>
        </references>
      </pivotArea>
    </format>
    <format dxfId="124">
      <pivotArea dataOnly="0" labelOnly="1" outline="0" fieldPosition="0">
        <references count="5">
          <reference field="0" count="1">
            <x v="320"/>
          </reference>
          <reference field="2" count="1" selected="0">
            <x v="5"/>
          </reference>
          <reference field="3" count="1" selected="0">
            <x v="11"/>
          </reference>
          <reference field="4" count="1" selected="0">
            <x v="92"/>
          </reference>
          <reference field="7" count="1" selected="0">
            <x v="23"/>
          </reference>
        </references>
      </pivotArea>
    </format>
    <format dxfId="123">
      <pivotArea dataOnly="0" labelOnly="1" outline="0" fieldPosition="0">
        <references count="5">
          <reference field="0" count="1">
            <x v="47"/>
          </reference>
          <reference field="2" count="1" selected="0">
            <x v="5"/>
          </reference>
          <reference field="3" count="1" selected="0">
            <x v="11"/>
          </reference>
          <reference field="4" count="1" selected="0">
            <x v="94"/>
          </reference>
          <reference field="7" count="1" selected="0">
            <x v="23"/>
          </reference>
        </references>
      </pivotArea>
    </format>
    <format dxfId="122">
      <pivotArea dataOnly="0" labelOnly="1" outline="0" fieldPosition="0">
        <references count="5">
          <reference field="0" count="1">
            <x v="179"/>
          </reference>
          <reference field="2" count="1" selected="0">
            <x v="5"/>
          </reference>
          <reference field="3" count="1" selected="0">
            <x v="11"/>
          </reference>
          <reference field="4" count="1" selected="0">
            <x v="95"/>
          </reference>
          <reference field="7" count="1" selected="0">
            <x v="23"/>
          </reference>
        </references>
      </pivotArea>
    </format>
    <format dxfId="121">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23"/>
          </reference>
        </references>
      </pivotArea>
    </format>
    <format dxfId="120">
      <pivotArea dataOnly="0" labelOnly="1" outline="0" fieldPosition="0">
        <references count="5">
          <reference field="0" count="1">
            <x v="274"/>
          </reference>
          <reference field="2" count="1" selected="0">
            <x v="5"/>
          </reference>
          <reference field="3" count="1" selected="0">
            <x v="11"/>
          </reference>
          <reference field="4" count="1" selected="0">
            <x v="97"/>
          </reference>
          <reference field="7" count="1" selected="0">
            <x v="23"/>
          </reference>
        </references>
      </pivotArea>
    </format>
    <format dxfId="119">
      <pivotArea dataOnly="0" labelOnly="1" outline="0" fieldPosition="0">
        <references count="5">
          <reference field="0" count="1">
            <x v="179"/>
          </reference>
          <reference field="2" count="1" selected="0">
            <x v="5"/>
          </reference>
          <reference field="3" count="1" selected="0">
            <x v="11"/>
          </reference>
          <reference field="4" count="1" selected="0">
            <x v="98"/>
          </reference>
          <reference field="7" count="1" selected="0">
            <x v="23"/>
          </reference>
        </references>
      </pivotArea>
    </format>
    <format dxfId="118">
      <pivotArea dataOnly="0" labelOnly="1" outline="0" fieldPosition="0">
        <references count="5">
          <reference field="0" count="1">
            <x v="24"/>
          </reference>
          <reference field="2" count="1" selected="0">
            <x v="5"/>
          </reference>
          <reference field="3" count="1" selected="0">
            <x v="11"/>
          </reference>
          <reference field="4" count="1" selected="0">
            <x v="112"/>
          </reference>
          <reference field="7" count="1" selected="0">
            <x v="23"/>
          </reference>
        </references>
      </pivotArea>
    </format>
    <format dxfId="117">
      <pivotArea dataOnly="0" labelOnly="1" outline="0" fieldPosition="0">
        <references count="5">
          <reference field="0" count="1">
            <x v="180"/>
          </reference>
          <reference field="2" count="1" selected="0">
            <x v="5"/>
          </reference>
          <reference field="3" count="1" selected="0">
            <x v="11"/>
          </reference>
          <reference field="4" count="1" selected="0">
            <x v="120"/>
          </reference>
          <reference field="7" count="1" selected="0">
            <x v="23"/>
          </reference>
        </references>
      </pivotArea>
    </format>
    <format dxfId="116">
      <pivotArea dataOnly="0" labelOnly="1" outline="0" fieldPosition="0">
        <references count="5">
          <reference field="0" count="2">
            <x v="102"/>
            <x v="206"/>
          </reference>
          <reference field="2" count="1" selected="0">
            <x v="5"/>
          </reference>
          <reference field="3" count="1" selected="0">
            <x v="11"/>
          </reference>
          <reference field="4" count="1" selected="0">
            <x v="121"/>
          </reference>
          <reference field="7" count="1" selected="0">
            <x v="23"/>
          </reference>
        </references>
      </pivotArea>
    </format>
    <format dxfId="115">
      <pivotArea dataOnly="0" labelOnly="1" outline="0" fieldPosition="0">
        <references count="5">
          <reference field="0" count="1">
            <x v="84"/>
          </reference>
          <reference field="2" count="1" selected="0">
            <x v="5"/>
          </reference>
          <reference field="3" count="1" selected="0">
            <x v="11"/>
          </reference>
          <reference field="4" count="1" selected="0">
            <x v="122"/>
          </reference>
          <reference field="7" count="1" selected="0">
            <x v="23"/>
          </reference>
        </references>
      </pivotArea>
    </format>
    <format dxfId="114">
      <pivotArea dataOnly="0" labelOnly="1" outline="0" fieldPosition="0">
        <references count="5">
          <reference field="0" count="1">
            <x v="59"/>
          </reference>
          <reference field="2" count="1" selected="0">
            <x v="5"/>
          </reference>
          <reference field="3" count="1" selected="0">
            <x v="11"/>
          </reference>
          <reference field="4" count="1" selected="0">
            <x v="129"/>
          </reference>
          <reference field="7" count="1" selected="0">
            <x v="23"/>
          </reference>
        </references>
      </pivotArea>
    </format>
    <format dxfId="113">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23"/>
          </reference>
        </references>
      </pivotArea>
    </format>
    <format dxfId="112">
      <pivotArea dataOnly="0" labelOnly="1" outline="0" fieldPosition="0">
        <references count="5">
          <reference field="0" count="1">
            <x v="84"/>
          </reference>
          <reference field="2" count="1" selected="0">
            <x v="5"/>
          </reference>
          <reference field="3" count="1" selected="0">
            <x v="11"/>
          </reference>
          <reference field="4" count="1" selected="0">
            <x v="134"/>
          </reference>
          <reference field="7" count="1" selected="0">
            <x v="23"/>
          </reference>
        </references>
      </pivotArea>
    </format>
    <format dxfId="111">
      <pivotArea dataOnly="0" labelOnly="1" outline="0" fieldPosition="0">
        <references count="5">
          <reference field="0" count="1">
            <x v="260"/>
          </reference>
          <reference field="2" count="1" selected="0">
            <x v="5"/>
          </reference>
          <reference field="3" count="1" selected="0">
            <x v="11"/>
          </reference>
          <reference field="4" count="1" selected="0">
            <x v="61"/>
          </reference>
          <reference field="7" count="1" selected="0">
            <x v="24"/>
          </reference>
        </references>
      </pivotArea>
    </format>
    <format dxfId="110">
      <pivotArea dataOnly="0" labelOnly="1" outline="0" fieldPosition="0">
        <references count="5">
          <reference field="0" count="1">
            <x v="139"/>
          </reference>
          <reference field="2" count="1" selected="0">
            <x v="5"/>
          </reference>
          <reference field="3" count="1" selected="0">
            <x v="11"/>
          </reference>
          <reference field="4" count="1" selected="0">
            <x v="63"/>
          </reference>
          <reference field="7" count="1" selected="0">
            <x v="24"/>
          </reference>
        </references>
      </pivotArea>
    </format>
    <format dxfId="109">
      <pivotArea dataOnly="0" labelOnly="1" outline="0" fieldPosition="0">
        <references count="5">
          <reference field="0" count="1">
            <x v="117"/>
          </reference>
          <reference field="2" count="1" selected="0">
            <x v="5"/>
          </reference>
          <reference field="3" count="1" selected="0">
            <x v="11"/>
          </reference>
          <reference field="4" count="1" selected="0">
            <x v="68"/>
          </reference>
          <reference field="7" count="1" selected="0">
            <x v="24"/>
          </reference>
        </references>
      </pivotArea>
    </format>
    <format dxfId="108">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24"/>
          </reference>
        </references>
      </pivotArea>
    </format>
    <format dxfId="107">
      <pivotArea dataOnly="0" labelOnly="1" outline="0" fieldPosition="0">
        <references count="5">
          <reference field="0" count="1">
            <x v="16"/>
          </reference>
          <reference field="2" count="1" selected="0">
            <x v="5"/>
          </reference>
          <reference field="3" count="1" selected="0">
            <x v="11"/>
          </reference>
          <reference field="4" count="1" selected="0">
            <x v="74"/>
          </reference>
          <reference field="7" count="1" selected="0">
            <x v="24"/>
          </reference>
        </references>
      </pivotArea>
    </format>
    <format dxfId="106">
      <pivotArea dataOnly="0" labelOnly="1" outline="0" fieldPosition="0">
        <references count="5">
          <reference field="0" count="1">
            <x v="318"/>
          </reference>
          <reference field="2" count="1" selected="0">
            <x v="5"/>
          </reference>
          <reference field="3" count="1" selected="0">
            <x v="11"/>
          </reference>
          <reference field="4" count="1" selected="0">
            <x v="92"/>
          </reference>
          <reference field="7" count="1" selected="0">
            <x v="24"/>
          </reference>
        </references>
      </pivotArea>
    </format>
    <format dxfId="105">
      <pivotArea dataOnly="0" labelOnly="1" outline="0" fieldPosition="0">
        <references count="5">
          <reference field="0" count="1">
            <x v="39"/>
          </reference>
          <reference field="2" count="1" selected="0">
            <x v="5"/>
          </reference>
          <reference field="3" count="1" selected="0">
            <x v="11"/>
          </reference>
          <reference field="4" count="1" selected="0">
            <x v="94"/>
          </reference>
          <reference field="7" count="1" selected="0">
            <x v="24"/>
          </reference>
        </references>
      </pivotArea>
    </format>
    <format dxfId="104">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24"/>
          </reference>
        </references>
      </pivotArea>
    </format>
    <format dxfId="103">
      <pivotArea dataOnly="0" labelOnly="1" outline="0" fieldPosition="0">
        <references count="5">
          <reference field="0" count="2">
            <x v="120"/>
            <x v="176"/>
          </reference>
          <reference field="2" count="1" selected="0">
            <x v="5"/>
          </reference>
          <reference field="3" count="1" selected="0">
            <x v="11"/>
          </reference>
          <reference field="4" count="1" selected="0">
            <x v="109"/>
          </reference>
          <reference field="7" count="1" selected="0">
            <x v="24"/>
          </reference>
        </references>
      </pivotArea>
    </format>
    <format dxfId="102">
      <pivotArea dataOnly="0" labelOnly="1" outline="0" fieldPosition="0">
        <references count="5">
          <reference field="0" count="1">
            <x v="58"/>
          </reference>
          <reference field="2" count="1" selected="0">
            <x v="5"/>
          </reference>
          <reference field="3" count="1" selected="0">
            <x v="11"/>
          </reference>
          <reference field="4" count="1" selected="0">
            <x v="68"/>
          </reference>
          <reference field="7" count="1" selected="0">
            <x v="25"/>
          </reference>
        </references>
      </pivotArea>
    </format>
    <format dxfId="101">
      <pivotArea dataOnly="0" labelOnly="1" outline="0" fieldPosition="0">
        <references count="5">
          <reference field="0" count="1">
            <x v="251"/>
          </reference>
          <reference field="2" count="1" selected="0">
            <x v="5"/>
          </reference>
          <reference field="3" count="1" selected="0">
            <x v="11"/>
          </reference>
          <reference field="4" count="1" selected="0">
            <x v="61"/>
          </reference>
          <reference field="7" count="1" selected="0">
            <x v="26"/>
          </reference>
        </references>
      </pivotArea>
    </format>
    <format dxfId="100">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26"/>
          </reference>
        </references>
      </pivotArea>
    </format>
    <format dxfId="99">
      <pivotArea dataOnly="0" labelOnly="1" outline="0" fieldPosition="0">
        <references count="5">
          <reference field="0" count="1">
            <x v="112"/>
          </reference>
          <reference field="2" count="1" selected="0">
            <x v="5"/>
          </reference>
          <reference field="3" count="1" selected="0">
            <x v="11"/>
          </reference>
          <reference field="4" count="1" selected="0">
            <x v="70"/>
          </reference>
          <reference field="7" count="1" selected="0">
            <x v="26"/>
          </reference>
        </references>
      </pivotArea>
    </format>
    <format dxfId="98">
      <pivotArea dataOnly="0" labelOnly="1" outline="0" fieldPosition="0">
        <references count="5">
          <reference field="0" count="1">
            <x v="214"/>
          </reference>
          <reference field="2" count="1" selected="0">
            <x v="5"/>
          </reference>
          <reference field="3" count="1" selected="0">
            <x v="11"/>
          </reference>
          <reference field="4" count="1" selected="0">
            <x v="71"/>
          </reference>
          <reference field="7" count="1" selected="0">
            <x v="26"/>
          </reference>
        </references>
      </pivotArea>
    </format>
    <format dxfId="97">
      <pivotArea dataOnly="0" labelOnly="1" outline="0" fieldPosition="0">
        <references count="5">
          <reference field="0" count="1">
            <x v="309"/>
          </reference>
          <reference field="2" count="1" selected="0">
            <x v="5"/>
          </reference>
          <reference field="3" count="1" selected="0">
            <x v="11"/>
          </reference>
          <reference field="4" count="1" selected="0">
            <x v="92"/>
          </reference>
          <reference field="7" count="1" selected="0">
            <x v="26"/>
          </reference>
        </references>
      </pivotArea>
    </format>
    <format dxfId="96">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26"/>
          </reference>
        </references>
      </pivotArea>
    </format>
    <format dxfId="95">
      <pivotArea dataOnly="0" labelOnly="1" outline="0" fieldPosition="0">
        <references count="5">
          <reference field="0" count="1">
            <x v="346"/>
          </reference>
          <reference field="2" count="1" selected="0">
            <x v="5"/>
          </reference>
          <reference field="3" count="1" selected="0">
            <x v="11"/>
          </reference>
          <reference field="4" count="1" selected="0">
            <x v="106"/>
          </reference>
          <reference field="7" count="1" selected="0">
            <x v="26"/>
          </reference>
        </references>
      </pivotArea>
    </format>
    <format dxfId="94">
      <pivotArea dataOnly="0" labelOnly="1" outline="0" fieldPosition="0">
        <references count="5">
          <reference field="0" count="3">
            <x v="330"/>
            <x v="331"/>
            <x v="332"/>
          </reference>
          <reference field="2" count="1" selected="0">
            <x v="5"/>
          </reference>
          <reference field="3" count="1" selected="0">
            <x v="11"/>
          </reference>
          <reference field="4" count="1" selected="0">
            <x v="109"/>
          </reference>
          <reference field="7" count="1" selected="0">
            <x v="26"/>
          </reference>
        </references>
      </pivotArea>
    </format>
    <format dxfId="93">
      <pivotArea dataOnly="0" labelOnly="1" outline="0" fieldPosition="0">
        <references count="5">
          <reference field="0" count="1">
            <x v="182"/>
          </reference>
          <reference field="2" count="1" selected="0">
            <x v="5"/>
          </reference>
          <reference field="3" count="1" selected="0">
            <x v="11"/>
          </reference>
          <reference field="4" count="1" selected="0">
            <x v="133"/>
          </reference>
          <reference field="7" count="1" selected="0">
            <x v="26"/>
          </reference>
        </references>
      </pivotArea>
    </format>
    <format dxfId="92">
      <pivotArea dataOnly="0" labelOnly="1" outline="0" fieldPosition="0">
        <references count="5">
          <reference field="0" count="1">
            <x v="254"/>
          </reference>
          <reference field="2" count="1" selected="0">
            <x v="5"/>
          </reference>
          <reference field="3" count="1" selected="0">
            <x v="11"/>
          </reference>
          <reference field="4" count="1" selected="0">
            <x v="61"/>
          </reference>
          <reference field="7" count="1" selected="0">
            <x v="27"/>
          </reference>
        </references>
      </pivotArea>
    </format>
    <format dxfId="91">
      <pivotArea dataOnly="0" labelOnly="1" outline="0" fieldPosition="0">
        <references count="5">
          <reference field="0" count="1">
            <x v="312"/>
          </reference>
          <reference field="2" count="1" selected="0">
            <x v="5"/>
          </reference>
          <reference field="3" count="1" selected="0">
            <x v="11"/>
          </reference>
          <reference field="4" count="1" selected="0">
            <x v="92"/>
          </reference>
          <reference field="7" count="1" selected="0">
            <x v="27"/>
          </reference>
        </references>
      </pivotArea>
    </format>
    <format dxfId="90">
      <pivotArea dataOnly="0" labelOnly="1" outline="0" fieldPosition="0">
        <references count="5">
          <reference field="0" count="1">
            <x v="259"/>
          </reference>
          <reference field="2" count="1" selected="0">
            <x v="5"/>
          </reference>
          <reference field="3" count="1" selected="0">
            <x v="11"/>
          </reference>
          <reference field="4" count="1" selected="0">
            <x v="61"/>
          </reference>
          <reference field="7" count="1" selected="0">
            <x v="28"/>
          </reference>
        </references>
      </pivotArea>
    </format>
    <format dxfId="89">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28"/>
          </reference>
        </references>
      </pivotArea>
    </format>
    <format dxfId="88">
      <pivotArea dataOnly="0" labelOnly="1" outline="0" fieldPosition="0">
        <references count="5">
          <reference field="0" count="1">
            <x v="317"/>
          </reference>
          <reference field="2" count="1" selected="0">
            <x v="5"/>
          </reference>
          <reference field="3" count="1" selected="0">
            <x v="11"/>
          </reference>
          <reference field="4" count="1" selected="0">
            <x v="92"/>
          </reference>
          <reference field="7" count="1" selected="0">
            <x v="28"/>
          </reference>
        </references>
      </pivotArea>
    </format>
    <format dxfId="87">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28"/>
          </reference>
        </references>
      </pivotArea>
    </format>
    <format dxfId="86">
      <pivotArea dataOnly="0" labelOnly="1" outline="0" fieldPosition="0">
        <references count="5">
          <reference field="0" count="1">
            <x v="51"/>
          </reference>
          <reference field="2" count="1" selected="0">
            <x v="5"/>
          </reference>
          <reference field="3" count="1" selected="0">
            <x v="11"/>
          </reference>
          <reference field="4" count="1" selected="0">
            <x v="121"/>
          </reference>
          <reference field="7" count="1" selected="0">
            <x v="28"/>
          </reference>
        </references>
      </pivotArea>
    </format>
    <format dxfId="85">
      <pivotArea dataOnly="0" labelOnly="1" outline="0" fieldPosition="0">
        <references count="5">
          <reference field="0" count="2">
            <x v="255"/>
            <x v="256"/>
          </reference>
          <reference field="2" count="1" selected="0">
            <x v="5"/>
          </reference>
          <reference field="3" count="1" selected="0">
            <x v="11"/>
          </reference>
          <reference field="4" count="1" selected="0">
            <x v="61"/>
          </reference>
          <reference field="7" count="1" selected="0">
            <x v="29"/>
          </reference>
        </references>
      </pivotArea>
    </format>
    <format dxfId="84">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29"/>
          </reference>
        </references>
      </pivotArea>
    </format>
    <format dxfId="83">
      <pivotArea dataOnly="0" labelOnly="1" outline="0" fieldPosition="0">
        <references count="5">
          <reference field="0" count="1">
            <x v="295"/>
          </reference>
          <reference field="2" count="1" selected="0">
            <x v="5"/>
          </reference>
          <reference field="3" count="1" selected="0">
            <x v="11"/>
          </reference>
          <reference field="4" count="1" selected="0">
            <x v="79"/>
          </reference>
          <reference field="7" count="1" selected="0">
            <x v="29"/>
          </reference>
        </references>
      </pivotArea>
    </format>
    <format dxfId="82">
      <pivotArea dataOnly="0" labelOnly="1" outline="0" fieldPosition="0">
        <references count="5">
          <reference field="0" count="2">
            <x v="313"/>
            <x v="314"/>
          </reference>
          <reference field="2" count="1" selected="0">
            <x v="5"/>
          </reference>
          <reference field="3" count="1" selected="0">
            <x v="11"/>
          </reference>
          <reference field="4" count="1" selected="0">
            <x v="92"/>
          </reference>
          <reference field="7" count="1" selected="0">
            <x v="29"/>
          </reference>
        </references>
      </pivotArea>
    </format>
    <format dxfId="81">
      <pivotArea dataOnly="0" labelOnly="1" outline="0" fieldPosition="0">
        <references count="5">
          <reference field="0" count="1">
            <x v="229"/>
          </reference>
          <reference field="2" count="1" selected="0">
            <x v="5"/>
          </reference>
          <reference field="3" count="1" selected="0">
            <x v="11"/>
          </reference>
          <reference field="4" count="1" selected="0">
            <x v="60"/>
          </reference>
          <reference field="7" count="1" selected="0">
            <x v="30"/>
          </reference>
        </references>
      </pivotArea>
    </format>
    <format dxfId="80">
      <pivotArea dataOnly="0" labelOnly="1" outline="0" fieldPosition="0">
        <references count="5">
          <reference field="0" count="1">
            <x v="261"/>
          </reference>
          <reference field="2" count="1" selected="0">
            <x v="5"/>
          </reference>
          <reference field="3" count="1" selected="0">
            <x v="11"/>
          </reference>
          <reference field="4" count="1" selected="0">
            <x v="61"/>
          </reference>
          <reference field="7" count="1" selected="0">
            <x v="30"/>
          </reference>
        </references>
      </pivotArea>
    </format>
    <format dxfId="79">
      <pivotArea dataOnly="0" labelOnly="1" outline="0" fieldPosition="0">
        <references count="5">
          <reference field="0" count="1">
            <x v="101"/>
          </reference>
          <reference field="2" count="1" selected="0">
            <x v="5"/>
          </reference>
          <reference field="3" count="1" selected="0">
            <x v="11"/>
          </reference>
          <reference field="4" count="1" selected="0">
            <x v="73"/>
          </reference>
          <reference field="7" count="1" selected="0">
            <x v="30"/>
          </reference>
        </references>
      </pivotArea>
    </format>
    <format dxfId="78">
      <pivotArea dataOnly="0" labelOnly="1" outline="0" fieldPosition="0">
        <references count="5">
          <reference field="0" count="1">
            <x v="85"/>
          </reference>
          <reference field="2" count="1" selected="0">
            <x v="5"/>
          </reference>
          <reference field="3" count="1" selected="0">
            <x v="11"/>
          </reference>
          <reference field="4" count="1" selected="0">
            <x v="76"/>
          </reference>
          <reference field="7" count="1" selected="0">
            <x v="30"/>
          </reference>
        </references>
      </pivotArea>
    </format>
    <format dxfId="77">
      <pivotArea dataOnly="0" labelOnly="1" outline="0" fieldPosition="0">
        <references count="5">
          <reference field="0" count="1">
            <x v="83"/>
          </reference>
          <reference field="2" count="1" selected="0">
            <x v="5"/>
          </reference>
          <reference field="3" count="1" selected="0">
            <x v="11"/>
          </reference>
          <reference field="4" count="1" selected="0">
            <x v="77"/>
          </reference>
          <reference field="7" count="1" selected="0">
            <x v="30"/>
          </reference>
        </references>
      </pivotArea>
    </format>
    <format dxfId="76">
      <pivotArea dataOnly="0" labelOnly="1" outline="0" fieldPosition="0">
        <references count="5">
          <reference field="0" count="1">
            <x v="191"/>
          </reference>
          <reference field="2" count="1" selected="0">
            <x v="5"/>
          </reference>
          <reference field="3" count="1" selected="0">
            <x v="11"/>
          </reference>
          <reference field="4" count="1" selected="0">
            <x v="80"/>
          </reference>
          <reference field="7" count="1" selected="0">
            <x v="30"/>
          </reference>
        </references>
      </pivotArea>
    </format>
    <format dxfId="75">
      <pivotArea dataOnly="0" labelOnly="1" outline="0" fieldPosition="0">
        <references count="5">
          <reference field="0" count="1">
            <x v="85"/>
          </reference>
          <reference field="2" count="1" selected="0">
            <x v="5"/>
          </reference>
          <reference field="3" count="1" selected="0">
            <x v="11"/>
          </reference>
          <reference field="4" count="1" selected="0">
            <x v="83"/>
          </reference>
          <reference field="7" count="1" selected="0">
            <x v="30"/>
          </reference>
        </references>
      </pivotArea>
    </format>
    <format dxfId="74">
      <pivotArea dataOnly="0" labelOnly="1" outline="0" fieldPosition="0">
        <references count="5">
          <reference field="0" count="1">
            <x v="295"/>
          </reference>
          <reference field="2" count="1" selected="0">
            <x v="5"/>
          </reference>
          <reference field="3" count="1" selected="0">
            <x v="11"/>
          </reference>
          <reference field="4" count="1" selected="0">
            <x v="84"/>
          </reference>
          <reference field="7" count="1" selected="0">
            <x v="30"/>
          </reference>
        </references>
      </pivotArea>
    </format>
    <format dxfId="73">
      <pivotArea dataOnly="0" labelOnly="1" outline="0" fieldPosition="0">
        <references count="5">
          <reference field="0" count="1">
            <x v="319"/>
          </reference>
          <reference field="2" count="1" selected="0">
            <x v="5"/>
          </reference>
          <reference field="3" count="1" selected="0">
            <x v="11"/>
          </reference>
          <reference field="4" count="1" selected="0">
            <x v="92"/>
          </reference>
          <reference field="7" count="1" selected="0">
            <x v="30"/>
          </reference>
        </references>
      </pivotArea>
    </format>
    <format dxfId="72">
      <pivotArea dataOnly="0" labelOnly="1" outline="0" fieldPosition="0">
        <references count="5">
          <reference field="0" count="1">
            <x v="118"/>
          </reference>
          <reference field="2" count="1" selected="0">
            <x v="5"/>
          </reference>
          <reference field="3" count="1" selected="0">
            <x v="11"/>
          </reference>
          <reference field="4" count="1" selected="0">
            <x v="96"/>
          </reference>
          <reference field="7" count="1" selected="0">
            <x v="30"/>
          </reference>
        </references>
      </pivotArea>
    </format>
    <format dxfId="71">
      <pivotArea dataOnly="0" labelOnly="1" outline="0" fieldPosition="0">
        <references count="5">
          <reference field="0" count="1">
            <x v="249"/>
          </reference>
          <reference field="2" count="1" selected="0">
            <x v="5"/>
          </reference>
          <reference field="3" count="1" selected="0">
            <x v="11"/>
          </reference>
          <reference field="4" count="1" selected="0">
            <x v="61"/>
          </reference>
          <reference field="7" count="1" selected="0">
            <x v="31"/>
          </reference>
        </references>
      </pivotArea>
    </format>
    <format dxfId="70">
      <pivotArea dataOnly="0" labelOnly="1" outline="0" fieldPosition="0">
        <references count="5">
          <reference field="0" count="1">
            <x v="307"/>
          </reference>
          <reference field="2" count="1" selected="0">
            <x v="5"/>
          </reference>
          <reference field="3" count="1" selected="0">
            <x v="11"/>
          </reference>
          <reference field="4" count="1" selected="0">
            <x v="92"/>
          </reference>
          <reference field="7" count="1" selected="0">
            <x v="31"/>
          </reference>
        </references>
      </pivotArea>
    </format>
    <format dxfId="69">
      <pivotArea dataOnly="0" labelOnly="1" outline="0" fieldPosition="0">
        <references count="5">
          <reference field="0" count="1">
            <x v="353"/>
          </reference>
          <reference field="2" count="1" selected="0">
            <x v="5"/>
          </reference>
          <reference field="3" count="1" selected="0">
            <x v="11"/>
          </reference>
          <reference field="4" count="1" selected="0">
            <x v="61"/>
          </reference>
          <reference field="7" count="1" selected="0">
            <x v="32"/>
          </reference>
        </references>
      </pivotArea>
    </format>
    <format dxfId="68">
      <pivotArea dataOnly="0" labelOnly="1" outline="0" fieldPosition="0">
        <references count="5">
          <reference field="0" count="1">
            <x v="26"/>
          </reference>
          <reference field="2" count="1" selected="0">
            <x v="5"/>
          </reference>
          <reference field="3" count="1" selected="0">
            <x v="11"/>
          </reference>
          <reference field="4" count="1" selected="0">
            <x v="64"/>
          </reference>
          <reference field="7" count="1" selected="0">
            <x v="32"/>
          </reference>
        </references>
      </pivotArea>
    </format>
    <format dxfId="67">
      <pivotArea dataOnly="0" labelOnly="1" outline="0" fieldPosition="0">
        <references count="5">
          <reference field="0" count="1">
            <x v="46"/>
          </reference>
          <reference field="2" count="1" selected="0">
            <x v="5"/>
          </reference>
          <reference field="3" count="1" selected="0">
            <x v="11"/>
          </reference>
          <reference field="4" count="1" selected="0">
            <x v="67"/>
          </reference>
          <reference field="7" count="1" selected="0">
            <x v="32"/>
          </reference>
        </references>
      </pivotArea>
    </format>
    <format dxfId="66">
      <pivotArea dataOnly="0" labelOnly="1" outline="0" fieldPosition="0">
        <references count="5">
          <reference field="0" count="1">
            <x v="208"/>
          </reference>
          <reference field="2" count="1" selected="0">
            <x v="5"/>
          </reference>
          <reference field="3" count="1" selected="0">
            <x v="11"/>
          </reference>
          <reference field="4" count="1" selected="0">
            <x v="69"/>
          </reference>
          <reference field="7" count="1" selected="0">
            <x v="32"/>
          </reference>
        </references>
      </pivotArea>
    </format>
    <format dxfId="65">
      <pivotArea dataOnly="0" labelOnly="1" outline="0" fieldPosition="0">
        <references count="5">
          <reference field="0" count="1">
            <x v="352"/>
          </reference>
          <reference field="2" count="1" selected="0">
            <x v="5"/>
          </reference>
          <reference field="3" count="1" selected="0">
            <x v="11"/>
          </reference>
          <reference field="4" count="1" selected="0">
            <x v="92"/>
          </reference>
          <reference field="7" count="1" selected="0">
            <x v="32"/>
          </reference>
        </references>
      </pivotArea>
    </format>
    <format dxfId="64">
      <pivotArea dataOnly="0" labelOnly="1" outline="0" fieldPosition="0">
        <references count="5">
          <reference field="0" count="1">
            <x v="179"/>
          </reference>
          <reference field="2" count="1" selected="0">
            <x v="5"/>
          </reference>
          <reference field="3" count="1" selected="0">
            <x v="11"/>
          </reference>
          <reference field="4" count="1" selected="0">
            <x v="98"/>
          </reference>
          <reference field="7" count="1" selected="0">
            <x v="32"/>
          </reference>
        </references>
      </pivotArea>
    </format>
    <format dxfId="63">
      <pivotArea dataOnly="0" labelOnly="1" outline="0" fieldPosition="0">
        <references count="5">
          <reference field="0" count="1">
            <x v="208"/>
          </reference>
          <reference field="2" count="1" selected="0">
            <x v="5"/>
          </reference>
          <reference field="3" count="1" selected="0">
            <x v="11"/>
          </reference>
          <reference field="4" count="1" selected="0">
            <x v="101"/>
          </reference>
          <reference field="7" count="1" selected="0">
            <x v="32"/>
          </reference>
        </references>
      </pivotArea>
    </format>
    <format dxfId="62">
      <pivotArea dataOnly="0" labelOnly="1" outline="0" fieldPosition="0">
        <references count="5">
          <reference field="0" count="1">
            <x v="208"/>
          </reference>
          <reference field="2" count="1" selected="0">
            <x v="5"/>
          </reference>
          <reference field="3" count="1" selected="0">
            <x v="11"/>
          </reference>
          <reference field="4" count="1" selected="0">
            <x v="103"/>
          </reference>
          <reference field="7" count="1" selected="0">
            <x v="32"/>
          </reference>
        </references>
      </pivotArea>
    </format>
    <format dxfId="61">
      <pivotArea dataOnly="0" labelOnly="1" outline="0" fieldPosition="0">
        <references count="5">
          <reference field="0" count="1">
            <x v="120"/>
          </reference>
          <reference field="2" count="1" selected="0">
            <x v="5"/>
          </reference>
          <reference field="3" count="1" selected="0">
            <x v="11"/>
          </reference>
          <reference field="4" count="1" selected="0">
            <x v="109"/>
          </reference>
          <reference field="7" count="1" selected="0">
            <x v="32"/>
          </reference>
        </references>
      </pivotArea>
    </format>
    <format dxfId="60">
      <pivotArea dataOnly="0" labelOnly="1" outline="0" fieldPosition="0">
        <references count="5">
          <reference field="0" count="1">
            <x v="186"/>
          </reference>
          <reference field="2" count="1" selected="0">
            <x v="5"/>
          </reference>
          <reference field="3" count="1" selected="0">
            <x v="14"/>
          </reference>
          <reference field="4" count="1" selected="0">
            <x v="116"/>
          </reference>
          <reference field="7" count="1" selected="0">
            <x v="23"/>
          </reference>
        </references>
      </pivotArea>
    </format>
    <format dxfId="59">
      <pivotArea dataOnly="0" labelOnly="1" outline="0" fieldPosition="0">
        <references count="5">
          <reference field="0" count="1">
            <x v="111"/>
          </reference>
          <reference field="2" count="1" selected="0">
            <x v="6"/>
          </reference>
          <reference field="3" count="1" selected="0">
            <x v="4"/>
          </reference>
          <reference field="4" count="1" selected="0">
            <x v="119"/>
          </reference>
          <reference field="7" count="1" selected="0">
            <x v="4"/>
          </reference>
        </references>
      </pivotArea>
    </format>
    <format dxfId="58">
      <pivotArea dataOnly="0" labelOnly="1" outline="0" fieldPosition="0">
        <references count="5">
          <reference field="0" count="2">
            <x v="78"/>
            <x v="79"/>
          </reference>
          <reference field="2" count="1" selected="0">
            <x v="6"/>
          </reference>
          <reference field="3" count="1" selected="0">
            <x v="5"/>
          </reference>
          <reference field="4" count="1" selected="0">
            <x v="8"/>
          </reference>
          <reference field="7" count="1" selected="0">
            <x v="2"/>
          </reference>
        </references>
      </pivotArea>
    </format>
    <format dxfId="57">
      <pivotArea dataOnly="0" labelOnly="1" outline="0" fieldPosition="0">
        <references count="5">
          <reference field="0" count="3">
            <x v="231"/>
            <x v="232"/>
            <x v="233"/>
          </reference>
          <reference field="2" count="1" selected="0">
            <x v="6"/>
          </reference>
          <reference field="3" count="1" selected="0">
            <x v="5"/>
          </reference>
          <reference field="4" count="1" selected="0">
            <x v="10"/>
          </reference>
          <reference field="7" count="1" selected="0">
            <x v="2"/>
          </reference>
        </references>
      </pivotArea>
    </format>
    <format dxfId="56">
      <pivotArea dataOnly="0" labelOnly="1" outline="0" fieldPosition="0">
        <references count="5">
          <reference field="0" count="2">
            <x v="207"/>
            <x v="235"/>
          </reference>
          <reference field="2" count="1" selected="0">
            <x v="6"/>
          </reference>
          <reference field="3" count="1" selected="0">
            <x v="5"/>
          </reference>
          <reference field="4" count="1" selected="0">
            <x v="15"/>
          </reference>
          <reference field="7" count="1" selected="0">
            <x v="2"/>
          </reference>
        </references>
      </pivotArea>
    </format>
    <format dxfId="55">
      <pivotArea dataOnly="0" labelOnly="1" outline="0" fieldPosition="0">
        <references count="5">
          <reference field="0" count="2">
            <x v="104"/>
            <x v="231"/>
          </reference>
          <reference field="2" count="1" selected="0">
            <x v="6"/>
          </reference>
          <reference field="3" count="1" selected="0">
            <x v="5"/>
          </reference>
          <reference field="4" count="1" selected="0">
            <x v="16"/>
          </reference>
          <reference field="7" count="1" selected="0">
            <x v="2"/>
          </reference>
        </references>
      </pivotArea>
    </format>
    <format dxfId="54">
      <pivotArea dataOnly="0" labelOnly="1" outline="0" fieldPosition="0">
        <references count="5">
          <reference field="0" count="1">
            <x v="12"/>
          </reference>
          <reference field="2" count="1" selected="0">
            <x v="6"/>
          </reference>
          <reference field="3" count="1" selected="0">
            <x v="5"/>
          </reference>
          <reference field="4" count="1" selected="0">
            <x v="12"/>
          </reference>
          <reference field="7" count="1" selected="0">
            <x v="9"/>
          </reference>
        </references>
      </pivotArea>
    </format>
    <format dxfId="53">
      <pivotArea dataOnly="0" labelOnly="1" outline="0" fieldPosition="0">
        <references count="5">
          <reference field="0" count="1">
            <x v="13"/>
          </reference>
          <reference field="2" count="1" selected="0">
            <x v="6"/>
          </reference>
          <reference field="3" count="1" selected="0">
            <x v="5"/>
          </reference>
          <reference field="4" count="1" selected="0">
            <x v="14"/>
          </reference>
          <reference field="7" count="1" selected="0">
            <x v="9"/>
          </reference>
        </references>
      </pivotArea>
    </format>
    <format dxfId="52">
      <pivotArea dataOnly="0" labelOnly="1" outline="0" fieldPosition="0">
        <references count="5">
          <reference field="0" count="1">
            <x v="343"/>
          </reference>
          <reference field="2" count="1" selected="0">
            <x v="6"/>
          </reference>
          <reference field="3" count="1" selected="0">
            <x v="5"/>
          </reference>
          <reference field="4" count="1" selected="0">
            <x v="9"/>
          </reference>
          <reference field="7" count="1" selected="0">
            <x v="15"/>
          </reference>
        </references>
      </pivotArea>
    </format>
    <format dxfId="51">
      <pivotArea dataOnly="0" labelOnly="1" outline="0" fieldPosition="0">
        <references count="5">
          <reference field="0" count="1">
            <x v="131"/>
          </reference>
          <reference field="2" count="1" selected="0">
            <x v="6"/>
          </reference>
          <reference field="3" count="1" selected="0">
            <x v="5"/>
          </reference>
          <reference field="4" count="1" selected="0">
            <x v="10"/>
          </reference>
          <reference field="7" count="1" selected="0">
            <x v="15"/>
          </reference>
        </references>
      </pivotArea>
    </format>
    <format dxfId="50">
      <pivotArea dataOnly="0" labelOnly="1" outline="0" fieldPosition="0">
        <references count="5">
          <reference field="0" count="1">
            <x v="230"/>
          </reference>
          <reference field="2" count="1" selected="0">
            <x v="6"/>
          </reference>
          <reference field="3" count="1" selected="0">
            <x v="5"/>
          </reference>
          <reference field="4" count="1" selected="0">
            <x v="7"/>
          </reference>
          <reference field="7" count="1" selected="0">
            <x v="18"/>
          </reference>
        </references>
      </pivotArea>
    </format>
    <format dxfId="49">
      <pivotArea dataOnly="0" labelOnly="1" outline="0" fieldPosition="0">
        <references count="5">
          <reference field="0" count="1">
            <x v="103"/>
          </reference>
          <reference field="2" count="1" selected="0">
            <x v="6"/>
          </reference>
          <reference field="3" count="1" selected="0">
            <x v="5"/>
          </reference>
          <reference field="4" count="1" selected="0">
            <x v="13"/>
          </reference>
          <reference field="7" count="1" selected="0">
            <x v="18"/>
          </reference>
        </references>
      </pivotArea>
    </format>
    <format dxfId="48">
      <pivotArea dataOnly="0" labelOnly="1" outline="0" fieldPosition="0">
        <references count="5">
          <reference field="0" count="1">
            <x v="144"/>
          </reference>
          <reference field="2" count="1" selected="0">
            <x v="6"/>
          </reference>
          <reference field="3" count="1" selected="0">
            <x v="5"/>
          </reference>
          <reference field="4" count="1" selected="0">
            <x v="10"/>
          </reference>
          <reference field="7" count="1" selected="0">
            <x v="20"/>
          </reference>
        </references>
      </pivotArea>
    </format>
    <format dxfId="47">
      <pivotArea dataOnly="0" labelOnly="1" outline="0" fieldPosition="0">
        <references count="5">
          <reference field="0" count="1">
            <x v="143"/>
          </reference>
          <reference field="2" count="1" selected="0">
            <x v="6"/>
          </reference>
          <reference field="3" count="1" selected="0">
            <x v="5"/>
          </reference>
          <reference field="4" count="1" selected="0">
            <x v="10"/>
          </reference>
          <reference field="7" count="1" selected="0">
            <x v="22"/>
          </reference>
        </references>
      </pivotArea>
    </format>
    <format dxfId="46">
      <pivotArea dataOnly="0" labelOnly="1" outline="0" fieldPosition="0">
        <references count="5">
          <reference field="0" count="1">
            <x v="175"/>
          </reference>
          <reference field="2" count="1" selected="0">
            <x v="6"/>
          </reference>
          <reference field="3" count="1" selected="0">
            <x v="5"/>
          </reference>
          <reference field="4" count="1" selected="0">
            <x v="11"/>
          </reference>
          <reference field="7" count="1" selected="0">
            <x v="24"/>
          </reference>
        </references>
      </pivotArea>
    </format>
    <format dxfId="45">
      <pivotArea dataOnly="0" labelOnly="1" outline="0" fieldPosition="0">
        <references count="5">
          <reference field="0" count="1">
            <x v="131"/>
          </reference>
          <reference field="2" count="1" selected="0">
            <x v="6"/>
          </reference>
          <reference field="3" count="1" selected="0">
            <x v="5"/>
          </reference>
          <reference field="4" count="1" selected="0">
            <x v="10"/>
          </reference>
          <reference field="7" count="1" selected="0">
            <x v="26"/>
          </reference>
        </references>
      </pivotArea>
    </format>
    <format dxfId="44">
      <pivotArea dataOnly="0" labelOnly="1" outline="0" fieldPosition="0">
        <references count="5">
          <reference field="0" count="1">
            <x v="116"/>
          </reference>
          <reference field="2" count="1" selected="0">
            <x v="6"/>
          </reference>
          <reference field="3" count="1" selected="0">
            <x v="5"/>
          </reference>
          <reference field="4" count="1" selected="0">
            <x v="17"/>
          </reference>
          <reference field="7" count="1" selected="0">
            <x v="26"/>
          </reference>
        </references>
      </pivotArea>
    </format>
    <format dxfId="43">
      <pivotArea dataOnly="0" labelOnly="1" outline="0" fieldPosition="0">
        <references count="5">
          <reference field="0" count="1">
            <x v="63"/>
          </reference>
          <reference field="2" count="1" selected="0">
            <x v="6"/>
          </reference>
          <reference field="3" count="1" selected="0">
            <x v="6"/>
          </reference>
          <reference field="4" count="1" selected="0">
            <x v="18"/>
          </reference>
          <reference field="7" count="1" selected="0">
            <x v="1"/>
          </reference>
        </references>
      </pivotArea>
    </format>
    <format dxfId="42">
      <pivotArea dataOnly="0" labelOnly="1" outline="0" fieldPosition="0">
        <references count="5">
          <reference field="0" count="1">
            <x v="219"/>
          </reference>
          <reference field="2" count="1" selected="0">
            <x v="6"/>
          </reference>
          <reference field="3" count="1" selected="0">
            <x v="6"/>
          </reference>
          <reference field="4" count="1" selected="0">
            <x v="26"/>
          </reference>
          <reference field="7" count="1" selected="0">
            <x v="1"/>
          </reference>
        </references>
      </pivotArea>
    </format>
    <format dxfId="41">
      <pivotArea dataOnly="0" labelOnly="1" outline="0" fieldPosition="0">
        <references count="5">
          <reference field="0" count="1">
            <x v="173"/>
          </reference>
          <reference field="2" count="1" selected="0">
            <x v="6"/>
          </reference>
          <reference field="3" count="1" selected="0">
            <x v="6"/>
          </reference>
          <reference field="4" count="1" selected="0">
            <x v="28"/>
          </reference>
          <reference field="7" count="1" selected="0">
            <x v="1"/>
          </reference>
        </references>
      </pivotArea>
    </format>
    <format dxfId="40">
      <pivotArea dataOnly="0" labelOnly="1" outline="0" fieldPosition="0">
        <references count="5">
          <reference field="0" count="1">
            <x v="53"/>
          </reference>
          <reference field="2" count="1" selected="0">
            <x v="6"/>
          </reference>
          <reference field="3" count="1" selected="0">
            <x v="6"/>
          </reference>
          <reference field="4" count="1" selected="0">
            <x v="18"/>
          </reference>
          <reference field="7" count="1" selected="0">
            <x v="2"/>
          </reference>
        </references>
      </pivotArea>
    </format>
    <format dxfId="39">
      <pivotArea dataOnly="0" labelOnly="1" outline="0" fieldPosition="0">
        <references count="5">
          <reference field="0" count="1">
            <x v="220"/>
          </reference>
          <reference field="2" count="1" selected="0">
            <x v="6"/>
          </reference>
          <reference field="3" count="1" selected="0">
            <x v="6"/>
          </reference>
          <reference field="4" count="1" selected="0">
            <x v="26"/>
          </reference>
          <reference field="7" count="1" selected="0">
            <x v="2"/>
          </reference>
        </references>
      </pivotArea>
    </format>
    <format dxfId="38">
      <pivotArea dataOnly="0" labelOnly="1" outline="0" fieldPosition="0">
        <references count="5">
          <reference field="0" count="1">
            <x v="87"/>
          </reference>
          <reference field="2" count="1" selected="0">
            <x v="6"/>
          </reference>
          <reference field="3" count="1" selected="0">
            <x v="6"/>
          </reference>
          <reference field="4" count="1" selected="0">
            <x v="19"/>
          </reference>
          <reference field="7" count="1" selected="0">
            <x v="3"/>
          </reference>
        </references>
      </pivotArea>
    </format>
    <format dxfId="37">
      <pivotArea dataOnly="0" labelOnly="1" outline="0" fieldPosition="0">
        <references count="5">
          <reference field="0" count="1">
            <x v="67"/>
          </reference>
          <reference field="2" count="1" selected="0">
            <x v="6"/>
          </reference>
          <reference field="3" count="1" selected="0">
            <x v="6"/>
          </reference>
          <reference field="4" count="1" selected="0">
            <x v="26"/>
          </reference>
          <reference field="7" count="1" selected="0">
            <x v="3"/>
          </reference>
        </references>
      </pivotArea>
    </format>
    <format dxfId="36">
      <pivotArea dataOnly="0" labelOnly="1" outline="0" fieldPosition="0">
        <references count="5">
          <reference field="0" count="1">
            <x v="216"/>
          </reference>
          <reference field="2" count="1" selected="0">
            <x v="6"/>
          </reference>
          <reference field="3" count="1" selected="0">
            <x v="6"/>
          </reference>
          <reference field="4" count="1" selected="0">
            <x v="27"/>
          </reference>
          <reference field="7" count="1" selected="0">
            <x v="4"/>
          </reference>
        </references>
      </pivotArea>
    </format>
    <format dxfId="35">
      <pivotArea dataOnly="0" labelOnly="1" outline="0" fieldPosition="0">
        <references count="5">
          <reference field="0" count="1">
            <x v="355"/>
          </reference>
          <reference field="2" count="1" selected="0">
            <x v="6"/>
          </reference>
          <reference field="3" count="1" selected="0">
            <x v="6"/>
          </reference>
          <reference field="4" count="1" selected="0">
            <x v="18"/>
          </reference>
          <reference field="7" count="1" selected="0">
            <x v="11"/>
          </reference>
        </references>
      </pivotArea>
    </format>
    <format dxfId="34">
      <pivotArea dataOnly="0" labelOnly="1" outline="0" fieldPosition="0">
        <references count="5">
          <reference field="0" count="1">
            <x v="147"/>
          </reference>
          <reference field="2" count="1" selected="0">
            <x v="6"/>
          </reference>
          <reference field="3" count="1" selected="0">
            <x v="6"/>
          </reference>
          <reference field="4" count="1" selected="0">
            <x v="19"/>
          </reference>
          <reference field="7" count="1" selected="0">
            <x v="11"/>
          </reference>
        </references>
      </pivotArea>
    </format>
    <format dxfId="33">
      <pivotArea dataOnly="0" labelOnly="1" outline="0" fieldPosition="0">
        <references count="5">
          <reference field="0" count="2">
            <x v="268"/>
            <x v="269"/>
          </reference>
          <reference field="2" count="1" selected="0">
            <x v="6"/>
          </reference>
          <reference field="3" count="1" selected="0">
            <x v="6"/>
          </reference>
          <reference field="4" count="1" selected="0">
            <x v="20"/>
          </reference>
          <reference field="7" count="1" selected="0">
            <x v="11"/>
          </reference>
        </references>
      </pivotArea>
    </format>
    <format dxfId="32">
      <pivotArea dataOnly="0" labelOnly="1" outline="0" fieldPosition="0">
        <references count="5">
          <reference field="0" count="1">
            <x v="185"/>
          </reference>
          <reference field="2" count="1" selected="0">
            <x v="6"/>
          </reference>
          <reference field="3" count="1" selected="0">
            <x v="6"/>
          </reference>
          <reference field="4" count="1" selected="0">
            <x v="21"/>
          </reference>
          <reference field="7" count="1" selected="0">
            <x v="11"/>
          </reference>
        </references>
      </pivotArea>
    </format>
    <format dxfId="31">
      <pivotArea dataOnly="0" labelOnly="1" outline="0" fieldPosition="0">
        <references count="5">
          <reference field="0" count="1">
            <x v="141"/>
          </reference>
          <reference field="2" count="1" selected="0">
            <x v="6"/>
          </reference>
          <reference field="3" count="1" selected="0">
            <x v="6"/>
          </reference>
          <reference field="4" count="1" selected="0">
            <x v="23"/>
          </reference>
          <reference field="7" count="1" selected="0">
            <x v="11"/>
          </reference>
        </references>
      </pivotArea>
    </format>
    <format dxfId="30">
      <pivotArea dataOnly="0" labelOnly="1" outline="0" fieldPosition="0">
        <references count="5">
          <reference field="0" count="1">
            <x v="219"/>
          </reference>
          <reference field="2" count="1" selected="0">
            <x v="6"/>
          </reference>
          <reference field="3" count="1" selected="0">
            <x v="6"/>
          </reference>
          <reference field="4" count="1" selected="0">
            <x v="26"/>
          </reference>
          <reference field="7" count="1" selected="0">
            <x v="11"/>
          </reference>
        </references>
      </pivotArea>
    </format>
    <format dxfId="29">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13"/>
          </reference>
        </references>
      </pivotArea>
    </format>
    <format dxfId="28">
      <pivotArea dataOnly="0" labelOnly="1" outline="0" fieldPosition="0">
        <references count="5">
          <reference field="0" count="1">
            <x v="218"/>
          </reference>
          <reference field="2" count="1" selected="0">
            <x v="6"/>
          </reference>
          <reference field="3" count="1" selected="0">
            <x v="6"/>
          </reference>
          <reference field="4" count="1" selected="0">
            <x v="22"/>
          </reference>
          <reference field="7" count="1" selected="0">
            <x v="13"/>
          </reference>
        </references>
      </pivotArea>
    </format>
    <format dxfId="27">
      <pivotArea dataOnly="0" labelOnly="1" outline="0" fieldPosition="0">
        <references count="5">
          <reference field="0" count="3">
            <x v="11"/>
            <x v="65"/>
            <x v="80"/>
          </reference>
          <reference field="2" count="1" selected="0">
            <x v="6"/>
          </reference>
          <reference field="3" count="1" selected="0">
            <x v="6"/>
          </reference>
          <reference field="4" count="1" selected="0">
            <x v="18"/>
          </reference>
          <reference field="7" count="1" selected="0">
            <x v="14"/>
          </reference>
        </references>
      </pivotArea>
    </format>
    <format dxfId="26">
      <pivotArea dataOnly="0" labelOnly="1" outline="0" fieldPosition="0">
        <references count="5">
          <reference field="0" count="2">
            <x v="94"/>
            <x v="105"/>
          </reference>
          <reference field="2" count="1" selected="0">
            <x v="6"/>
          </reference>
          <reference field="3" count="1" selected="0">
            <x v="6"/>
          </reference>
          <reference field="4" count="1" selected="0">
            <x v="22"/>
          </reference>
          <reference field="7" count="1" selected="0">
            <x v="14"/>
          </reference>
        </references>
      </pivotArea>
    </format>
    <format dxfId="25">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15"/>
          </reference>
        </references>
      </pivotArea>
    </format>
    <format dxfId="24">
      <pivotArea dataOnly="0" labelOnly="1" outline="0" fieldPosition="0">
        <references count="5">
          <reference field="0" count="1">
            <x v="341"/>
          </reference>
          <reference field="2" count="1" selected="0">
            <x v="6"/>
          </reference>
          <reference field="3" count="1" selected="0">
            <x v="6"/>
          </reference>
          <reference field="4" count="1" selected="0">
            <x v="24"/>
          </reference>
          <reference field="7" count="1" selected="0">
            <x v="15"/>
          </reference>
        </references>
      </pivotArea>
    </format>
    <format dxfId="23">
      <pivotArea dataOnly="0" labelOnly="1" outline="0" fieldPosition="0">
        <references count="5">
          <reference field="0" count="1">
            <x v="60"/>
          </reference>
          <reference field="2" count="1" selected="0">
            <x v="6"/>
          </reference>
          <reference field="3" count="1" selected="0">
            <x v="6"/>
          </reference>
          <reference field="4" count="1" selected="0">
            <x v="18"/>
          </reference>
          <reference field="7" count="1" selected="0">
            <x v="16"/>
          </reference>
        </references>
      </pivotArea>
    </format>
    <format dxfId="22">
      <pivotArea dataOnly="0" labelOnly="1" outline="0" fieldPosition="0">
        <references count="5">
          <reference field="0" count="1">
            <x v="64"/>
          </reference>
          <reference field="2" count="1" selected="0">
            <x v="6"/>
          </reference>
          <reference field="3" count="1" selected="0">
            <x v="6"/>
          </reference>
          <reference field="4" count="1" selected="0">
            <x v="18"/>
          </reference>
          <reference field="7" count="1" selected="0">
            <x v="19"/>
          </reference>
        </references>
      </pivotArea>
    </format>
    <format dxfId="21">
      <pivotArea dataOnly="0" labelOnly="1" outline="0" fieldPosition="0">
        <references count="5">
          <reference field="0" count="1">
            <x v="205"/>
          </reference>
          <reference field="2" count="1" selected="0">
            <x v="6"/>
          </reference>
          <reference field="3" count="1" selected="0">
            <x v="6"/>
          </reference>
          <reference field="4" count="1" selected="0">
            <x v="20"/>
          </reference>
          <reference field="7" count="1" selected="0">
            <x v="19"/>
          </reference>
        </references>
      </pivotArea>
    </format>
    <format dxfId="20">
      <pivotArea dataOnly="0" labelOnly="1" outline="0" fieldPosition="0">
        <references count="5">
          <reference field="0" count="1">
            <x v="146"/>
          </reference>
          <reference field="2" count="1" selected="0">
            <x v="6"/>
          </reference>
          <reference field="3" count="1" selected="0">
            <x v="6"/>
          </reference>
          <reference field="4" count="1" selected="0">
            <x v="18"/>
          </reference>
          <reference field="7" count="1" selected="0">
            <x v="20"/>
          </reference>
        </references>
      </pivotArea>
    </format>
    <format dxfId="19">
      <pivotArea dataOnly="0" labelOnly="1" outline="0" fieldPosition="0">
        <references count="5">
          <reference field="0" count="1">
            <x v="62"/>
          </reference>
          <reference field="2" count="1" selected="0">
            <x v="6"/>
          </reference>
          <reference field="3" count="1" selected="0">
            <x v="6"/>
          </reference>
          <reference field="4" count="1" selected="0">
            <x v="18"/>
          </reference>
          <reference field="7" count="1" selected="0">
            <x v="26"/>
          </reference>
        </references>
      </pivotArea>
    </format>
    <format dxfId="18">
      <pivotArea dataOnly="0" labelOnly="1" outline="0" fieldPosition="0">
        <references count="5">
          <reference field="0" count="1">
            <x v="218"/>
          </reference>
          <reference field="2" count="1" selected="0">
            <x v="6"/>
          </reference>
          <reference field="3" count="1" selected="0">
            <x v="6"/>
          </reference>
          <reference field="4" count="1" selected="0">
            <x v="22"/>
          </reference>
          <reference field="7" count="1" selected="0">
            <x v="26"/>
          </reference>
        </references>
      </pivotArea>
    </format>
    <format dxfId="17">
      <pivotArea dataOnly="0" labelOnly="1" outline="0" fieldPosition="0">
        <references count="5">
          <reference field="0" count="1">
            <x v="3"/>
          </reference>
          <reference field="2" count="1" selected="0">
            <x v="6"/>
          </reference>
          <reference field="3" count="1" selected="0">
            <x v="6"/>
          </reference>
          <reference field="4" count="1" selected="0">
            <x v="28"/>
          </reference>
          <reference field="7" count="1" selected="0">
            <x v="26"/>
          </reference>
        </references>
      </pivotArea>
    </format>
    <format dxfId="16">
      <pivotArea dataOnly="0" labelOnly="1" outline="0" fieldPosition="0">
        <references count="5">
          <reference field="0" count="1">
            <x v="297"/>
          </reference>
          <reference field="2" count="1" selected="0">
            <x v="6"/>
          </reference>
          <reference field="3" count="1" selected="0">
            <x v="7"/>
          </reference>
          <reference field="4" count="1" selected="0">
            <x v="29"/>
          </reference>
          <reference field="7" count="1" selected="0">
            <x v="3"/>
          </reference>
        </references>
      </pivotArea>
    </format>
    <format dxfId="15">
      <pivotArea dataOnly="0" labelOnly="1" outline="0" fieldPosition="0">
        <references count="5">
          <reference field="0" count="1">
            <x v="56"/>
          </reference>
          <reference field="2" count="1" selected="0">
            <x v="6"/>
          </reference>
          <reference field="3" count="1" selected="0">
            <x v="7"/>
          </reference>
          <reference field="4" count="1" selected="0">
            <x v="127"/>
          </reference>
          <reference field="7" count="1" selected="0">
            <x v="31"/>
          </reference>
        </references>
      </pivotArea>
    </format>
    <format dxfId="14">
      <pivotArea dataOnly="0" labelOnly="1" outline="0" axis="axisValues" fieldPosition="0"/>
    </format>
    <format dxfId="13">
      <pivotArea field="2" type="button" dataOnly="0" labelOnly="1" outline="0" axis="axisRow" fieldPosition="0"/>
    </format>
    <format dxfId="12">
      <pivotArea dataOnly="0" labelOnly="1" outline="0" axis="axisValues" fieldPosition="0"/>
    </format>
    <format dxfId="11">
      <pivotArea field="2" type="button" dataOnly="0" labelOnly="1" outline="0" axis="axisRow" fieldPosition="0"/>
    </format>
    <format dxfId="10">
      <pivotArea field="3" type="button" dataOnly="0" labelOnly="1" outline="0" axis="axisRow" fieldPosition="1"/>
    </format>
    <format dxfId="9">
      <pivotArea field="7" type="button" dataOnly="0" labelOnly="1" outline="0" axis="axisRow" fieldPosition="2"/>
    </format>
    <format dxfId="8">
      <pivotArea field="4" type="button" dataOnly="0" labelOnly="1" outline="0" axis="axisRow" fieldPosition="3"/>
    </format>
    <format dxfId="7">
      <pivotArea field="0" type="button" dataOnly="0" labelOnly="1" outline="0" axis="axisRow" fieldPosition="4"/>
    </format>
    <format dxfId="6">
      <pivotArea dataOnly="0" labelOnly="1" outline="0" axis="axisValues" fieldPosition="0"/>
    </format>
    <format dxfId="5">
      <pivotArea field="2" type="button" dataOnly="0" labelOnly="1" outline="0" axis="axisRow" fieldPosition="0"/>
    </format>
    <format dxfId="4">
      <pivotArea field="3" type="button" dataOnly="0" labelOnly="1" outline="0" axis="axisRow" fieldPosition="1"/>
    </format>
    <format dxfId="3">
      <pivotArea field="7" type="button" dataOnly="0" labelOnly="1" outline="0" axis="axisRow" fieldPosition="2"/>
    </format>
    <format dxfId="2">
      <pivotArea field="4" type="button" dataOnly="0" labelOnly="1" outline="0" axis="axisRow" fieldPosition="3"/>
    </format>
    <format dxfId="1">
      <pivotArea field="0" type="button" dataOnly="0" labelOnly="1" outline="0" axis="axisRow" fieldPosition="4"/>
    </format>
    <format dxfId="0">
      <pivotArea dataOnly="0" outline="0" axis="axisValues"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Osakonna_nimetus" sourceName="Osakonna nimetus">
  <pivotTables>
    <pivotTable tabId="20" name="PivotTable-liigendtabel1"/>
  </pivotTables>
  <data>
    <tabular pivotCacheId="1063540602">
      <items count="33">
        <i x="13" s="1"/>
        <i x="2" s="1"/>
        <i x="1" s="1"/>
        <i x="3" s="1"/>
        <i x="6" s="1"/>
        <i x="4" s="1"/>
        <i x="24" s="1"/>
        <i x="17" s="1"/>
        <i x="11" s="1"/>
        <i x="10" s="1"/>
        <i x="31" s="1"/>
        <i x="32" s="1"/>
        <i x="5" s="1"/>
        <i x="28" s="1"/>
        <i x="14" s="1"/>
        <i x="12" s="1"/>
        <i x="18" s="1"/>
        <i x="25" s="1"/>
        <i x="22" s="1"/>
        <i x="26" s="1"/>
        <i x="23" s="1"/>
        <i x="27" s="1"/>
        <i x="30" s="1"/>
        <i x="9" s="1"/>
        <i x="15" s="1"/>
        <i x="16" s="1"/>
        <i x="19" s="1"/>
        <i x="29" s="1"/>
        <i x="20" s="1"/>
        <i x="21" s="1"/>
        <i x="7" s="1"/>
        <i x="8"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Osakonna nimetus" cache="Slicer_Osakonna_nimetus" caption="Osakonna nimetus" rowHeight="241300"/>
</slicer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H45"/>
  <sheetViews>
    <sheetView zoomScaleNormal="100" workbookViewId="0"/>
  </sheetViews>
  <sheetFormatPr defaultColWidth="9.08203125" defaultRowHeight="14"/>
  <cols>
    <col min="1" max="1" width="13.58203125" style="11" customWidth="1"/>
    <col min="2" max="2" width="34" style="11" customWidth="1"/>
    <col min="3" max="3" width="11.33203125" style="11" customWidth="1"/>
    <col min="4" max="5" width="10.75" style="11" customWidth="1"/>
    <col min="6" max="6" width="9.08203125" style="11"/>
    <col min="7" max="7" width="11.25" style="11" bestFit="1" customWidth="1"/>
    <col min="8" max="16384" width="9.08203125" style="11"/>
  </cols>
  <sheetData>
    <row r="1" spans="1:8">
      <c r="A1" s="10" t="s">
        <v>1009</v>
      </c>
    </row>
    <row r="2" spans="1:8" ht="36" customHeight="1">
      <c r="A2" s="47"/>
      <c r="B2" s="48"/>
      <c r="C2" s="12" t="s">
        <v>104</v>
      </c>
      <c r="D2" s="12" t="s">
        <v>103</v>
      </c>
      <c r="E2" s="49" t="s">
        <v>81</v>
      </c>
    </row>
    <row r="3" spans="1:8" ht="23">
      <c r="A3" s="13" t="s">
        <v>82</v>
      </c>
      <c r="B3" s="14" t="s">
        <v>83</v>
      </c>
      <c r="C3" s="12" t="s">
        <v>84</v>
      </c>
      <c r="D3" s="12" t="s">
        <v>84</v>
      </c>
      <c r="E3" s="50"/>
    </row>
    <row r="4" spans="1:8">
      <c r="A4" s="51" t="s">
        <v>85</v>
      </c>
      <c r="B4" s="51"/>
      <c r="C4" s="15">
        <f>SUM(C5:C8)</f>
        <v>38790822</v>
      </c>
      <c r="D4" s="15">
        <f>SUM(D5:D8)</f>
        <v>38888890</v>
      </c>
      <c r="E4" s="15">
        <f>D4-C4</f>
        <v>98068</v>
      </c>
    </row>
    <row r="5" spans="1:8">
      <c r="A5" s="16">
        <v>30</v>
      </c>
      <c r="B5" s="17" t="s">
        <v>0</v>
      </c>
      <c r="C5" s="18">
        <v>21503360</v>
      </c>
      <c r="D5" s="18">
        <v>21608360</v>
      </c>
      <c r="E5" s="18">
        <f t="shared" ref="E5:E43" si="0">D5-C5</f>
        <v>105000</v>
      </c>
    </row>
    <row r="6" spans="1:8">
      <c r="A6" s="16">
        <v>32</v>
      </c>
      <c r="B6" s="17" t="s">
        <v>1</v>
      </c>
      <c r="C6" s="18">
        <v>5044311</v>
      </c>
      <c r="D6" s="18">
        <v>5028894</v>
      </c>
      <c r="E6" s="18">
        <f t="shared" si="0"/>
        <v>-15417</v>
      </c>
    </row>
    <row r="7" spans="1:8">
      <c r="A7" s="16" t="s">
        <v>2</v>
      </c>
      <c r="B7" s="17" t="s">
        <v>3</v>
      </c>
      <c r="C7" s="18">
        <v>12193151</v>
      </c>
      <c r="D7" s="18">
        <f>12186636</f>
        <v>12186636</v>
      </c>
      <c r="E7" s="18">
        <f t="shared" si="0"/>
        <v>-6515</v>
      </c>
    </row>
    <row r="8" spans="1:8">
      <c r="A8" s="16" t="s">
        <v>4</v>
      </c>
      <c r="B8" s="17" t="s">
        <v>5</v>
      </c>
      <c r="C8" s="18">
        <v>50000</v>
      </c>
      <c r="D8" s="18">
        <v>65000</v>
      </c>
      <c r="E8" s="18">
        <f t="shared" si="0"/>
        <v>15000</v>
      </c>
    </row>
    <row r="9" spans="1:8">
      <c r="A9" s="17"/>
      <c r="B9" s="17"/>
      <c r="C9" s="19"/>
      <c r="D9" s="19"/>
      <c r="E9" s="19"/>
    </row>
    <row r="10" spans="1:8" ht="13.4" customHeight="1">
      <c r="A10" s="51" t="s">
        <v>86</v>
      </c>
      <c r="B10" s="51"/>
      <c r="C10" s="15">
        <f>C11+C12</f>
        <v>37060397</v>
      </c>
      <c r="D10" s="15">
        <f>D11+D12</f>
        <v>37258057</v>
      </c>
      <c r="E10" s="15">
        <f t="shared" si="0"/>
        <v>197660</v>
      </c>
      <c r="G10" s="20"/>
    </row>
    <row r="11" spans="1:8" ht="13.4" customHeight="1">
      <c r="A11" s="17"/>
      <c r="B11" s="21" t="s">
        <v>6</v>
      </c>
      <c r="C11" s="22">
        <f>C14+C17+C20</f>
        <v>3830733</v>
      </c>
      <c r="D11" s="22">
        <f>D14+D17+D20</f>
        <v>4078517</v>
      </c>
      <c r="E11" s="22">
        <f t="shared" si="0"/>
        <v>247784</v>
      </c>
    </row>
    <row r="12" spans="1:8" ht="13.4" customHeight="1">
      <c r="A12" s="17"/>
      <c r="B12" s="21" t="s">
        <v>7</v>
      </c>
      <c r="C12" s="22">
        <f>C21+C18+C15</f>
        <v>33229664</v>
      </c>
      <c r="D12" s="22">
        <f>D21+D18+D15</f>
        <v>33179540</v>
      </c>
      <c r="E12" s="22">
        <f t="shared" si="0"/>
        <v>-50124</v>
      </c>
      <c r="G12" s="20"/>
    </row>
    <row r="13" spans="1:8" ht="13.4" customHeight="1">
      <c r="A13" s="23" t="s">
        <v>8</v>
      </c>
      <c r="B13" s="52" t="s">
        <v>9</v>
      </c>
      <c r="C13" s="15">
        <f>SUM(C14:C15)</f>
        <v>2305507</v>
      </c>
      <c r="D13" s="15">
        <f>SUM(D14:D15)</f>
        <v>2344982</v>
      </c>
      <c r="E13" s="15">
        <f t="shared" si="0"/>
        <v>39475</v>
      </c>
    </row>
    <row r="14" spans="1:8" ht="13.4" customHeight="1">
      <c r="A14" s="16" t="s">
        <v>10</v>
      </c>
      <c r="B14" s="17" t="s">
        <v>11</v>
      </c>
      <c r="C14" s="18">
        <v>90959</v>
      </c>
      <c r="D14" s="18">
        <v>88359</v>
      </c>
      <c r="E14" s="18">
        <f t="shared" si="0"/>
        <v>-2600</v>
      </c>
      <c r="H14" s="24"/>
    </row>
    <row r="15" spans="1:8" ht="13.4" customHeight="1">
      <c r="A15" s="16" t="s">
        <v>12</v>
      </c>
      <c r="B15" s="17" t="s">
        <v>13</v>
      </c>
      <c r="C15" s="18">
        <v>2214548</v>
      </c>
      <c r="D15" s="18">
        <v>2256623</v>
      </c>
      <c r="E15" s="18">
        <f t="shared" si="0"/>
        <v>42075</v>
      </c>
    </row>
    <row r="16" spans="1:8" ht="13.4" customHeight="1">
      <c r="A16" s="23" t="s">
        <v>14</v>
      </c>
      <c r="B16" s="52" t="s">
        <v>15</v>
      </c>
      <c r="C16" s="15">
        <f>SUM(C17:C18)</f>
        <v>3518962</v>
      </c>
      <c r="D16" s="15">
        <f>SUM(D17:D18)</f>
        <v>3520930</v>
      </c>
      <c r="E16" s="15">
        <f t="shared" si="0"/>
        <v>1968</v>
      </c>
    </row>
    <row r="17" spans="1:5" ht="13.4" customHeight="1">
      <c r="A17" s="16" t="s">
        <v>10</v>
      </c>
      <c r="B17" s="17" t="s">
        <v>11</v>
      </c>
      <c r="C17" s="18">
        <v>21560</v>
      </c>
      <c r="D17" s="18">
        <v>59560</v>
      </c>
      <c r="E17" s="18">
        <f t="shared" si="0"/>
        <v>38000</v>
      </c>
    </row>
    <row r="18" spans="1:5" ht="13.4" customHeight="1">
      <c r="A18" s="16" t="s">
        <v>12</v>
      </c>
      <c r="B18" s="17" t="s">
        <v>13</v>
      </c>
      <c r="C18" s="18">
        <v>3497402</v>
      </c>
      <c r="D18" s="18">
        <v>3461370</v>
      </c>
      <c r="E18" s="18">
        <f t="shared" si="0"/>
        <v>-36032</v>
      </c>
    </row>
    <row r="19" spans="1:5" ht="13.4" customHeight="1">
      <c r="A19" s="23" t="s">
        <v>16</v>
      </c>
      <c r="B19" s="52" t="s">
        <v>17</v>
      </c>
      <c r="C19" s="15">
        <f>SUM(C20:C21)</f>
        <v>31235928</v>
      </c>
      <c r="D19" s="15">
        <f>SUM(D20:D21)</f>
        <v>31392145</v>
      </c>
      <c r="E19" s="15">
        <f t="shared" si="0"/>
        <v>156217</v>
      </c>
    </row>
    <row r="20" spans="1:5" ht="13.4" customHeight="1">
      <c r="A20" s="16" t="s">
        <v>10</v>
      </c>
      <c r="B20" s="17" t="s">
        <v>11</v>
      </c>
      <c r="C20" s="18">
        <v>3718214</v>
      </c>
      <c r="D20" s="18">
        <v>3930598</v>
      </c>
      <c r="E20" s="18">
        <f t="shared" si="0"/>
        <v>212384</v>
      </c>
    </row>
    <row r="21" spans="1:5" ht="13.4" customHeight="1">
      <c r="A21" s="16" t="s">
        <v>12</v>
      </c>
      <c r="B21" s="17" t="s">
        <v>13</v>
      </c>
      <c r="C21" s="18">
        <v>27517714</v>
      </c>
      <c r="D21" s="18">
        <v>27461547</v>
      </c>
      <c r="E21" s="18">
        <f t="shared" si="0"/>
        <v>-56167</v>
      </c>
    </row>
    <row r="22" spans="1:5" ht="13.4" customHeight="1">
      <c r="A22" s="52"/>
      <c r="B22" s="52" t="s">
        <v>18</v>
      </c>
      <c r="C22" s="15">
        <f>C4-C10</f>
        <v>1730425</v>
      </c>
      <c r="D22" s="15">
        <f>D4-D10</f>
        <v>1630833</v>
      </c>
      <c r="E22" s="15">
        <f t="shared" si="0"/>
        <v>-99592</v>
      </c>
    </row>
    <row r="23" spans="1:5" ht="13.4" customHeight="1">
      <c r="A23" s="17"/>
      <c r="B23" s="17"/>
      <c r="C23" s="19"/>
      <c r="D23" s="19"/>
      <c r="E23" s="19"/>
    </row>
    <row r="24" spans="1:5" ht="13.4" customHeight="1">
      <c r="A24" s="52" t="s">
        <v>19</v>
      </c>
      <c r="B24" s="52"/>
      <c r="C24" s="15">
        <f>SUM(C25:C32)</f>
        <v>-3347451</v>
      </c>
      <c r="D24" s="15">
        <f>SUM(D25:D32)</f>
        <v>-2767451</v>
      </c>
      <c r="E24" s="15">
        <f t="shared" si="0"/>
        <v>580000</v>
      </c>
    </row>
    <row r="25" spans="1:5" ht="13.4" customHeight="1">
      <c r="A25" s="16">
        <v>381</v>
      </c>
      <c r="B25" s="17" t="s">
        <v>20</v>
      </c>
      <c r="C25" s="18">
        <v>0</v>
      </c>
      <c r="D25" s="18">
        <v>0</v>
      </c>
      <c r="E25" s="18">
        <f t="shared" si="0"/>
        <v>0</v>
      </c>
    </row>
    <row r="26" spans="1:5" ht="13.4" customHeight="1">
      <c r="A26" s="16">
        <v>15</v>
      </c>
      <c r="B26" s="17" t="s">
        <v>21</v>
      </c>
      <c r="C26" s="18">
        <v>-4602238</v>
      </c>
      <c r="D26" s="18">
        <v>-4470424</v>
      </c>
      <c r="E26" s="18">
        <f t="shared" si="0"/>
        <v>131814</v>
      </c>
    </row>
    <row r="27" spans="1:5" ht="13.4" customHeight="1">
      <c r="A27" s="16">
        <v>3502</v>
      </c>
      <c r="B27" s="17" t="s">
        <v>22</v>
      </c>
      <c r="C27" s="18">
        <v>2397145</v>
      </c>
      <c r="D27" s="18">
        <f>2440331</f>
        <v>2440331</v>
      </c>
      <c r="E27" s="18">
        <f t="shared" si="0"/>
        <v>43186</v>
      </c>
    </row>
    <row r="28" spans="1:5" ht="13" customHeight="1">
      <c r="A28" s="16">
        <v>4502</v>
      </c>
      <c r="B28" s="17" t="s">
        <v>23</v>
      </c>
      <c r="C28" s="18">
        <v>-290000</v>
      </c>
      <c r="D28" s="18">
        <v>-265000</v>
      </c>
      <c r="E28" s="18">
        <f t="shared" si="0"/>
        <v>25000</v>
      </c>
    </row>
    <row r="29" spans="1:5" ht="13.4" customHeight="1">
      <c r="A29" s="16">
        <v>1501</v>
      </c>
      <c r="B29" s="17" t="s">
        <v>24</v>
      </c>
      <c r="C29" s="18"/>
      <c r="D29" s="18"/>
      <c r="E29" s="18">
        <f t="shared" si="0"/>
        <v>0</v>
      </c>
    </row>
    <row r="30" spans="1:5">
      <c r="A30" s="16">
        <v>1502</v>
      </c>
      <c r="B30" s="17" t="s">
        <v>25</v>
      </c>
      <c r="C30" s="18">
        <v>0</v>
      </c>
      <c r="D30" s="18">
        <v>0</v>
      </c>
      <c r="E30" s="18">
        <f t="shared" si="0"/>
        <v>0</v>
      </c>
    </row>
    <row r="31" spans="1:5" ht="13.4" customHeight="1">
      <c r="A31" s="16">
        <v>655</v>
      </c>
      <c r="B31" s="17" t="s">
        <v>26</v>
      </c>
      <c r="C31" s="18">
        <v>27000</v>
      </c>
      <c r="D31" s="18">
        <v>7000</v>
      </c>
      <c r="E31" s="18">
        <f t="shared" si="0"/>
        <v>-20000</v>
      </c>
    </row>
    <row r="32" spans="1:5" ht="13.4" customHeight="1">
      <c r="A32" s="16">
        <v>650</v>
      </c>
      <c r="B32" s="17" t="s">
        <v>27</v>
      </c>
      <c r="C32" s="18">
        <v>-879358</v>
      </c>
      <c r="D32" s="18">
        <v>-479358</v>
      </c>
      <c r="E32" s="18">
        <f t="shared" si="0"/>
        <v>400000</v>
      </c>
    </row>
    <row r="33" spans="1:5" ht="13.4" customHeight="1">
      <c r="A33" s="51"/>
      <c r="B33" s="52" t="s">
        <v>28</v>
      </c>
      <c r="C33" s="15">
        <f>+C22+C24</f>
        <v>-1617026</v>
      </c>
      <c r="D33" s="15">
        <f t="shared" ref="D33:E33" si="1">+D22+D24</f>
        <v>-1136618</v>
      </c>
      <c r="E33" s="15">
        <f t="shared" si="1"/>
        <v>480408</v>
      </c>
    </row>
    <row r="34" spans="1:5" ht="13.4" customHeight="1">
      <c r="A34" s="17"/>
      <c r="B34" s="17"/>
      <c r="C34" s="18"/>
      <c r="D34" s="18"/>
      <c r="E34" s="18"/>
    </row>
    <row r="35" spans="1:5" ht="13.4" customHeight="1">
      <c r="A35" s="51"/>
      <c r="B35" s="52" t="s">
        <v>29</v>
      </c>
      <c r="C35" s="15">
        <f>SUM(C36:C37)</f>
        <v>624576</v>
      </c>
      <c r="D35" s="15">
        <f>SUM(D36:D37)</f>
        <v>44576</v>
      </c>
      <c r="E35" s="15">
        <f t="shared" si="0"/>
        <v>-580000</v>
      </c>
    </row>
    <row r="36" spans="1:5" ht="13.4" customHeight="1">
      <c r="A36" s="16">
        <v>2585</v>
      </c>
      <c r="B36" s="17" t="s">
        <v>30</v>
      </c>
      <c r="C36" s="18">
        <v>3347451</v>
      </c>
      <c r="D36" s="18">
        <f>3347451-580000</f>
        <v>2767451</v>
      </c>
      <c r="E36" s="18">
        <f t="shared" si="0"/>
        <v>-580000</v>
      </c>
    </row>
    <row r="37" spans="1:5" ht="13.4" customHeight="1">
      <c r="A37" s="16">
        <v>2586</v>
      </c>
      <c r="B37" s="17" t="s">
        <v>31</v>
      </c>
      <c r="C37" s="18">
        <v>-2722875</v>
      </c>
      <c r="D37" s="18">
        <v>-2722875</v>
      </c>
      <c r="E37" s="18">
        <f t="shared" si="0"/>
        <v>0</v>
      </c>
    </row>
    <row r="38" spans="1:5" ht="13.4" customHeight="1">
      <c r="A38" s="17"/>
      <c r="B38" s="17"/>
      <c r="C38" s="19"/>
      <c r="D38" s="19"/>
      <c r="E38" s="19"/>
    </row>
    <row r="39" spans="1:5" ht="13.4" customHeight="1">
      <c r="A39" s="25">
        <v>1001</v>
      </c>
      <c r="B39" s="26" t="s">
        <v>32</v>
      </c>
      <c r="C39" s="15">
        <v>-992450</v>
      </c>
      <c r="D39" s="15">
        <f>-512042-580000</f>
        <v>-1092042</v>
      </c>
      <c r="E39" s="15">
        <f t="shared" si="0"/>
        <v>-99592</v>
      </c>
    </row>
    <row r="40" spans="1:5" ht="13.4" customHeight="1">
      <c r="A40" s="27"/>
      <c r="B40" s="26" t="s">
        <v>33</v>
      </c>
      <c r="C40" s="15">
        <v>0</v>
      </c>
      <c r="D40" s="15">
        <v>0</v>
      </c>
      <c r="E40" s="15">
        <f t="shared" si="0"/>
        <v>0</v>
      </c>
    </row>
    <row r="41" spans="1:5" ht="13.4" customHeight="1">
      <c r="A41" s="17"/>
      <c r="B41" s="17"/>
      <c r="C41" s="28"/>
      <c r="D41" s="28"/>
      <c r="E41" s="28"/>
    </row>
    <row r="42" spans="1:5" ht="13.4" customHeight="1">
      <c r="A42" s="51"/>
      <c r="B42" s="52" t="s">
        <v>34</v>
      </c>
      <c r="C42" s="15">
        <f>+C4+C27+C31+C25+C36</f>
        <v>44562418</v>
      </c>
      <c r="D42" s="15">
        <f>+D4+D27+D31+D25+D36</f>
        <v>44103672</v>
      </c>
      <c r="E42" s="15">
        <f t="shared" si="0"/>
        <v>-458746</v>
      </c>
    </row>
    <row r="43" spans="1:5" ht="13.4" customHeight="1">
      <c r="A43" s="51"/>
      <c r="B43" s="52" t="s">
        <v>35</v>
      </c>
      <c r="C43" s="15">
        <f>+C10-C26-C28-C32-C37+C39</f>
        <v>44562418</v>
      </c>
      <c r="D43" s="15">
        <f>+D10-D26-D28-D32-D37+D39</f>
        <v>44103672</v>
      </c>
      <c r="E43" s="15">
        <f t="shared" si="0"/>
        <v>-458746</v>
      </c>
    </row>
    <row r="45" spans="1:5">
      <c r="C45" s="20"/>
      <c r="D45" s="20"/>
      <c r="E45" s="20"/>
    </row>
  </sheetData>
  <pageMargins left="0.4" right="0.3"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pane ySplit="2" topLeftCell="A3" activePane="bottomLeft" state="frozen"/>
      <selection pane="bottomLeft" activeCell="N10" sqref="N10"/>
    </sheetView>
  </sheetViews>
  <sheetFormatPr defaultColWidth="8.75" defaultRowHeight="14"/>
  <cols>
    <col min="1" max="1" width="25.75" style="45" customWidth="1"/>
    <col min="2" max="2" width="10.25" style="45" customWidth="1"/>
    <col min="3" max="3" width="8.08203125" style="45" customWidth="1"/>
    <col min="4" max="4" width="8.83203125" style="45" customWidth="1"/>
    <col min="5" max="16384" width="8.75" style="45"/>
  </cols>
  <sheetData>
    <row r="1" spans="1:4">
      <c r="A1" s="7" t="s">
        <v>108</v>
      </c>
      <c r="B1" s="4" t="s">
        <v>105</v>
      </c>
      <c r="C1" s="4" t="s">
        <v>103</v>
      </c>
      <c r="D1" s="4" t="s">
        <v>111</v>
      </c>
    </row>
    <row r="2" spans="1:4">
      <c r="A2" s="8" t="s">
        <v>47</v>
      </c>
      <c r="B2" s="6">
        <v>150</v>
      </c>
      <c r="C2" s="6">
        <v>150</v>
      </c>
      <c r="D2" s="5">
        <f>SUM(C2-B2)</f>
        <v>0</v>
      </c>
    </row>
    <row r="3" spans="1:4">
      <c r="A3" s="8" t="s">
        <v>51</v>
      </c>
      <c r="B3" s="6">
        <v>100</v>
      </c>
      <c r="C3" s="6">
        <v>100</v>
      </c>
      <c r="D3" s="5">
        <f t="shared" ref="D3:D24" si="0">SUM(C3-B3)</f>
        <v>0</v>
      </c>
    </row>
    <row r="4" spans="1:4">
      <c r="A4" s="8" t="s">
        <v>48</v>
      </c>
      <c r="B4" s="6">
        <v>50</v>
      </c>
      <c r="C4" s="6">
        <v>50</v>
      </c>
      <c r="D4" s="5">
        <f t="shared" si="0"/>
        <v>0</v>
      </c>
    </row>
    <row r="5" spans="1:4">
      <c r="A5" s="8" t="s">
        <v>52</v>
      </c>
      <c r="B5" s="6">
        <v>150</v>
      </c>
      <c r="C5" s="6">
        <v>150</v>
      </c>
      <c r="D5" s="5">
        <f t="shared" si="0"/>
        <v>0</v>
      </c>
    </row>
    <row r="6" spans="1:4">
      <c r="A6" s="8" t="s">
        <v>53</v>
      </c>
      <c r="B6" s="6">
        <v>60</v>
      </c>
      <c r="C6" s="6">
        <v>60</v>
      </c>
      <c r="D6" s="5">
        <f t="shared" si="0"/>
        <v>0</v>
      </c>
    </row>
    <row r="7" spans="1:4">
      <c r="A7" s="8" t="s">
        <v>40</v>
      </c>
      <c r="B7" s="6">
        <v>96</v>
      </c>
      <c r="C7" s="6">
        <v>96</v>
      </c>
      <c r="D7" s="5">
        <f t="shared" si="0"/>
        <v>0</v>
      </c>
    </row>
    <row r="8" spans="1:4">
      <c r="A8" s="8" t="s">
        <v>38</v>
      </c>
      <c r="B8" s="6">
        <v>50</v>
      </c>
      <c r="C8" s="6">
        <v>50</v>
      </c>
      <c r="D8" s="5">
        <f t="shared" si="0"/>
        <v>0</v>
      </c>
    </row>
    <row r="9" spans="1:4">
      <c r="A9" s="8" t="s">
        <v>49</v>
      </c>
      <c r="B9" s="6">
        <v>984</v>
      </c>
      <c r="C9" s="6">
        <v>984</v>
      </c>
      <c r="D9" s="5">
        <f t="shared" si="0"/>
        <v>0</v>
      </c>
    </row>
    <row r="10" spans="1:4">
      <c r="A10" s="8" t="s">
        <v>41</v>
      </c>
      <c r="B10" s="6">
        <v>200</v>
      </c>
      <c r="C10" s="6">
        <v>200</v>
      </c>
      <c r="D10" s="5">
        <f t="shared" si="0"/>
        <v>0</v>
      </c>
    </row>
    <row r="11" spans="1:4">
      <c r="A11" s="8" t="s">
        <v>54</v>
      </c>
      <c r="B11" s="6">
        <v>103</v>
      </c>
      <c r="C11" s="6">
        <v>103</v>
      </c>
      <c r="D11" s="5">
        <f t="shared" si="0"/>
        <v>0</v>
      </c>
    </row>
    <row r="12" spans="1:4">
      <c r="A12" s="8" t="s">
        <v>37</v>
      </c>
      <c r="B12" s="6">
        <v>28</v>
      </c>
      <c r="C12" s="6">
        <v>28</v>
      </c>
      <c r="D12" s="5">
        <f t="shared" si="0"/>
        <v>0</v>
      </c>
    </row>
    <row r="13" spans="1:4">
      <c r="A13" s="8" t="s">
        <v>55</v>
      </c>
      <c r="B13" s="6">
        <v>160</v>
      </c>
      <c r="C13" s="6">
        <v>160</v>
      </c>
      <c r="D13" s="5">
        <f t="shared" si="0"/>
        <v>0</v>
      </c>
    </row>
    <row r="14" spans="1:4">
      <c r="A14" s="8" t="s">
        <v>50</v>
      </c>
      <c r="B14" s="6">
        <v>60</v>
      </c>
      <c r="C14" s="6">
        <v>60</v>
      </c>
      <c r="D14" s="5">
        <f t="shared" si="0"/>
        <v>0</v>
      </c>
    </row>
    <row r="15" spans="1:4">
      <c r="A15" s="8" t="s">
        <v>56</v>
      </c>
      <c r="B15" s="6">
        <v>60</v>
      </c>
      <c r="C15" s="6">
        <v>60</v>
      </c>
      <c r="D15" s="5">
        <f t="shared" si="0"/>
        <v>0</v>
      </c>
    </row>
    <row r="16" spans="1:4">
      <c r="A16" s="8" t="s">
        <v>36</v>
      </c>
      <c r="B16" s="6">
        <v>400</v>
      </c>
      <c r="C16" s="6">
        <v>400</v>
      </c>
      <c r="D16" s="5">
        <f t="shared" si="0"/>
        <v>0</v>
      </c>
    </row>
    <row r="17" spans="1:4">
      <c r="A17" s="8" t="s">
        <v>39</v>
      </c>
      <c r="B17" s="6">
        <v>6000</v>
      </c>
      <c r="C17" s="6">
        <v>6000</v>
      </c>
      <c r="D17" s="5">
        <f t="shared" si="0"/>
        <v>0</v>
      </c>
    </row>
    <row r="18" spans="1:4">
      <c r="A18" s="8" t="s">
        <v>61</v>
      </c>
      <c r="B18" s="6">
        <v>78170</v>
      </c>
      <c r="C18" s="6">
        <v>78170</v>
      </c>
      <c r="D18" s="5">
        <f t="shared" si="0"/>
        <v>0</v>
      </c>
    </row>
    <row r="19" spans="1:4">
      <c r="A19" s="8" t="s">
        <v>72</v>
      </c>
      <c r="B19" s="6">
        <v>476575</v>
      </c>
      <c r="C19" s="6">
        <v>812046</v>
      </c>
      <c r="D19" s="5">
        <f t="shared" si="0"/>
        <v>335471</v>
      </c>
    </row>
    <row r="20" spans="1:4">
      <c r="A20" s="8" t="s">
        <v>73</v>
      </c>
      <c r="B20" s="6">
        <v>3789</v>
      </c>
      <c r="C20" s="6">
        <v>5013</v>
      </c>
      <c r="D20" s="5">
        <f t="shared" si="0"/>
        <v>1224</v>
      </c>
    </row>
    <row r="21" spans="1:4">
      <c r="A21" s="8" t="s">
        <v>74</v>
      </c>
      <c r="B21" s="6">
        <v>9000</v>
      </c>
      <c r="C21" s="6">
        <v>9000</v>
      </c>
      <c r="D21" s="5">
        <f t="shared" si="0"/>
        <v>0</v>
      </c>
    </row>
    <row r="22" spans="1:4">
      <c r="A22" s="8" t="s">
        <v>45</v>
      </c>
      <c r="B22" s="6">
        <v>8960</v>
      </c>
      <c r="C22" s="6">
        <v>46960</v>
      </c>
      <c r="D22" s="5">
        <f t="shared" si="0"/>
        <v>38000</v>
      </c>
    </row>
    <row r="23" spans="1:4">
      <c r="A23" s="8" t="s">
        <v>75</v>
      </c>
      <c r="B23" s="6">
        <v>12600</v>
      </c>
      <c r="C23" s="6">
        <v>12600</v>
      </c>
      <c r="D23" s="5">
        <f t="shared" si="0"/>
        <v>0</v>
      </c>
    </row>
    <row r="24" spans="1:4">
      <c r="A24" s="8" t="s">
        <v>77</v>
      </c>
      <c r="B24" s="6">
        <v>3232988</v>
      </c>
      <c r="C24" s="6">
        <v>3106077</v>
      </c>
      <c r="D24" s="5">
        <f t="shared" si="0"/>
        <v>-126911</v>
      </c>
    </row>
    <row r="25" spans="1:4">
      <c r="A25" s="7" t="s">
        <v>79</v>
      </c>
      <c r="B25" s="4">
        <f>SUM(B2:B24)</f>
        <v>3830733</v>
      </c>
      <c r="C25" s="4">
        <f t="shared" ref="C25:D25" si="1">SUM(C2:C24)</f>
        <v>4078517</v>
      </c>
      <c r="D25" s="4">
        <f t="shared" si="1"/>
        <v>247784</v>
      </c>
    </row>
  </sheetData>
  <pageMargins left="0.7" right="0.7" top="0.75" bottom="0.75" header="0.3" footer="0.3"/>
  <pageSetup orientation="portrait" horizontalDpi="4294967295" verticalDpi="429496729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pane ySplit="2" topLeftCell="A9" activePane="bottomLeft" state="frozen"/>
      <selection pane="bottomLeft" activeCell="O49" sqref="O49"/>
    </sheetView>
  </sheetViews>
  <sheetFormatPr defaultColWidth="8.75" defaultRowHeight="14"/>
  <cols>
    <col min="1" max="1" width="23.5" style="45" customWidth="1"/>
    <col min="2" max="2" width="11.25" style="45" customWidth="1"/>
    <col min="3" max="3" width="10.25" style="45" customWidth="1"/>
    <col min="4" max="4" width="10.75" style="45" customWidth="1"/>
    <col min="5" max="16384" width="8.75" style="45"/>
  </cols>
  <sheetData>
    <row r="1" spans="1:4">
      <c r="A1" s="7" t="s">
        <v>110</v>
      </c>
      <c r="B1" s="4" t="s">
        <v>105</v>
      </c>
      <c r="C1" s="4" t="s">
        <v>103</v>
      </c>
      <c r="D1" s="4" t="s">
        <v>96</v>
      </c>
    </row>
    <row r="2" spans="1:4">
      <c r="A2" s="8" t="s">
        <v>47</v>
      </c>
      <c r="B2" s="6">
        <v>1546127</v>
      </c>
      <c r="C2" s="6">
        <v>1547527</v>
      </c>
      <c r="D2" s="5">
        <f>SUM(C2-B2)</f>
        <v>1400</v>
      </c>
    </row>
    <row r="3" spans="1:4">
      <c r="A3" s="8" t="s">
        <v>51</v>
      </c>
      <c r="B3" s="6">
        <v>860463</v>
      </c>
      <c r="C3" s="6">
        <v>860634</v>
      </c>
      <c r="D3" s="5">
        <f t="shared" ref="D3:D33" si="0">SUM(C3-B3)</f>
        <v>171</v>
      </c>
    </row>
    <row r="4" spans="1:4">
      <c r="A4" s="8" t="s">
        <v>48</v>
      </c>
      <c r="B4" s="6">
        <v>1085342</v>
      </c>
      <c r="C4" s="6">
        <v>1086000</v>
      </c>
      <c r="D4" s="5">
        <f t="shared" si="0"/>
        <v>658</v>
      </c>
    </row>
    <row r="5" spans="1:4">
      <c r="A5" s="8" t="s">
        <v>52</v>
      </c>
      <c r="B5" s="6">
        <v>1323666</v>
      </c>
      <c r="C5" s="6">
        <v>1323666</v>
      </c>
      <c r="D5" s="5">
        <f t="shared" si="0"/>
        <v>0</v>
      </c>
    </row>
    <row r="6" spans="1:4">
      <c r="A6" s="8" t="s">
        <v>53</v>
      </c>
      <c r="B6" s="6">
        <v>1139172</v>
      </c>
      <c r="C6" s="6">
        <v>1143141</v>
      </c>
      <c r="D6" s="5">
        <f t="shared" si="0"/>
        <v>3969</v>
      </c>
    </row>
    <row r="7" spans="1:4">
      <c r="A7" s="8" t="s">
        <v>40</v>
      </c>
      <c r="B7" s="6">
        <v>774661</v>
      </c>
      <c r="C7" s="6">
        <v>774661</v>
      </c>
      <c r="D7" s="5">
        <f t="shared" si="0"/>
        <v>0</v>
      </c>
    </row>
    <row r="8" spans="1:4">
      <c r="A8" s="8" t="s">
        <v>38</v>
      </c>
      <c r="B8" s="6">
        <v>183761</v>
      </c>
      <c r="C8" s="6">
        <v>183761</v>
      </c>
      <c r="D8" s="5">
        <f t="shared" si="0"/>
        <v>0</v>
      </c>
    </row>
    <row r="9" spans="1:4">
      <c r="A9" s="8" t="s">
        <v>49</v>
      </c>
      <c r="B9" s="6">
        <v>626664</v>
      </c>
      <c r="C9" s="6">
        <v>630441</v>
      </c>
      <c r="D9" s="5">
        <f t="shared" si="0"/>
        <v>3777</v>
      </c>
    </row>
    <row r="10" spans="1:4">
      <c r="A10" s="8" t="s">
        <v>41</v>
      </c>
      <c r="B10" s="6">
        <v>280860</v>
      </c>
      <c r="C10" s="6">
        <v>280860</v>
      </c>
      <c r="D10" s="5">
        <f t="shared" si="0"/>
        <v>0</v>
      </c>
    </row>
    <row r="11" spans="1:4">
      <c r="A11" s="8" t="s">
        <v>54</v>
      </c>
      <c r="B11" s="6">
        <v>962089</v>
      </c>
      <c r="C11" s="6">
        <v>650914</v>
      </c>
      <c r="D11" s="5">
        <f t="shared" si="0"/>
        <v>-311175</v>
      </c>
    </row>
    <row r="12" spans="1:4">
      <c r="A12" s="8" t="s">
        <v>37</v>
      </c>
      <c r="B12" s="6">
        <v>57346</v>
      </c>
      <c r="C12" s="6">
        <v>57346</v>
      </c>
      <c r="D12" s="5">
        <f t="shared" si="0"/>
        <v>0</v>
      </c>
    </row>
    <row r="13" spans="1:4">
      <c r="A13" s="8" t="s">
        <v>43</v>
      </c>
      <c r="B13" s="6">
        <v>492556</v>
      </c>
      <c r="C13" s="6">
        <v>471531</v>
      </c>
      <c r="D13" s="5">
        <f t="shared" si="0"/>
        <v>-21025</v>
      </c>
    </row>
    <row r="14" spans="1:4">
      <c r="A14" s="8" t="s">
        <v>109</v>
      </c>
      <c r="B14" s="6">
        <v>1093216</v>
      </c>
      <c r="C14" s="6">
        <v>1136885</v>
      </c>
      <c r="D14" s="5">
        <f t="shared" si="0"/>
        <v>43669</v>
      </c>
    </row>
    <row r="15" spans="1:4">
      <c r="A15" s="8" t="s">
        <v>42</v>
      </c>
      <c r="B15" s="6">
        <v>854521</v>
      </c>
      <c r="C15" s="6">
        <v>861771</v>
      </c>
      <c r="D15" s="5">
        <f t="shared" si="0"/>
        <v>7250</v>
      </c>
    </row>
    <row r="16" spans="1:4">
      <c r="A16" s="8" t="s">
        <v>55</v>
      </c>
      <c r="B16" s="6">
        <v>2098623</v>
      </c>
      <c r="C16" s="6">
        <v>2101764</v>
      </c>
      <c r="D16" s="5">
        <f t="shared" si="0"/>
        <v>3141</v>
      </c>
    </row>
    <row r="17" spans="1:4">
      <c r="A17" s="8" t="s">
        <v>50</v>
      </c>
      <c r="B17" s="6">
        <v>2304372</v>
      </c>
      <c r="C17" s="6">
        <v>2314857</v>
      </c>
      <c r="D17" s="5">
        <f t="shared" si="0"/>
        <v>10485</v>
      </c>
    </row>
    <row r="18" spans="1:4">
      <c r="A18" s="8" t="s">
        <v>56</v>
      </c>
      <c r="B18" s="6">
        <v>1414407</v>
      </c>
      <c r="C18" s="6">
        <v>1414516</v>
      </c>
      <c r="D18" s="5">
        <f t="shared" si="0"/>
        <v>109</v>
      </c>
    </row>
    <row r="19" spans="1:4">
      <c r="A19" s="8" t="s">
        <v>36</v>
      </c>
      <c r="B19" s="6">
        <v>491759</v>
      </c>
      <c r="C19" s="6">
        <v>492988</v>
      </c>
      <c r="D19" s="5">
        <f t="shared" si="0"/>
        <v>1229</v>
      </c>
    </row>
    <row r="20" spans="1:4">
      <c r="A20" s="8" t="s">
        <v>57</v>
      </c>
      <c r="B20" s="6">
        <v>228258</v>
      </c>
      <c r="C20" s="6">
        <v>228258</v>
      </c>
      <c r="D20" s="5">
        <f t="shared" si="0"/>
        <v>0</v>
      </c>
    </row>
    <row r="21" spans="1:4">
      <c r="A21" s="8" t="s">
        <v>58</v>
      </c>
      <c r="B21" s="6">
        <v>82246</v>
      </c>
      <c r="C21" s="6">
        <v>82246</v>
      </c>
      <c r="D21" s="5">
        <f t="shared" si="0"/>
        <v>0</v>
      </c>
    </row>
    <row r="22" spans="1:4">
      <c r="A22" s="8" t="s">
        <v>59</v>
      </c>
      <c r="B22" s="6">
        <v>106842</v>
      </c>
      <c r="C22" s="6">
        <v>116063</v>
      </c>
      <c r="D22" s="5">
        <f t="shared" si="0"/>
        <v>9221</v>
      </c>
    </row>
    <row r="23" spans="1:4">
      <c r="A23" s="8" t="s">
        <v>39</v>
      </c>
      <c r="B23" s="6">
        <v>251311</v>
      </c>
      <c r="C23" s="6">
        <v>249771</v>
      </c>
      <c r="D23" s="5">
        <f t="shared" si="0"/>
        <v>-1540</v>
      </c>
    </row>
    <row r="24" spans="1:4">
      <c r="A24" s="8" t="s">
        <v>46</v>
      </c>
      <c r="B24" s="6">
        <v>457612</v>
      </c>
      <c r="C24" s="6">
        <v>458012</v>
      </c>
      <c r="D24" s="5">
        <f t="shared" si="0"/>
        <v>400</v>
      </c>
    </row>
    <row r="25" spans="1:4">
      <c r="A25" s="8" t="s">
        <v>60</v>
      </c>
      <c r="B25" s="6">
        <v>16357</v>
      </c>
      <c r="C25" s="6">
        <v>16357</v>
      </c>
      <c r="D25" s="5">
        <f t="shared" si="0"/>
        <v>0</v>
      </c>
    </row>
    <row r="26" spans="1:4">
      <c r="A26" s="8" t="s">
        <v>61</v>
      </c>
      <c r="B26" s="6">
        <v>294328</v>
      </c>
      <c r="C26" s="6">
        <v>294328</v>
      </c>
      <c r="D26" s="5">
        <f t="shared" si="0"/>
        <v>0</v>
      </c>
    </row>
    <row r="27" spans="1:4">
      <c r="A27" s="8" t="s">
        <v>72</v>
      </c>
      <c r="B27" s="6">
        <v>273992</v>
      </c>
      <c r="C27" s="6">
        <v>282073</v>
      </c>
      <c r="D27" s="5">
        <f t="shared" si="0"/>
        <v>8081</v>
      </c>
    </row>
    <row r="28" spans="1:4">
      <c r="A28" s="8" t="s">
        <v>73</v>
      </c>
      <c r="B28" s="6">
        <v>737904</v>
      </c>
      <c r="C28" s="6">
        <v>747971</v>
      </c>
      <c r="D28" s="5">
        <f t="shared" si="0"/>
        <v>10067</v>
      </c>
    </row>
    <row r="29" spans="1:4">
      <c r="A29" s="8" t="s">
        <v>74</v>
      </c>
      <c r="B29" s="6">
        <v>82465</v>
      </c>
      <c r="C29" s="6">
        <v>82465</v>
      </c>
      <c r="D29" s="5">
        <f t="shared" si="0"/>
        <v>0</v>
      </c>
    </row>
    <row r="30" spans="1:4">
      <c r="A30" s="8" t="s">
        <v>45</v>
      </c>
      <c r="B30" s="6">
        <v>332742</v>
      </c>
      <c r="C30" s="6">
        <v>332742</v>
      </c>
      <c r="D30" s="5">
        <f t="shared" si="0"/>
        <v>0</v>
      </c>
    </row>
    <row r="31" spans="1:4">
      <c r="A31" s="8" t="s">
        <v>75</v>
      </c>
      <c r="B31" s="6">
        <v>291417</v>
      </c>
      <c r="C31" s="6">
        <v>310912</v>
      </c>
      <c r="D31" s="5">
        <f t="shared" si="0"/>
        <v>19495</v>
      </c>
    </row>
    <row r="32" spans="1:4">
      <c r="A32" s="8" t="s">
        <v>76</v>
      </c>
      <c r="B32" s="6">
        <v>262917</v>
      </c>
      <c r="C32" s="6">
        <v>262917</v>
      </c>
      <c r="D32" s="5">
        <f t="shared" si="0"/>
        <v>0</v>
      </c>
    </row>
    <row r="33" spans="1:4">
      <c r="A33" s="8" t="s">
        <v>77</v>
      </c>
      <c r="B33" s="6">
        <v>577566</v>
      </c>
      <c r="C33" s="6">
        <v>577566</v>
      </c>
      <c r="D33" s="5">
        <f t="shared" si="0"/>
        <v>0</v>
      </c>
    </row>
    <row r="34" spans="1:4">
      <c r="A34" s="7" t="s">
        <v>79</v>
      </c>
      <c r="B34" s="4">
        <f>SUM(B2:B33)</f>
        <v>21585562</v>
      </c>
      <c r="C34" s="4">
        <f t="shared" ref="C34:D34" si="1">SUM(C2:C33)</f>
        <v>21374944</v>
      </c>
      <c r="D34" s="4">
        <f t="shared" si="1"/>
        <v>-210618</v>
      </c>
    </row>
  </sheetData>
  <pageMargins left="0.7" right="0.7" top="0.75" bottom="0.75" header="0.3" footer="0.3"/>
  <pageSetup orientation="portrait" horizontalDpi="4294967295" verticalDpi="429496729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35"/>
  <sheetViews>
    <sheetView workbookViewId="0">
      <selection activeCell="D25" sqref="D25"/>
    </sheetView>
  </sheetViews>
  <sheetFormatPr defaultRowHeight="14"/>
  <cols>
    <col min="1" max="1" width="29.58203125" style="9" customWidth="1"/>
    <col min="2" max="2" width="9.75" style="3" bestFit="1" customWidth="1"/>
    <col min="3" max="3" width="11.75" style="3" customWidth="1"/>
    <col min="4" max="4" width="9.25" style="3" customWidth="1"/>
  </cols>
  <sheetData>
    <row r="1" spans="1:5" s="1" customFormat="1" ht="13" customHeight="1">
      <c r="A1" s="7" t="s">
        <v>78</v>
      </c>
      <c r="B1" s="4" t="s">
        <v>105</v>
      </c>
      <c r="C1" s="4" t="s">
        <v>103</v>
      </c>
      <c r="D1" s="4" t="s">
        <v>96</v>
      </c>
      <c r="E1" s="2"/>
    </row>
    <row r="2" spans="1:5">
      <c r="A2" s="8" t="s">
        <v>47</v>
      </c>
      <c r="B2" s="6">
        <v>510177</v>
      </c>
      <c r="C2" s="6">
        <v>505500</v>
      </c>
      <c r="D2" s="5">
        <f>SUM(C2-B2)</f>
        <v>-4677</v>
      </c>
    </row>
    <row r="3" spans="1:5">
      <c r="A3" s="8" t="s">
        <v>51</v>
      </c>
      <c r="B3" s="6">
        <v>298414</v>
      </c>
      <c r="C3" s="6">
        <v>291434</v>
      </c>
      <c r="D3" s="5">
        <f t="shared" ref="D3:D35" si="0">SUM(C3-B3)</f>
        <v>-6980</v>
      </c>
    </row>
    <row r="4" spans="1:5">
      <c r="A4" s="8" t="s">
        <v>48</v>
      </c>
      <c r="B4" s="6">
        <v>370133</v>
      </c>
      <c r="C4" s="6">
        <v>369133</v>
      </c>
      <c r="D4" s="5">
        <f t="shared" si="0"/>
        <v>-1000</v>
      </c>
    </row>
    <row r="5" spans="1:5">
      <c r="A5" s="8" t="s">
        <v>52</v>
      </c>
      <c r="B5" s="6">
        <v>440168</v>
      </c>
      <c r="C5" s="6">
        <v>430954</v>
      </c>
      <c r="D5" s="5">
        <f t="shared" si="0"/>
        <v>-9214</v>
      </c>
    </row>
    <row r="6" spans="1:5">
      <c r="A6" s="8" t="s">
        <v>53</v>
      </c>
      <c r="B6" s="6">
        <v>301038</v>
      </c>
      <c r="C6" s="6">
        <v>368060</v>
      </c>
      <c r="D6" s="5">
        <f t="shared" si="0"/>
        <v>67022</v>
      </c>
    </row>
    <row r="7" spans="1:5">
      <c r="A7" s="8" t="s">
        <v>40</v>
      </c>
      <c r="B7" s="6">
        <v>134139</v>
      </c>
      <c r="C7" s="6">
        <v>134139</v>
      </c>
      <c r="D7" s="5">
        <f t="shared" si="0"/>
        <v>0</v>
      </c>
    </row>
    <row r="8" spans="1:5">
      <c r="A8" s="8" t="s">
        <v>38</v>
      </c>
      <c r="B8" s="6">
        <v>84737</v>
      </c>
      <c r="C8" s="6">
        <v>84827</v>
      </c>
      <c r="D8" s="5">
        <f t="shared" si="0"/>
        <v>90</v>
      </c>
    </row>
    <row r="9" spans="1:5">
      <c r="A9" s="8" t="s">
        <v>49</v>
      </c>
      <c r="B9" s="6">
        <v>116465</v>
      </c>
      <c r="C9" s="6">
        <v>124568</v>
      </c>
      <c r="D9" s="5">
        <f t="shared" si="0"/>
        <v>8103</v>
      </c>
    </row>
    <row r="10" spans="1:5">
      <c r="A10" s="8" t="s">
        <v>41</v>
      </c>
      <c r="B10" s="6">
        <v>106277</v>
      </c>
      <c r="C10" s="6">
        <v>110449</v>
      </c>
      <c r="D10" s="5">
        <f t="shared" si="0"/>
        <v>4172</v>
      </c>
    </row>
    <row r="11" spans="1:5">
      <c r="A11" s="8" t="s">
        <v>54</v>
      </c>
      <c r="B11" s="6">
        <v>55483</v>
      </c>
      <c r="C11" s="6">
        <v>41355</v>
      </c>
      <c r="D11" s="5">
        <f t="shared" si="0"/>
        <v>-14128</v>
      </c>
    </row>
    <row r="12" spans="1:5">
      <c r="A12" s="8" t="s">
        <v>37</v>
      </c>
      <c r="B12" s="6">
        <v>32196</v>
      </c>
      <c r="C12" s="6">
        <v>32196</v>
      </c>
      <c r="D12" s="5">
        <f t="shared" si="0"/>
        <v>0</v>
      </c>
    </row>
    <row r="13" spans="1:5">
      <c r="A13" s="8" t="s">
        <v>43</v>
      </c>
      <c r="B13" s="6">
        <v>211680</v>
      </c>
      <c r="C13" s="6">
        <v>211650</v>
      </c>
      <c r="D13" s="5">
        <f t="shared" si="0"/>
        <v>-30</v>
      </c>
    </row>
    <row r="14" spans="1:5">
      <c r="A14" s="8" t="s">
        <v>44</v>
      </c>
      <c r="B14" s="6">
        <v>69076</v>
      </c>
      <c r="C14" s="6">
        <v>88202</v>
      </c>
      <c r="D14" s="5">
        <f t="shared" si="0"/>
        <v>19126</v>
      </c>
    </row>
    <row r="15" spans="1:5">
      <c r="A15" s="8" t="s">
        <v>42</v>
      </c>
      <c r="B15" s="6">
        <v>557242</v>
      </c>
      <c r="C15" s="6">
        <v>553779</v>
      </c>
      <c r="D15" s="5">
        <f t="shared" si="0"/>
        <v>-3463</v>
      </c>
    </row>
    <row r="16" spans="1:5">
      <c r="A16" s="8" t="s">
        <v>55</v>
      </c>
      <c r="B16" s="6">
        <v>892737</v>
      </c>
      <c r="C16" s="6">
        <v>904009</v>
      </c>
      <c r="D16" s="5">
        <f t="shared" si="0"/>
        <v>11272</v>
      </c>
    </row>
    <row r="17" spans="1:4">
      <c r="A17" s="8" t="s">
        <v>50</v>
      </c>
      <c r="B17" s="6">
        <v>797261</v>
      </c>
      <c r="C17" s="6">
        <v>825951</v>
      </c>
      <c r="D17" s="5">
        <f t="shared" si="0"/>
        <v>28690</v>
      </c>
    </row>
    <row r="18" spans="1:4">
      <c r="A18" s="8" t="s">
        <v>56</v>
      </c>
      <c r="B18" s="6">
        <v>457770</v>
      </c>
      <c r="C18" s="6">
        <v>457671</v>
      </c>
      <c r="D18" s="5">
        <f t="shared" si="0"/>
        <v>-99</v>
      </c>
    </row>
    <row r="19" spans="1:4">
      <c r="A19" s="8" t="s">
        <v>36</v>
      </c>
      <c r="B19" s="6">
        <v>274005</v>
      </c>
      <c r="C19" s="6">
        <v>270932</v>
      </c>
      <c r="D19" s="5">
        <f t="shared" si="0"/>
        <v>-3073</v>
      </c>
    </row>
    <row r="20" spans="1:4">
      <c r="A20" s="8" t="s">
        <v>57</v>
      </c>
      <c r="B20" s="6">
        <v>309155</v>
      </c>
      <c r="C20" s="6">
        <v>305657</v>
      </c>
      <c r="D20" s="5">
        <f t="shared" si="0"/>
        <v>-3498</v>
      </c>
    </row>
    <row r="21" spans="1:4">
      <c r="A21" s="8" t="s">
        <v>58</v>
      </c>
      <c r="B21" s="6">
        <v>60168</v>
      </c>
      <c r="C21" s="6">
        <v>64118</v>
      </c>
      <c r="D21" s="5">
        <f t="shared" si="0"/>
        <v>3950</v>
      </c>
    </row>
    <row r="22" spans="1:4">
      <c r="A22" s="8" t="s">
        <v>59</v>
      </c>
      <c r="B22" s="6">
        <v>109984</v>
      </c>
      <c r="C22" s="6">
        <v>110487</v>
      </c>
      <c r="D22" s="5">
        <f t="shared" si="0"/>
        <v>503</v>
      </c>
    </row>
    <row r="23" spans="1:4">
      <c r="A23" s="8" t="s">
        <v>39</v>
      </c>
      <c r="B23" s="6">
        <v>771021</v>
      </c>
      <c r="C23" s="6">
        <v>754651</v>
      </c>
      <c r="D23" s="5">
        <f t="shared" si="0"/>
        <v>-16370</v>
      </c>
    </row>
    <row r="24" spans="1:4">
      <c r="A24" s="8" t="s">
        <v>71</v>
      </c>
      <c r="B24" s="6">
        <v>24397</v>
      </c>
      <c r="C24" s="6">
        <v>21392</v>
      </c>
      <c r="D24" s="5">
        <f t="shared" si="0"/>
        <v>-3005</v>
      </c>
    </row>
    <row r="25" spans="1:4">
      <c r="A25" s="8" t="s">
        <v>46</v>
      </c>
      <c r="B25" s="6">
        <v>789563</v>
      </c>
      <c r="C25" s="6">
        <v>792663</v>
      </c>
      <c r="D25" s="5">
        <f t="shared" si="0"/>
        <v>3100</v>
      </c>
    </row>
    <row r="26" spans="1:4">
      <c r="A26" s="8" t="s">
        <v>60</v>
      </c>
      <c r="B26" s="6">
        <v>6885</v>
      </c>
      <c r="C26" s="6">
        <v>6385</v>
      </c>
      <c r="D26" s="5">
        <f t="shared" si="0"/>
        <v>-500</v>
      </c>
    </row>
    <row r="27" spans="1:4">
      <c r="A27" s="8" t="s">
        <v>61</v>
      </c>
      <c r="B27" s="6">
        <v>31159</v>
      </c>
      <c r="C27" s="6">
        <v>31159</v>
      </c>
      <c r="D27" s="5">
        <f t="shared" si="0"/>
        <v>0</v>
      </c>
    </row>
    <row r="28" spans="1:4">
      <c r="A28" s="8" t="s">
        <v>72</v>
      </c>
      <c r="B28" s="6">
        <v>987721</v>
      </c>
      <c r="C28" s="6">
        <v>1101896</v>
      </c>
      <c r="D28" s="5">
        <f t="shared" si="0"/>
        <v>114175</v>
      </c>
    </row>
    <row r="29" spans="1:4">
      <c r="A29" s="8" t="s">
        <v>73</v>
      </c>
      <c r="B29" s="6">
        <v>859569</v>
      </c>
      <c r="C29" s="6">
        <v>896569</v>
      </c>
      <c r="D29" s="5">
        <f t="shared" si="0"/>
        <v>37000</v>
      </c>
    </row>
    <row r="30" spans="1:4">
      <c r="A30" s="8" t="s">
        <v>74</v>
      </c>
      <c r="B30" s="6">
        <v>16167</v>
      </c>
      <c r="C30" s="6">
        <v>16115</v>
      </c>
      <c r="D30" s="5">
        <f t="shared" si="0"/>
        <v>-52</v>
      </c>
    </row>
    <row r="31" spans="1:4">
      <c r="A31" s="8" t="s">
        <v>45</v>
      </c>
      <c r="B31" s="6">
        <v>1336056</v>
      </c>
      <c r="C31" s="6">
        <v>1241009</v>
      </c>
      <c r="D31" s="5">
        <f t="shared" si="0"/>
        <v>-95047</v>
      </c>
    </row>
    <row r="32" spans="1:4">
      <c r="A32" s="8" t="s">
        <v>75</v>
      </c>
      <c r="B32" s="6">
        <v>267831</v>
      </c>
      <c r="C32" s="6">
        <v>302411</v>
      </c>
      <c r="D32" s="5">
        <f t="shared" si="0"/>
        <v>34580</v>
      </c>
    </row>
    <row r="33" spans="1:5">
      <c r="A33" s="8" t="s">
        <v>76</v>
      </c>
      <c r="B33" s="6">
        <v>37384</v>
      </c>
      <c r="C33" s="6">
        <v>37384</v>
      </c>
      <c r="D33" s="5">
        <f t="shared" si="0"/>
        <v>0</v>
      </c>
    </row>
    <row r="34" spans="1:5">
      <c r="A34" s="8" t="s">
        <v>77</v>
      </c>
      <c r="B34" s="6">
        <v>35128</v>
      </c>
      <c r="C34" s="6">
        <v>24775</v>
      </c>
      <c r="D34" s="5">
        <f t="shared" si="0"/>
        <v>-10353</v>
      </c>
    </row>
    <row r="35" spans="1:5" s="1" customFormat="1" ht="13" customHeight="1">
      <c r="A35" s="7" t="s">
        <v>79</v>
      </c>
      <c r="B35" s="4">
        <f>SUM(B2:B34)</f>
        <v>11351186</v>
      </c>
      <c r="C35" s="4">
        <f t="shared" ref="C35" si="1">SUM(C2:C34)</f>
        <v>11511480</v>
      </c>
      <c r="D35" s="4">
        <f t="shared" si="0"/>
        <v>160294</v>
      </c>
      <c r="E3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29"/>
  <sheetViews>
    <sheetView workbookViewId="0">
      <pane ySplit="1" topLeftCell="A9" activePane="bottomLeft" state="frozen"/>
      <selection pane="bottomLeft" activeCell="I24" sqref="I24"/>
    </sheetView>
  </sheetViews>
  <sheetFormatPr defaultColWidth="9.08203125" defaultRowHeight="15.5"/>
  <cols>
    <col min="1" max="1" width="40.25" style="30" customWidth="1"/>
    <col min="2" max="2" width="12.25" style="30" customWidth="1"/>
    <col min="3" max="3" width="11.08203125" style="30" customWidth="1"/>
    <col min="4" max="4" width="8.75" style="30" customWidth="1"/>
    <col min="5" max="16384" width="9.08203125" style="30"/>
  </cols>
  <sheetData>
    <row r="1" spans="1:5">
      <c r="A1" s="34" t="s">
        <v>80</v>
      </c>
      <c r="B1" s="35" t="s">
        <v>105</v>
      </c>
      <c r="C1" s="35" t="s">
        <v>103</v>
      </c>
      <c r="D1" s="35" t="s">
        <v>96</v>
      </c>
      <c r="E1" s="29"/>
    </row>
    <row r="2" spans="1:5" s="31" customFormat="1">
      <c r="A2" s="36" t="s">
        <v>62</v>
      </c>
      <c r="B2" s="37">
        <f>SUM(B3:B4)</f>
        <v>909358</v>
      </c>
      <c r="C2" s="37">
        <f>SUM(C3:C4)</f>
        <v>526358</v>
      </c>
      <c r="D2" s="37">
        <f>SUM(C2-B2)</f>
        <v>-383000</v>
      </c>
    </row>
    <row r="3" spans="1:5" s="32" customFormat="1">
      <c r="A3" s="38" t="s">
        <v>92</v>
      </c>
      <c r="B3" s="39">
        <v>30000</v>
      </c>
      <c r="C3" s="40">
        <v>47000</v>
      </c>
      <c r="D3" s="41">
        <f t="shared" ref="D3:D24" si="0">SUM(C3-B3)</f>
        <v>17000</v>
      </c>
    </row>
    <row r="4" spans="1:5" s="32" customFormat="1">
      <c r="A4" s="38" t="s">
        <v>98</v>
      </c>
      <c r="B4" s="39">
        <v>879358</v>
      </c>
      <c r="C4" s="40">
        <v>479358</v>
      </c>
      <c r="D4" s="41">
        <f t="shared" si="0"/>
        <v>-400000</v>
      </c>
    </row>
    <row r="5" spans="1:5" s="31" customFormat="1">
      <c r="A5" s="36" t="s">
        <v>63</v>
      </c>
      <c r="B5" s="37">
        <v>3355105</v>
      </c>
      <c r="C5" s="37">
        <f>SUM(C6:C15)</f>
        <v>3184291</v>
      </c>
      <c r="D5" s="37">
        <f t="shared" si="0"/>
        <v>-170814</v>
      </c>
    </row>
    <row r="6" spans="1:5" s="32" customFormat="1">
      <c r="A6" s="38" t="s">
        <v>89</v>
      </c>
      <c r="B6" s="39">
        <v>200000</v>
      </c>
      <c r="C6" s="40">
        <v>160000</v>
      </c>
      <c r="D6" s="41">
        <f t="shared" si="0"/>
        <v>-40000</v>
      </c>
    </row>
    <row r="7" spans="1:5" s="32" customFormat="1">
      <c r="A7" s="38" t="s">
        <v>90</v>
      </c>
      <c r="B7" s="39">
        <v>200000</v>
      </c>
      <c r="C7" s="40">
        <v>380000</v>
      </c>
      <c r="D7" s="41">
        <f t="shared" si="0"/>
        <v>180000</v>
      </c>
    </row>
    <row r="8" spans="1:5" s="32" customFormat="1" ht="28">
      <c r="A8" s="42" t="s">
        <v>65</v>
      </c>
      <c r="B8" s="39">
        <v>1499341</v>
      </c>
      <c r="C8" s="40">
        <v>1262527</v>
      </c>
      <c r="D8" s="46">
        <f t="shared" si="0"/>
        <v>-236814</v>
      </c>
    </row>
    <row r="9" spans="1:5" s="32" customFormat="1">
      <c r="A9" s="38" t="s">
        <v>91</v>
      </c>
      <c r="B9" s="39">
        <v>100000</v>
      </c>
      <c r="C9" s="40">
        <v>99000</v>
      </c>
      <c r="D9" s="41">
        <f t="shared" si="0"/>
        <v>-1000</v>
      </c>
    </row>
    <row r="10" spans="1:5" s="32" customFormat="1">
      <c r="A10" s="38" t="s">
        <v>92</v>
      </c>
      <c r="B10" s="39">
        <v>100000</v>
      </c>
      <c r="C10" s="40">
        <v>4534</v>
      </c>
      <c r="D10" s="41">
        <f t="shared" si="0"/>
        <v>-95466</v>
      </c>
    </row>
    <row r="11" spans="1:5" s="32" customFormat="1">
      <c r="A11" s="38" t="s">
        <v>93</v>
      </c>
      <c r="B11" s="39">
        <v>182000</v>
      </c>
      <c r="C11" s="40">
        <v>182000</v>
      </c>
      <c r="D11" s="41">
        <f t="shared" si="0"/>
        <v>0</v>
      </c>
    </row>
    <row r="12" spans="1:5" s="32" customFormat="1">
      <c r="A12" s="38" t="s">
        <v>64</v>
      </c>
      <c r="B12" s="39">
        <v>340000</v>
      </c>
      <c r="C12" s="40">
        <v>340000</v>
      </c>
      <c r="D12" s="41">
        <f t="shared" si="0"/>
        <v>0</v>
      </c>
    </row>
    <row r="13" spans="1:5" s="32" customFormat="1">
      <c r="A13" s="38" t="s">
        <v>107</v>
      </c>
      <c r="B13" s="39">
        <v>620764</v>
      </c>
      <c r="C13" s="40">
        <v>665230</v>
      </c>
      <c r="D13" s="41">
        <f t="shared" si="0"/>
        <v>44466</v>
      </c>
    </row>
    <row r="14" spans="1:5" s="32" customFormat="1">
      <c r="A14" s="38" t="s">
        <v>87</v>
      </c>
      <c r="B14" s="39">
        <v>33000</v>
      </c>
      <c r="C14" s="40">
        <v>33000</v>
      </c>
      <c r="D14" s="41">
        <f t="shared" si="0"/>
        <v>0</v>
      </c>
    </row>
    <row r="15" spans="1:5" s="32" customFormat="1">
      <c r="A15" s="38" t="s">
        <v>102</v>
      </c>
      <c r="B15" s="39">
        <v>80000</v>
      </c>
      <c r="C15" s="40">
        <v>58000</v>
      </c>
      <c r="D15" s="41">
        <f t="shared" si="0"/>
        <v>-22000</v>
      </c>
    </row>
    <row r="16" spans="1:5" s="31" customFormat="1">
      <c r="A16" s="36" t="s">
        <v>97</v>
      </c>
      <c r="B16" s="37">
        <v>148154</v>
      </c>
      <c r="C16" s="37">
        <f>SUM(C17:C19)</f>
        <v>123154</v>
      </c>
      <c r="D16" s="37">
        <f t="shared" si="0"/>
        <v>-25000</v>
      </c>
    </row>
    <row r="17" spans="1:4" s="32" customFormat="1">
      <c r="A17" s="38" t="s">
        <v>94</v>
      </c>
      <c r="B17" s="39">
        <v>80000</v>
      </c>
      <c r="C17" s="40">
        <v>55000</v>
      </c>
      <c r="D17" s="41">
        <f t="shared" si="0"/>
        <v>-25000</v>
      </c>
    </row>
    <row r="18" spans="1:4" s="32" customFormat="1" ht="28">
      <c r="A18" s="42" t="s">
        <v>88</v>
      </c>
      <c r="B18" s="39">
        <v>60000</v>
      </c>
      <c r="C18" s="40">
        <v>60000</v>
      </c>
      <c r="D18" s="41">
        <f t="shared" si="0"/>
        <v>0</v>
      </c>
    </row>
    <row r="19" spans="1:4" s="32" customFormat="1">
      <c r="A19" s="38" t="s">
        <v>99</v>
      </c>
      <c r="B19" s="39">
        <v>8154</v>
      </c>
      <c r="C19" s="40">
        <v>8154</v>
      </c>
      <c r="D19" s="41">
        <f t="shared" si="0"/>
        <v>0</v>
      </c>
    </row>
    <row r="20" spans="1:4" s="31" customFormat="1">
      <c r="A20" s="36" t="s">
        <v>70</v>
      </c>
      <c r="B20" s="37">
        <v>1208979</v>
      </c>
      <c r="C20" s="37">
        <f>SUM(C21:C24)</f>
        <v>1230979</v>
      </c>
      <c r="D20" s="37">
        <f t="shared" si="0"/>
        <v>22000</v>
      </c>
    </row>
    <row r="21" spans="1:4" s="32" customFormat="1" ht="28">
      <c r="A21" s="42" t="s">
        <v>67</v>
      </c>
      <c r="B21" s="39">
        <v>30000</v>
      </c>
      <c r="C21" s="40">
        <v>30000</v>
      </c>
      <c r="D21" s="41">
        <f t="shared" si="0"/>
        <v>0</v>
      </c>
    </row>
    <row r="22" spans="1:4" s="32" customFormat="1">
      <c r="A22" s="38" t="s">
        <v>68</v>
      </c>
      <c r="B22" s="39">
        <v>120000</v>
      </c>
      <c r="C22" s="40">
        <v>120000</v>
      </c>
      <c r="D22" s="41">
        <f t="shared" si="0"/>
        <v>0</v>
      </c>
    </row>
    <row r="23" spans="1:4" s="32" customFormat="1">
      <c r="A23" s="38" t="s">
        <v>66</v>
      </c>
      <c r="B23" s="39">
        <v>1058979</v>
      </c>
      <c r="C23" s="40">
        <v>1058979</v>
      </c>
      <c r="D23" s="41">
        <f t="shared" si="0"/>
        <v>0</v>
      </c>
    </row>
    <row r="24" spans="1:4" s="32" customFormat="1" ht="28">
      <c r="A24" s="42" t="s">
        <v>106</v>
      </c>
      <c r="B24" s="39">
        <v>0</v>
      </c>
      <c r="C24" s="40">
        <v>22000</v>
      </c>
      <c r="D24" s="46">
        <f t="shared" si="0"/>
        <v>22000</v>
      </c>
    </row>
    <row r="25" spans="1:4" s="31" customFormat="1">
      <c r="A25" s="36" t="s">
        <v>69</v>
      </c>
      <c r="B25" s="37">
        <v>150000</v>
      </c>
      <c r="C25" s="37">
        <v>150000</v>
      </c>
      <c r="D25" s="37">
        <v>0</v>
      </c>
    </row>
    <row r="26" spans="1:4" s="32" customFormat="1" ht="28">
      <c r="A26" s="42" t="s">
        <v>95</v>
      </c>
      <c r="B26" s="39">
        <v>60000</v>
      </c>
      <c r="C26" s="40">
        <v>60000</v>
      </c>
      <c r="D26" s="40">
        <v>0</v>
      </c>
    </row>
    <row r="27" spans="1:4" s="32" customFormat="1">
      <c r="A27" s="38" t="s">
        <v>100</v>
      </c>
      <c r="B27" s="39">
        <v>50000</v>
      </c>
      <c r="C27" s="40">
        <v>50000</v>
      </c>
      <c r="D27" s="40">
        <v>0</v>
      </c>
    </row>
    <row r="28" spans="1:4" s="32" customFormat="1">
      <c r="A28" s="38" t="s">
        <v>101</v>
      </c>
      <c r="B28" s="39">
        <v>40000</v>
      </c>
      <c r="C28" s="40">
        <v>40000</v>
      </c>
      <c r="D28" s="40">
        <v>0</v>
      </c>
    </row>
    <row r="29" spans="1:4" s="33" customFormat="1" ht="13" customHeight="1">
      <c r="A29" s="43" t="s">
        <v>79</v>
      </c>
      <c r="B29" s="44">
        <f>SUM(B2+B5+B16+B20+B25)</f>
        <v>5771596</v>
      </c>
      <c r="C29" s="44">
        <f t="shared" ref="C29:D29" si="1">SUM(C2+C5+C16+C20+C25)</f>
        <v>5214782</v>
      </c>
      <c r="D29" s="44">
        <f t="shared" si="1"/>
        <v>-556814</v>
      </c>
    </row>
  </sheetData>
  <pageMargins left="0.7" right="0.7" top="0.75" bottom="0.7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25"/>
  <sheetViews>
    <sheetView tabSelected="1" zoomScaleNormal="100" workbookViewId="0">
      <selection activeCell="X17" sqref="X17"/>
    </sheetView>
  </sheetViews>
  <sheetFormatPr defaultColWidth="7.58203125" defaultRowHeight="13"/>
  <cols>
    <col min="1" max="1" width="24.33203125" style="61" bestFit="1" customWidth="1"/>
    <col min="2" max="2" width="31.5" style="56" bestFit="1" customWidth="1"/>
    <col min="3" max="3" width="23.5" style="56" customWidth="1"/>
    <col min="4" max="4" width="9.25" style="56" bestFit="1" customWidth="1"/>
    <col min="5" max="5" width="44.08203125" style="62" customWidth="1"/>
    <col min="6" max="6" width="7" style="56" customWidth="1"/>
    <col min="7" max="16384" width="7.58203125" style="56"/>
  </cols>
  <sheetData>
    <row r="3" spans="1:6" ht="34.5">
      <c r="A3" s="53" t="s">
        <v>1010</v>
      </c>
      <c r="B3" s="53" t="s">
        <v>1011</v>
      </c>
      <c r="C3" s="53" t="s">
        <v>78</v>
      </c>
      <c r="D3" s="53" t="s">
        <v>1012</v>
      </c>
      <c r="E3" s="54" t="s">
        <v>1008</v>
      </c>
      <c r="F3" s="55" t="s">
        <v>1013</v>
      </c>
    </row>
    <row r="4" spans="1:6" ht="12.5">
      <c r="A4" s="57" t="s">
        <v>1014</v>
      </c>
      <c r="B4" s="57" t="s">
        <v>1015</v>
      </c>
      <c r="C4" s="57" t="s">
        <v>347</v>
      </c>
      <c r="D4" s="58" t="s">
        <v>958</v>
      </c>
      <c r="E4" s="59" t="s">
        <v>959</v>
      </c>
      <c r="F4" s="60">
        <v>6000</v>
      </c>
    </row>
    <row r="5" spans="1:6" ht="12.5">
      <c r="A5" s="57" t="s">
        <v>1014</v>
      </c>
      <c r="B5" s="57" t="s">
        <v>1015</v>
      </c>
      <c r="C5" s="57" t="s">
        <v>226</v>
      </c>
      <c r="D5" s="58" t="s">
        <v>958</v>
      </c>
      <c r="E5" s="59" t="s">
        <v>959</v>
      </c>
      <c r="F5" s="60">
        <v>11215</v>
      </c>
    </row>
    <row r="6" spans="1:6" ht="12.5">
      <c r="A6" s="57" t="s">
        <v>1014</v>
      </c>
      <c r="B6" s="57" t="s">
        <v>1015</v>
      </c>
      <c r="C6" s="57" t="s">
        <v>732</v>
      </c>
      <c r="D6" s="58" t="s">
        <v>958</v>
      </c>
      <c r="E6" s="59" t="s">
        <v>959</v>
      </c>
      <c r="F6" s="60">
        <v>3884</v>
      </c>
    </row>
    <row r="7" spans="1:6" ht="12.5">
      <c r="A7" s="57" t="s">
        <v>1014</v>
      </c>
      <c r="B7" s="57" t="s">
        <v>1016</v>
      </c>
      <c r="C7" s="57" t="s">
        <v>347</v>
      </c>
      <c r="D7" s="58" t="s">
        <v>961</v>
      </c>
      <c r="E7" s="59" t="s">
        <v>959</v>
      </c>
      <c r="F7" s="60">
        <v>-6000</v>
      </c>
    </row>
    <row r="8" spans="1:6" ht="12.5">
      <c r="A8" s="57" t="s">
        <v>1014</v>
      </c>
      <c r="B8" s="57" t="s">
        <v>1016</v>
      </c>
      <c r="C8" s="57" t="s">
        <v>226</v>
      </c>
      <c r="D8" s="58" t="s">
        <v>961</v>
      </c>
      <c r="E8" s="59" t="s">
        <v>959</v>
      </c>
      <c r="F8" s="60">
        <v>-11215</v>
      </c>
    </row>
    <row r="9" spans="1:6" ht="12.5">
      <c r="A9" s="57" t="s">
        <v>1014</v>
      </c>
      <c r="B9" s="57" t="s">
        <v>1016</v>
      </c>
      <c r="C9" s="57" t="s">
        <v>732</v>
      </c>
      <c r="D9" s="58" t="s">
        <v>961</v>
      </c>
      <c r="E9" s="59" t="s">
        <v>959</v>
      </c>
      <c r="F9" s="60">
        <v>-3884</v>
      </c>
    </row>
    <row r="10" spans="1:6" ht="12.5">
      <c r="A10" s="57" t="s">
        <v>1014</v>
      </c>
      <c r="B10" s="57" t="s">
        <v>1017</v>
      </c>
      <c r="C10" s="57" t="s">
        <v>982</v>
      </c>
      <c r="D10" s="58" t="s">
        <v>985</v>
      </c>
      <c r="E10" s="59" t="s">
        <v>991</v>
      </c>
      <c r="F10" s="60">
        <v>-400000</v>
      </c>
    </row>
    <row r="11" spans="1:6" ht="12.5">
      <c r="A11" s="57" t="s">
        <v>1014</v>
      </c>
      <c r="B11" s="57" t="s">
        <v>1017</v>
      </c>
      <c r="C11" s="57" t="s">
        <v>982</v>
      </c>
      <c r="D11" s="58" t="s">
        <v>985</v>
      </c>
      <c r="E11" s="59" t="s">
        <v>986</v>
      </c>
      <c r="F11" s="60">
        <v>-876763</v>
      </c>
    </row>
    <row r="12" spans="1:6" ht="12.5">
      <c r="A12" s="57" t="s">
        <v>1014</v>
      </c>
      <c r="B12" s="57" t="s">
        <v>1017</v>
      </c>
      <c r="C12" s="57" t="s">
        <v>982</v>
      </c>
      <c r="D12" s="58" t="s">
        <v>985</v>
      </c>
      <c r="E12" s="59" t="s">
        <v>990</v>
      </c>
      <c r="F12" s="60">
        <v>876763</v>
      </c>
    </row>
    <row r="13" spans="1:6" ht="12.5">
      <c r="A13" s="57" t="s">
        <v>1018</v>
      </c>
      <c r="B13" s="57" t="s">
        <v>1017</v>
      </c>
      <c r="C13" s="57" t="s">
        <v>982</v>
      </c>
      <c r="D13" s="58" t="s">
        <v>988</v>
      </c>
      <c r="E13" s="59" t="s">
        <v>989</v>
      </c>
      <c r="F13" s="60">
        <v>-20000</v>
      </c>
    </row>
    <row r="14" spans="1:6" ht="12.5">
      <c r="A14" s="57" t="s">
        <v>1019</v>
      </c>
      <c r="B14" s="57" t="s">
        <v>1020</v>
      </c>
      <c r="C14" s="57" t="s">
        <v>116</v>
      </c>
      <c r="D14" s="58" t="s">
        <v>401</v>
      </c>
      <c r="E14" s="59" t="s">
        <v>400</v>
      </c>
      <c r="F14" s="60">
        <v>-22000</v>
      </c>
    </row>
    <row r="15" spans="1:6" ht="12.5">
      <c r="A15" s="57" t="s">
        <v>1019</v>
      </c>
      <c r="B15" s="57" t="s">
        <v>1020</v>
      </c>
      <c r="C15" s="57" t="s">
        <v>116</v>
      </c>
      <c r="D15" s="58" t="s">
        <v>934</v>
      </c>
      <c r="E15" s="59" t="s">
        <v>935</v>
      </c>
      <c r="F15" s="60">
        <v>22000</v>
      </c>
    </row>
    <row r="16" spans="1:6" ht="12.5">
      <c r="A16" s="57" t="s">
        <v>1019</v>
      </c>
      <c r="B16" s="57" t="s">
        <v>1020</v>
      </c>
      <c r="C16" s="57" t="s">
        <v>139</v>
      </c>
      <c r="D16" s="58" t="s">
        <v>401</v>
      </c>
      <c r="E16" s="59" t="s">
        <v>402</v>
      </c>
      <c r="F16" s="60">
        <v>17000</v>
      </c>
    </row>
    <row r="17" spans="1:6" ht="12.5">
      <c r="A17" s="57" t="s">
        <v>1019</v>
      </c>
      <c r="B17" s="57" t="s">
        <v>1020</v>
      </c>
      <c r="C17" s="57" t="s">
        <v>139</v>
      </c>
      <c r="D17" s="58" t="s">
        <v>534</v>
      </c>
      <c r="E17" s="59" t="s">
        <v>535</v>
      </c>
      <c r="F17" s="60">
        <v>40000</v>
      </c>
    </row>
    <row r="18" spans="1:6" ht="23">
      <c r="A18" s="57" t="s">
        <v>1019</v>
      </c>
      <c r="B18" s="57" t="s">
        <v>1020</v>
      </c>
      <c r="C18" s="57" t="s">
        <v>139</v>
      </c>
      <c r="D18" s="58" t="s">
        <v>534</v>
      </c>
      <c r="E18" s="59" t="s">
        <v>536</v>
      </c>
      <c r="F18" s="60">
        <v>60000</v>
      </c>
    </row>
    <row r="19" spans="1:6" ht="23">
      <c r="A19" s="57" t="s">
        <v>1019</v>
      </c>
      <c r="B19" s="57" t="s">
        <v>1020</v>
      </c>
      <c r="C19" s="57" t="s">
        <v>139</v>
      </c>
      <c r="D19" s="58" t="s">
        <v>534</v>
      </c>
      <c r="E19" s="59" t="s">
        <v>537</v>
      </c>
      <c r="F19" s="60">
        <v>80000</v>
      </c>
    </row>
    <row r="20" spans="1:6" ht="12.5">
      <c r="A20" s="57" t="s">
        <v>1019</v>
      </c>
      <c r="B20" s="57" t="s">
        <v>1020</v>
      </c>
      <c r="C20" s="57" t="s">
        <v>139</v>
      </c>
      <c r="D20" s="58" t="s">
        <v>404</v>
      </c>
      <c r="E20" s="59" t="s">
        <v>491</v>
      </c>
      <c r="F20" s="60">
        <v>-44466</v>
      </c>
    </row>
    <row r="21" spans="1:6" ht="12.5">
      <c r="A21" s="57" t="s">
        <v>1019</v>
      </c>
      <c r="B21" s="57" t="s">
        <v>1020</v>
      </c>
      <c r="C21" s="57" t="s">
        <v>139</v>
      </c>
      <c r="D21" s="58" t="s">
        <v>404</v>
      </c>
      <c r="E21" s="59" t="s">
        <v>406</v>
      </c>
      <c r="F21" s="60">
        <v>-34000</v>
      </c>
    </row>
    <row r="22" spans="1:6" ht="23">
      <c r="A22" s="57" t="s">
        <v>1019</v>
      </c>
      <c r="B22" s="57" t="s">
        <v>1020</v>
      </c>
      <c r="C22" s="57" t="s">
        <v>139</v>
      </c>
      <c r="D22" s="58" t="s">
        <v>404</v>
      </c>
      <c r="E22" s="59" t="s">
        <v>409</v>
      </c>
      <c r="F22" s="60">
        <v>34000</v>
      </c>
    </row>
    <row r="23" spans="1:6" ht="23">
      <c r="A23" s="57" t="s">
        <v>1019</v>
      </c>
      <c r="B23" s="57" t="s">
        <v>1020</v>
      </c>
      <c r="C23" s="57" t="s">
        <v>139</v>
      </c>
      <c r="D23" s="58" t="s">
        <v>404</v>
      </c>
      <c r="E23" s="59" t="s">
        <v>810</v>
      </c>
      <c r="F23" s="60">
        <v>25000</v>
      </c>
    </row>
    <row r="24" spans="1:6" ht="23">
      <c r="A24" s="57" t="s">
        <v>1019</v>
      </c>
      <c r="B24" s="57" t="s">
        <v>1020</v>
      </c>
      <c r="C24" s="57" t="s">
        <v>139</v>
      </c>
      <c r="D24" s="58" t="s">
        <v>404</v>
      </c>
      <c r="E24" s="59" t="s">
        <v>530</v>
      </c>
      <c r="F24" s="60">
        <v>-40000</v>
      </c>
    </row>
    <row r="25" spans="1:6" ht="23">
      <c r="A25" s="57" t="s">
        <v>1019</v>
      </c>
      <c r="B25" s="57" t="s">
        <v>1020</v>
      </c>
      <c r="C25" s="57" t="s">
        <v>139</v>
      </c>
      <c r="D25" s="58" t="s">
        <v>404</v>
      </c>
      <c r="E25" s="59" t="s">
        <v>538</v>
      </c>
      <c r="F25" s="60">
        <v>-60000</v>
      </c>
    </row>
    <row r="26" spans="1:6" ht="23">
      <c r="A26" s="57" t="s">
        <v>1019</v>
      </c>
      <c r="B26" s="57" t="s">
        <v>1020</v>
      </c>
      <c r="C26" s="57" t="s">
        <v>139</v>
      </c>
      <c r="D26" s="58" t="s">
        <v>404</v>
      </c>
      <c r="E26" s="59" t="s">
        <v>544</v>
      </c>
      <c r="F26" s="60">
        <v>-80000</v>
      </c>
    </row>
    <row r="27" spans="1:6" ht="12.5">
      <c r="A27" s="57" t="s">
        <v>1019</v>
      </c>
      <c r="B27" s="57" t="s">
        <v>1020</v>
      </c>
      <c r="C27" s="57" t="s">
        <v>139</v>
      </c>
      <c r="D27" s="58" t="s">
        <v>404</v>
      </c>
      <c r="E27" s="59" t="s">
        <v>405</v>
      </c>
      <c r="F27" s="60">
        <v>-17000</v>
      </c>
    </row>
    <row r="28" spans="1:6" ht="23">
      <c r="A28" s="57" t="s">
        <v>1019</v>
      </c>
      <c r="B28" s="57" t="s">
        <v>1020</v>
      </c>
      <c r="C28" s="57" t="s">
        <v>139</v>
      </c>
      <c r="D28" s="58" t="s">
        <v>404</v>
      </c>
      <c r="E28" s="59" t="s">
        <v>999</v>
      </c>
      <c r="F28" s="60">
        <v>-156814</v>
      </c>
    </row>
    <row r="29" spans="1:6" ht="12.5">
      <c r="A29" s="57" t="s">
        <v>1019</v>
      </c>
      <c r="B29" s="57" t="s">
        <v>1020</v>
      </c>
      <c r="C29" s="57" t="s">
        <v>139</v>
      </c>
      <c r="D29" s="58" t="s">
        <v>404</v>
      </c>
      <c r="E29" s="59" t="s">
        <v>494</v>
      </c>
      <c r="F29" s="60">
        <v>44466</v>
      </c>
    </row>
    <row r="30" spans="1:6" ht="23">
      <c r="A30" s="57" t="s">
        <v>1019</v>
      </c>
      <c r="B30" s="57" t="s">
        <v>1021</v>
      </c>
      <c r="C30" s="57" t="s">
        <v>139</v>
      </c>
      <c r="D30" s="58" t="s">
        <v>816</v>
      </c>
      <c r="E30" s="59" t="s">
        <v>817</v>
      </c>
      <c r="F30" s="60">
        <v>-25000</v>
      </c>
    </row>
    <row r="31" spans="1:6" ht="23">
      <c r="A31" s="57" t="s">
        <v>1022</v>
      </c>
      <c r="B31" s="57" t="s">
        <v>1023</v>
      </c>
      <c r="C31" s="57" t="s">
        <v>139</v>
      </c>
      <c r="D31" s="58" t="s">
        <v>994</v>
      </c>
      <c r="E31" s="59" t="s">
        <v>1000</v>
      </c>
      <c r="F31" s="60">
        <v>-156814</v>
      </c>
    </row>
    <row r="32" spans="1:6" ht="23">
      <c r="A32" s="57" t="s">
        <v>1022</v>
      </c>
      <c r="B32" s="57" t="s">
        <v>1023</v>
      </c>
      <c r="C32" s="57" t="s">
        <v>139</v>
      </c>
      <c r="D32" s="58" t="s">
        <v>994</v>
      </c>
      <c r="E32" s="59" t="s">
        <v>995</v>
      </c>
      <c r="F32" s="60">
        <v>200000</v>
      </c>
    </row>
    <row r="33" spans="1:6" ht="12.5">
      <c r="A33" s="57" t="s">
        <v>1024</v>
      </c>
      <c r="B33" s="57" t="s">
        <v>1025</v>
      </c>
      <c r="C33" s="57" t="s">
        <v>982</v>
      </c>
      <c r="D33" s="58" t="s">
        <v>997</v>
      </c>
      <c r="E33" s="59" t="s">
        <v>996</v>
      </c>
      <c r="F33" s="60">
        <v>-99592</v>
      </c>
    </row>
    <row r="34" spans="1:6" ht="23">
      <c r="A34" s="57" t="s">
        <v>1026</v>
      </c>
      <c r="B34" s="57" t="s">
        <v>1027</v>
      </c>
      <c r="C34" s="57" t="s">
        <v>302</v>
      </c>
      <c r="D34" s="58" t="s">
        <v>475</v>
      </c>
      <c r="E34" s="59" t="s">
        <v>476</v>
      </c>
      <c r="F34" s="60">
        <v>5128</v>
      </c>
    </row>
    <row r="35" spans="1:6" ht="23">
      <c r="A35" s="57" t="s">
        <v>1026</v>
      </c>
      <c r="B35" s="57" t="s">
        <v>1027</v>
      </c>
      <c r="C35" s="57" t="s">
        <v>302</v>
      </c>
      <c r="D35" s="58" t="s">
        <v>475</v>
      </c>
      <c r="E35" s="59" t="s">
        <v>578</v>
      </c>
      <c r="F35" s="60">
        <v>320</v>
      </c>
    </row>
    <row r="36" spans="1:6" ht="23">
      <c r="A36" s="57" t="s">
        <v>1026</v>
      </c>
      <c r="B36" s="57" t="s">
        <v>1027</v>
      </c>
      <c r="C36" s="57" t="s">
        <v>302</v>
      </c>
      <c r="D36" s="58" t="s">
        <v>475</v>
      </c>
      <c r="E36" s="59" t="s">
        <v>574</v>
      </c>
      <c r="F36" s="60">
        <v>48</v>
      </c>
    </row>
    <row r="37" spans="1:6" ht="23">
      <c r="A37" s="57" t="s">
        <v>1026</v>
      </c>
      <c r="B37" s="57" t="s">
        <v>1027</v>
      </c>
      <c r="C37" s="57" t="s">
        <v>302</v>
      </c>
      <c r="D37" s="58" t="s">
        <v>475</v>
      </c>
      <c r="E37" s="59" t="s">
        <v>571</v>
      </c>
      <c r="F37" s="60">
        <v>80</v>
      </c>
    </row>
    <row r="38" spans="1:6" ht="12.5">
      <c r="A38" s="57" t="s">
        <v>1026</v>
      </c>
      <c r="B38" s="57" t="s">
        <v>1027</v>
      </c>
      <c r="C38" s="57" t="s">
        <v>302</v>
      </c>
      <c r="D38" s="58" t="s">
        <v>475</v>
      </c>
      <c r="E38" s="59" t="s">
        <v>581</v>
      </c>
      <c r="F38" s="60">
        <v>-320</v>
      </c>
    </row>
    <row r="39" spans="1:6" ht="12.5">
      <c r="A39" s="57" t="s">
        <v>1026</v>
      </c>
      <c r="B39" s="57" t="s">
        <v>1027</v>
      </c>
      <c r="C39" s="57" t="s">
        <v>302</v>
      </c>
      <c r="D39" s="58" t="s">
        <v>475</v>
      </c>
      <c r="E39" s="59" t="s">
        <v>575</v>
      </c>
      <c r="F39" s="60">
        <v>-48</v>
      </c>
    </row>
    <row r="40" spans="1:6" ht="12.5">
      <c r="A40" s="57" t="s">
        <v>1026</v>
      </c>
      <c r="B40" s="57" t="s">
        <v>1027</v>
      </c>
      <c r="C40" s="57" t="s">
        <v>302</v>
      </c>
      <c r="D40" s="58" t="s">
        <v>475</v>
      </c>
      <c r="E40" s="59" t="s">
        <v>568</v>
      </c>
      <c r="F40" s="60">
        <v>-80</v>
      </c>
    </row>
    <row r="41" spans="1:6" ht="12.5">
      <c r="A41" s="57" t="s">
        <v>1026</v>
      </c>
      <c r="B41" s="57" t="s">
        <v>1027</v>
      </c>
      <c r="C41" s="57" t="s">
        <v>325</v>
      </c>
      <c r="D41" s="58" t="s">
        <v>920</v>
      </c>
      <c r="E41" s="59" t="s">
        <v>921</v>
      </c>
      <c r="F41" s="60">
        <v>-2600</v>
      </c>
    </row>
    <row r="42" spans="1:6" ht="12.5">
      <c r="A42" s="57" t="s">
        <v>1026</v>
      </c>
      <c r="B42" s="57" t="s">
        <v>1027</v>
      </c>
      <c r="C42" s="57" t="s">
        <v>325</v>
      </c>
      <c r="D42" s="58" t="s">
        <v>917</v>
      </c>
      <c r="E42" s="59" t="s">
        <v>998</v>
      </c>
      <c r="F42" s="60">
        <v>1224</v>
      </c>
    </row>
    <row r="43" spans="1:6" ht="12.5">
      <c r="A43" s="57" t="s">
        <v>1026</v>
      </c>
      <c r="B43" s="57" t="s">
        <v>1027</v>
      </c>
      <c r="C43" s="57" t="s">
        <v>325</v>
      </c>
      <c r="D43" s="58" t="s">
        <v>917</v>
      </c>
      <c r="E43" s="59" t="s">
        <v>918</v>
      </c>
      <c r="F43" s="60">
        <v>2600</v>
      </c>
    </row>
    <row r="44" spans="1:6" ht="12.5">
      <c r="A44" s="57" t="s">
        <v>1026</v>
      </c>
      <c r="B44" s="57" t="s">
        <v>1027</v>
      </c>
      <c r="C44" s="57" t="s">
        <v>288</v>
      </c>
      <c r="D44" s="58" t="s">
        <v>322</v>
      </c>
      <c r="E44" s="59" t="s">
        <v>313</v>
      </c>
      <c r="F44" s="60">
        <v>4229</v>
      </c>
    </row>
    <row r="45" spans="1:6" ht="46">
      <c r="A45" s="57" t="s">
        <v>1026</v>
      </c>
      <c r="B45" s="57" t="s">
        <v>1027</v>
      </c>
      <c r="C45" s="57" t="s">
        <v>288</v>
      </c>
      <c r="D45" s="58" t="s">
        <v>361</v>
      </c>
      <c r="E45" s="59" t="s">
        <v>362</v>
      </c>
      <c r="F45" s="60">
        <v>-6500</v>
      </c>
    </row>
    <row r="46" spans="1:6" ht="12.5">
      <c r="A46" s="57" t="s">
        <v>1026</v>
      </c>
      <c r="B46" s="57" t="s">
        <v>1027</v>
      </c>
      <c r="C46" s="57" t="s">
        <v>288</v>
      </c>
      <c r="D46" s="58" t="s">
        <v>361</v>
      </c>
      <c r="E46" s="59" t="s">
        <v>614</v>
      </c>
      <c r="F46" s="60">
        <v>-1000</v>
      </c>
    </row>
    <row r="47" spans="1:6" ht="12.5">
      <c r="A47" s="57" t="s">
        <v>1026</v>
      </c>
      <c r="B47" s="57" t="s">
        <v>1027</v>
      </c>
      <c r="C47" s="57" t="s">
        <v>288</v>
      </c>
      <c r="D47" s="58" t="s">
        <v>361</v>
      </c>
      <c r="E47" s="59" t="s">
        <v>619</v>
      </c>
      <c r="F47" s="60">
        <v>-1500</v>
      </c>
    </row>
    <row r="48" spans="1:6" ht="34.5">
      <c r="A48" s="57" t="s">
        <v>1026</v>
      </c>
      <c r="B48" s="57" t="s">
        <v>1027</v>
      </c>
      <c r="C48" s="57" t="s">
        <v>288</v>
      </c>
      <c r="D48" s="58" t="s">
        <v>361</v>
      </c>
      <c r="E48" s="59" t="s">
        <v>375</v>
      </c>
      <c r="F48" s="60">
        <v>-9000</v>
      </c>
    </row>
    <row r="49" spans="1:6" ht="34.5">
      <c r="A49" s="57" t="s">
        <v>1026</v>
      </c>
      <c r="B49" s="57" t="s">
        <v>1027</v>
      </c>
      <c r="C49" s="57" t="s">
        <v>288</v>
      </c>
      <c r="D49" s="58" t="s">
        <v>361</v>
      </c>
      <c r="E49" s="59" t="s">
        <v>387</v>
      </c>
      <c r="F49" s="60">
        <v>-10000</v>
      </c>
    </row>
    <row r="50" spans="1:6" ht="12.5">
      <c r="A50" s="57" t="s">
        <v>1026</v>
      </c>
      <c r="B50" s="57" t="s">
        <v>1027</v>
      </c>
      <c r="C50" s="57" t="s">
        <v>288</v>
      </c>
      <c r="D50" s="58" t="s">
        <v>361</v>
      </c>
      <c r="E50" s="59" t="s">
        <v>363</v>
      </c>
      <c r="F50" s="60">
        <v>-35500</v>
      </c>
    </row>
    <row r="51" spans="1:6" ht="12.5">
      <c r="A51" s="57" t="s">
        <v>1026</v>
      </c>
      <c r="B51" s="57" t="s">
        <v>1027</v>
      </c>
      <c r="C51" s="57" t="s">
        <v>288</v>
      </c>
      <c r="D51" s="58" t="s">
        <v>361</v>
      </c>
      <c r="E51" s="59" t="s">
        <v>562</v>
      </c>
      <c r="F51" s="60">
        <v>87000</v>
      </c>
    </row>
    <row r="52" spans="1:6" ht="23">
      <c r="A52" s="57" t="s">
        <v>1026</v>
      </c>
      <c r="B52" s="57" t="s">
        <v>1027</v>
      </c>
      <c r="C52" s="57" t="s">
        <v>288</v>
      </c>
      <c r="D52" s="58" t="s">
        <v>623</v>
      </c>
      <c r="E52" s="59" t="s">
        <v>624</v>
      </c>
      <c r="F52" s="60">
        <v>-1200</v>
      </c>
    </row>
    <row r="53" spans="1:6" ht="23">
      <c r="A53" s="57" t="s">
        <v>1026</v>
      </c>
      <c r="B53" s="57" t="s">
        <v>1027</v>
      </c>
      <c r="C53" s="57" t="s">
        <v>288</v>
      </c>
      <c r="D53" s="58" t="s">
        <v>383</v>
      </c>
      <c r="E53" s="59" t="s">
        <v>384</v>
      </c>
      <c r="F53" s="60">
        <v>-8000</v>
      </c>
    </row>
    <row r="54" spans="1:6" ht="34.5">
      <c r="A54" s="57" t="s">
        <v>1026</v>
      </c>
      <c r="B54" s="57" t="s">
        <v>1027</v>
      </c>
      <c r="C54" s="57" t="s">
        <v>288</v>
      </c>
      <c r="D54" s="58" t="s">
        <v>291</v>
      </c>
      <c r="E54" s="59" t="s">
        <v>292</v>
      </c>
      <c r="F54" s="60">
        <v>-21500</v>
      </c>
    </row>
    <row r="55" spans="1:6" ht="23">
      <c r="A55" s="57" t="s">
        <v>1026</v>
      </c>
      <c r="B55" s="57" t="s">
        <v>1027</v>
      </c>
      <c r="C55" s="57" t="s">
        <v>288</v>
      </c>
      <c r="D55" s="58" t="s">
        <v>291</v>
      </c>
      <c r="E55" s="59" t="s">
        <v>443</v>
      </c>
      <c r="F55" s="60">
        <v>-75000</v>
      </c>
    </row>
    <row r="56" spans="1:6" ht="12.5">
      <c r="A56" s="57" t="s">
        <v>1026</v>
      </c>
      <c r="B56" s="57" t="s">
        <v>1027</v>
      </c>
      <c r="C56" s="57" t="s">
        <v>288</v>
      </c>
      <c r="D56" s="58" t="s">
        <v>291</v>
      </c>
      <c r="E56" s="59" t="s">
        <v>363</v>
      </c>
      <c r="F56" s="60">
        <v>35500</v>
      </c>
    </row>
    <row r="57" spans="1:6" ht="23">
      <c r="A57" s="57" t="s">
        <v>1026</v>
      </c>
      <c r="B57" s="57" t="s">
        <v>1027</v>
      </c>
      <c r="C57" s="57" t="s">
        <v>288</v>
      </c>
      <c r="D57" s="58">
        <v>413300</v>
      </c>
      <c r="E57" s="59" t="s">
        <v>627</v>
      </c>
      <c r="F57" s="60">
        <v>2560</v>
      </c>
    </row>
    <row r="58" spans="1:6" ht="12.5">
      <c r="A58" s="57" t="s">
        <v>1026</v>
      </c>
      <c r="B58" s="57" t="s">
        <v>1027</v>
      </c>
      <c r="C58" s="57" t="s">
        <v>288</v>
      </c>
      <c r="D58" s="58">
        <v>413300</v>
      </c>
      <c r="E58" s="59" t="s">
        <v>561</v>
      </c>
      <c r="F58" s="60">
        <v>-87000</v>
      </c>
    </row>
    <row r="59" spans="1:6" ht="12.5">
      <c r="A59" s="57" t="s">
        <v>1026</v>
      </c>
      <c r="B59" s="57" t="s">
        <v>1021</v>
      </c>
      <c r="C59" s="57" t="s">
        <v>139</v>
      </c>
      <c r="D59" s="58" t="s">
        <v>142</v>
      </c>
      <c r="E59" s="59" t="s">
        <v>141</v>
      </c>
      <c r="F59" s="60">
        <v>38000</v>
      </c>
    </row>
    <row r="60" spans="1:6" ht="23">
      <c r="A60" s="57" t="s">
        <v>1026</v>
      </c>
      <c r="B60" s="57" t="s">
        <v>1021</v>
      </c>
      <c r="C60" s="57" t="s">
        <v>302</v>
      </c>
      <c r="D60" s="58" t="s">
        <v>142</v>
      </c>
      <c r="E60" s="59" t="s">
        <v>1002</v>
      </c>
      <c r="F60" s="60">
        <v>325303</v>
      </c>
    </row>
    <row r="61" spans="1:6" ht="23">
      <c r="A61" s="57" t="s">
        <v>1026</v>
      </c>
      <c r="B61" s="57" t="s">
        <v>1021</v>
      </c>
      <c r="C61" s="57" t="s">
        <v>302</v>
      </c>
      <c r="D61" s="58" t="s">
        <v>820</v>
      </c>
      <c r="E61" s="59" t="s">
        <v>821</v>
      </c>
      <c r="F61" s="60">
        <v>5040</v>
      </c>
    </row>
    <row r="62" spans="1:6" ht="12.5">
      <c r="A62" s="57" t="s">
        <v>1026</v>
      </c>
      <c r="B62" s="57" t="s">
        <v>1021</v>
      </c>
      <c r="C62" s="57" t="s">
        <v>288</v>
      </c>
      <c r="D62" s="58" t="s">
        <v>142</v>
      </c>
      <c r="E62" s="59" t="s">
        <v>550</v>
      </c>
      <c r="F62" s="60">
        <v>-46100</v>
      </c>
    </row>
    <row r="63" spans="1:6" ht="12.5">
      <c r="A63" s="57" t="s">
        <v>1026</v>
      </c>
      <c r="B63" s="57" t="s">
        <v>1021</v>
      </c>
      <c r="C63" s="57" t="s">
        <v>288</v>
      </c>
      <c r="D63" s="58" t="s">
        <v>552</v>
      </c>
      <c r="E63" s="59" t="s">
        <v>553</v>
      </c>
      <c r="F63" s="60">
        <v>46100</v>
      </c>
    </row>
    <row r="64" spans="1:6" ht="23">
      <c r="A64" s="57" t="s">
        <v>1026</v>
      </c>
      <c r="B64" s="57" t="s">
        <v>1021</v>
      </c>
      <c r="C64" s="57" t="s">
        <v>280</v>
      </c>
      <c r="D64" s="58" t="s">
        <v>142</v>
      </c>
      <c r="E64" s="59" t="s">
        <v>1003</v>
      </c>
      <c r="F64" s="60">
        <v>-268449</v>
      </c>
    </row>
    <row r="65" spans="1:6" ht="23">
      <c r="A65" s="57" t="s">
        <v>1026</v>
      </c>
      <c r="B65" s="57" t="s">
        <v>1021</v>
      </c>
      <c r="C65" s="57" t="s">
        <v>280</v>
      </c>
      <c r="D65" s="58" t="s">
        <v>142</v>
      </c>
      <c r="E65" s="59" t="s">
        <v>1001</v>
      </c>
      <c r="F65" s="60">
        <v>-56854</v>
      </c>
    </row>
    <row r="66" spans="1:6" ht="23">
      <c r="A66" s="57" t="s">
        <v>1026</v>
      </c>
      <c r="B66" s="57" t="s">
        <v>1021</v>
      </c>
      <c r="C66" s="57" t="s">
        <v>280</v>
      </c>
      <c r="D66" s="58" t="s">
        <v>142</v>
      </c>
      <c r="E66" s="59" t="s">
        <v>839</v>
      </c>
      <c r="F66" s="60">
        <v>56854</v>
      </c>
    </row>
    <row r="67" spans="1:6" ht="23">
      <c r="A67" s="57" t="s">
        <v>1026</v>
      </c>
      <c r="B67" s="57" t="s">
        <v>1021</v>
      </c>
      <c r="C67" s="57" t="s">
        <v>280</v>
      </c>
      <c r="D67" s="58" t="s">
        <v>142</v>
      </c>
      <c r="E67" s="59" t="s">
        <v>855</v>
      </c>
      <c r="F67" s="60">
        <v>268449</v>
      </c>
    </row>
    <row r="68" spans="1:6" ht="12.5">
      <c r="A68" s="57" t="s">
        <v>1026</v>
      </c>
      <c r="B68" s="57" t="s">
        <v>1028</v>
      </c>
      <c r="C68" s="57" t="s">
        <v>116</v>
      </c>
      <c r="D68" s="58" t="s">
        <v>332</v>
      </c>
      <c r="E68" s="59" t="s">
        <v>772</v>
      </c>
      <c r="F68" s="60">
        <v>14570</v>
      </c>
    </row>
    <row r="69" spans="1:6" ht="12.5">
      <c r="A69" s="57" t="s">
        <v>1026</v>
      </c>
      <c r="B69" s="57" t="s">
        <v>1028</v>
      </c>
      <c r="C69" s="57" t="s">
        <v>116</v>
      </c>
      <c r="D69" s="58" t="s">
        <v>263</v>
      </c>
      <c r="E69" s="59" t="s">
        <v>772</v>
      </c>
      <c r="F69" s="60">
        <v>4808</v>
      </c>
    </row>
    <row r="70" spans="1:6" ht="23">
      <c r="A70" s="57" t="s">
        <v>1026</v>
      </c>
      <c r="B70" s="57" t="s">
        <v>1028</v>
      </c>
      <c r="C70" s="57" t="s">
        <v>116</v>
      </c>
      <c r="D70" s="58" t="s">
        <v>265</v>
      </c>
      <c r="E70" s="59" t="s">
        <v>773</v>
      </c>
      <c r="F70" s="60">
        <v>117</v>
      </c>
    </row>
    <row r="71" spans="1:6" ht="23">
      <c r="A71" s="57" t="s">
        <v>1026</v>
      </c>
      <c r="B71" s="57" t="s">
        <v>1028</v>
      </c>
      <c r="C71" s="57" t="s">
        <v>302</v>
      </c>
      <c r="D71" s="58" t="s">
        <v>332</v>
      </c>
      <c r="E71" s="59" t="s">
        <v>718</v>
      </c>
      <c r="F71" s="60">
        <v>200</v>
      </c>
    </row>
    <row r="72" spans="1:6" ht="23">
      <c r="A72" s="57" t="s">
        <v>1026</v>
      </c>
      <c r="B72" s="57" t="s">
        <v>1028</v>
      </c>
      <c r="C72" s="57" t="s">
        <v>302</v>
      </c>
      <c r="D72" s="58" t="s">
        <v>163</v>
      </c>
      <c r="E72" s="59" t="s">
        <v>835</v>
      </c>
      <c r="F72" s="60">
        <v>13920</v>
      </c>
    </row>
    <row r="73" spans="1:6" ht="23">
      <c r="A73" s="57" t="s">
        <v>1026</v>
      </c>
      <c r="B73" s="57" t="s">
        <v>1028</v>
      </c>
      <c r="C73" s="57" t="s">
        <v>302</v>
      </c>
      <c r="D73" s="58" t="s">
        <v>171</v>
      </c>
      <c r="E73" s="59" t="s">
        <v>461</v>
      </c>
      <c r="F73" s="60">
        <v>-7836</v>
      </c>
    </row>
    <row r="74" spans="1:6" ht="34.5">
      <c r="A74" s="57" t="s">
        <v>1026</v>
      </c>
      <c r="B74" s="57" t="s">
        <v>1028</v>
      </c>
      <c r="C74" s="57" t="s">
        <v>302</v>
      </c>
      <c r="D74" s="58" t="s">
        <v>171</v>
      </c>
      <c r="E74" s="59" t="s">
        <v>469</v>
      </c>
      <c r="F74" s="60">
        <v>-400</v>
      </c>
    </row>
    <row r="75" spans="1:6" ht="23">
      <c r="A75" s="57" t="s">
        <v>1026</v>
      </c>
      <c r="B75" s="57" t="s">
        <v>1028</v>
      </c>
      <c r="C75" s="57" t="s">
        <v>302</v>
      </c>
      <c r="D75" s="58" t="s">
        <v>181</v>
      </c>
      <c r="E75" s="59" t="s">
        <v>565</v>
      </c>
      <c r="F75" s="60">
        <v>25</v>
      </c>
    </row>
    <row r="76" spans="1:6" ht="12.5">
      <c r="A76" s="57" t="s">
        <v>1026</v>
      </c>
      <c r="B76" s="57" t="s">
        <v>1028</v>
      </c>
      <c r="C76" s="57" t="s">
        <v>302</v>
      </c>
      <c r="D76" s="58" t="s">
        <v>263</v>
      </c>
      <c r="E76" s="59" t="s">
        <v>262</v>
      </c>
      <c r="F76" s="60">
        <v>66</v>
      </c>
    </row>
    <row r="77" spans="1:6" ht="23">
      <c r="A77" s="57" t="s">
        <v>1026</v>
      </c>
      <c r="B77" s="57" t="s">
        <v>1028</v>
      </c>
      <c r="C77" s="57" t="s">
        <v>302</v>
      </c>
      <c r="D77" s="58" t="s">
        <v>263</v>
      </c>
      <c r="E77" s="59" t="s">
        <v>836</v>
      </c>
      <c r="F77" s="60">
        <v>4594</v>
      </c>
    </row>
    <row r="78" spans="1:6" ht="23">
      <c r="A78" s="57" t="s">
        <v>1026</v>
      </c>
      <c r="B78" s="57" t="s">
        <v>1028</v>
      </c>
      <c r="C78" s="57" t="s">
        <v>302</v>
      </c>
      <c r="D78" s="58" t="s">
        <v>263</v>
      </c>
      <c r="E78" s="59" t="s">
        <v>470</v>
      </c>
      <c r="F78" s="60">
        <v>-132</v>
      </c>
    </row>
    <row r="79" spans="1:6" ht="23">
      <c r="A79" s="57" t="s">
        <v>1026</v>
      </c>
      <c r="B79" s="57" t="s">
        <v>1028</v>
      </c>
      <c r="C79" s="57" t="s">
        <v>302</v>
      </c>
      <c r="D79" s="58" t="s">
        <v>263</v>
      </c>
      <c r="E79" s="59" t="s">
        <v>490</v>
      </c>
      <c r="F79" s="60">
        <v>240</v>
      </c>
    </row>
    <row r="80" spans="1:6" ht="34.5">
      <c r="A80" s="57" t="s">
        <v>1026</v>
      </c>
      <c r="B80" s="57" t="s">
        <v>1028</v>
      </c>
      <c r="C80" s="57" t="s">
        <v>302</v>
      </c>
      <c r="D80" s="58" t="s">
        <v>263</v>
      </c>
      <c r="E80" s="59" t="s">
        <v>462</v>
      </c>
      <c r="F80" s="60">
        <v>-2586</v>
      </c>
    </row>
    <row r="81" spans="1:6" ht="12.5">
      <c r="A81" s="57" t="s">
        <v>1026</v>
      </c>
      <c r="B81" s="57" t="s">
        <v>1028</v>
      </c>
      <c r="C81" s="57" t="s">
        <v>302</v>
      </c>
      <c r="D81" s="58" t="s">
        <v>265</v>
      </c>
      <c r="E81" s="59" t="s">
        <v>264</v>
      </c>
      <c r="F81" s="60">
        <v>-123</v>
      </c>
    </row>
    <row r="82" spans="1:6" ht="23">
      <c r="A82" s="57" t="s">
        <v>1026</v>
      </c>
      <c r="B82" s="57" t="s">
        <v>1028</v>
      </c>
      <c r="C82" s="57" t="s">
        <v>302</v>
      </c>
      <c r="D82" s="58" t="s">
        <v>265</v>
      </c>
      <c r="E82" s="59" t="s">
        <v>471</v>
      </c>
      <c r="F82" s="60">
        <v>-6</v>
      </c>
    </row>
    <row r="83" spans="1:6" ht="23">
      <c r="A83" s="57" t="s">
        <v>1026</v>
      </c>
      <c r="B83" s="57" t="s">
        <v>1028</v>
      </c>
      <c r="C83" s="57" t="s">
        <v>302</v>
      </c>
      <c r="D83" s="58" t="s">
        <v>265</v>
      </c>
      <c r="E83" s="59" t="s">
        <v>837</v>
      </c>
      <c r="F83" s="60">
        <v>112</v>
      </c>
    </row>
    <row r="84" spans="1:6" ht="23">
      <c r="A84" s="57" t="s">
        <v>1026</v>
      </c>
      <c r="B84" s="57" t="s">
        <v>1028</v>
      </c>
      <c r="C84" s="57" t="s">
        <v>302</v>
      </c>
      <c r="D84" s="58" t="s">
        <v>265</v>
      </c>
      <c r="E84" s="59" t="s">
        <v>495</v>
      </c>
      <c r="F84" s="60">
        <v>7</v>
      </c>
    </row>
    <row r="85" spans="1:6" ht="23">
      <c r="A85" s="57" t="s">
        <v>1026</v>
      </c>
      <c r="B85" s="57" t="s">
        <v>1028</v>
      </c>
      <c r="C85" s="57" t="s">
        <v>325</v>
      </c>
      <c r="D85" s="58" t="s">
        <v>332</v>
      </c>
      <c r="E85" s="59" t="s">
        <v>331</v>
      </c>
      <c r="F85" s="60">
        <v>0</v>
      </c>
    </row>
    <row r="86" spans="1:6" ht="23">
      <c r="A86" s="57" t="s">
        <v>1026</v>
      </c>
      <c r="B86" s="57" t="s">
        <v>1028</v>
      </c>
      <c r="C86" s="57" t="s">
        <v>325</v>
      </c>
      <c r="D86" s="58" t="s">
        <v>163</v>
      </c>
      <c r="E86" s="59" t="s">
        <v>856</v>
      </c>
      <c r="F86" s="60">
        <v>14350</v>
      </c>
    </row>
    <row r="87" spans="1:6" ht="23">
      <c r="A87" s="57" t="s">
        <v>1026</v>
      </c>
      <c r="B87" s="57" t="s">
        <v>1028</v>
      </c>
      <c r="C87" s="57" t="s">
        <v>325</v>
      </c>
      <c r="D87" s="58" t="s">
        <v>163</v>
      </c>
      <c r="E87" s="59" t="s">
        <v>865</v>
      </c>
      <c r="F87" s="60">
        <v>700</v>
      </c>
    </row>
    <row r="88" spans="1:6" ht="23">
      <c r="A88" s="57" t="s">
        <v>1026</v>
      </c>
      <c r="B88" s="57" t="s">
        <v>1028</v>
      </c>
      <c r="C88" s="57" t="s">
        <v>325</v>
      </c>
      <c r="D88" s="58" t="s">
        <v>163</v>
      </c>
      <c r="E88" s="59" t="s">
        <v>802</v>
      </c>
      <c r="F88" s="60">
        <v>7095</v>
      </c>
    </row>
    <row r="89" spans="1:6" ht="23">
      <c r="A89" s="57" t="s">
        <v>1026</v>
      </c>
      <c r="B89" s="57" t="s">
        <v>1028</v>
      </c>
      <c r="C89" s="57" t="s">
        <v>325</v>
      </c>
      <c r="D89" s="58" t="s">
        <v>163</v>
      </c>
      <c r="E89" s="59" t="s">
        <v>862</v>
      </c>
      <c r="F89" s="60">
        <v>-700</v>
      </c>
    </row>
    <row r="90" spans="1:6" ht="23">
      <c r="A90" s="57" t="s">
        <v>1026</v>
      </c>
      <c r="B90" s="57" t="s">
        <v>1028</v>
      </c>
      <c r="C90" s="57" t="s">
        <v>325</v>
      </c>
      <c r="D90" s="58" t="s">
        <v>163</v>
      </c>
      <c r="E90" s="59" t="s">
        <v>822</v>
      </c>
      <c r="F90" s="60">
        <v>-13920</v>
      </c>
    </row>
    <row r="91" spans="1:6" ht="12.5">
      <c r="A91" s="57" t="s">
        <v>1026</v>
      </c>
      <c r="B91" s="57" t="s">
        <v>1028</v>
      </c>
      <c r="C91" s="57" t="s">
        <v>325</v>
      </c>
      <c r="D91" s="58" t="s">
        <v>263</v>
      </c>
      <c r="E91" s="59" t="s">
        <v>262</v>
      </c>
      <c r="F91" s="60">
        <v>0</v>
      </c>
    </row>
    <row r="92" spans="1:6" ht="23">
      <c r="A92" s="57" t="s">
        <v>1026</v>
      </c>
      <c r="B92" s="57" t="s">
        <v>1028</v>
      </c>
      <c r="C92" s="57" t="s">
        <v>325</v>
      </c>
      <c r="D92" s="58" t="s">
        <v>263</v>
      </c>
      <c r="E92" s="59" t="s">
        <v>857</v>
      </c>
      <c r="F92" s="60">
        <v>4735</v>
      </c>
    </row>
    <row r="93" spans="1:6" ht="23">
      <c r="A93" s="57" t="s">
        <v>1026</v>
      </c>
      <c r="B93" s="57" t="s">
        <v>1028</v>
      </c>
      <c r="C93" s="57" t="s">
        <v>325</v>
      </c>
      <c r="D93" s="58" t="s">
        <v>263</v>
      </c>
      <c r="E93" s="59" t="s">
        <v>867</v>
      </c>
      <c r="F93" s="60">
        <v>231</v>
      </c>
    </row>
    <row r="94" spans="1:6" ht="23">
      <c r="A94" s="57" t="s">
        <v>1026</v>
      </c>
      <c r="B94" s="57" t="s">
        <v>1028</v>
      </c>
      <c r="C94" s="57" t="s">
        <v>325</v>
      </c>
      <c r="D94" s="58" t="s">
        <v>263</v>
      </c>
      <c r="E94" s="59" t="s">
        <v>805</v>
      </c>
      <c r="F94" s="60">
        <v>2341</v>
      </c>
    </row>
    <row r="95" spans="1:6" ht="23">
      <c r="A95" s="57" t="s">
        <v>1026</v>
      </c>
      <c r="B95" s="57" t="s">
        <v>1028</v>
      </c>
      <c r="C95" s="57" t="s">
        <v>325</v>
      </c>
      <c r="D95" s="58" t="s">
        <v>263</v>
      </c>
      <c r="E95" s="59" t="s">
        <v>866</v>
      </c>
      <c r="F95" s="60">
        <v>-231</v>
      </c>
    </row>
    <row r="96" spans="1:6" ht="23">
      <c r="A96" s="57" t="s">
        <v>1026</v>
      </c>
      <c r="B96" s="57" t="s">
        <v>1028</v>
      </c>
      <c r="C96" s="57" t="s">
        <v>325</v>
      </c>
      <c r="D96" s="58" t="s">
        <v>263</v>
      </c>
      <c r="E96" s="59" t="s">
        <v>823</v>
      </c>
      <c r="F96" s="60">
        <v>-4594</v>
      </c>
    </row>
    <row r="97" spans="1:6" ht="23">
      <c r="A97" s="57" t="s">
        <v>1026</v>
      </c>
      <c r="B97" s="57" t="s">
        <v>1028</v>
      </c>
      <c r="C97" s="57" t="s">
        <v>325</v>
      </c>
      <c r="D97" s="58" t="s">
        <v>265</v>
      </c>
      <c r="E97" s="59" t="s">
        <v>858</v>
      </c>
      <c r="F97" s="60">
        <v>115</v>
      </c>
    </row>
    <row r="98" spans="1:6" ht="23">
      <c r="A98" s="57" t="s">
        <v>1026</v>
      </c>
      <c r="B98" s="57" t="s">
        <v>1028</v>
      </c>
      <c r="C98" s="57" t="s">
        <v>325</v>
      </c>
      <c r="D98" s="58" t="s">
        <v>265</v>
      </c>
      <c r="E98" s="59" t="s">
        <v>869</v>
      </c>
      <c r="F98" s="60">
        <v>6</v>
      </c>
    </row>
    <row r="99" spans="1:6" ht="23">
      <c r="A99" s="57" t="s">
        <v>1026</v>
      </c>
      <c r="B99" s="57" t="s">
        <v>1028</v>
      </c>
      <c r="C99" s="57" t="s">
        <v>325</v>
      </c>
      <c r="D99" s="58" t="s">
        <v>265</v>
      </c>
      <c r="E99" s="59" t="s">
        <v>809</v>
      </c>
      <c r="F99" s="60">
        <v>57</v>
      </c>
    </row>
    <row r="100" spans="1:6" ht="12.5">
      <c r="A100" s="57" t="s">
        <v>1026</v>
      </c>
      <c r="B100" s="57" t="s">
        <v>1028</v>
      </c>
      <c r="C100" s="57" t="s">
        <v>325</v>
      </c>
      <c r="D100" s="58" t="s">
        <v>265</v>
      </c>
      <c r="E100" s="59" t="s">
        <v>264</v>
      </c>
      <c r="F100" s="60">
        <v>0</v>
      </c>
    </row>
    <row r="101" spans="1:6" ht="23">
      <c r="A101" s="57" t="s">
        <v>1026</v>
      </c>
      <c r="B101" s="57" t="s">
        <v>1028</v>
      </c>
      <c r="C101" s="57" t="s">
        <v>325</v>
      </c>
      <c r="D101" s="58" t="s">
        <v>265</v>
      </c>
      <c r="E101" s="59" t="s">
        <v>868</v>
      </c>
      <c r="F101" s="60">
        <v>-6</v>
      </c>
    </row>
    <row r="102" spans="1:6" ht="23">
      <c r="A102" s="57" t="s">
        <v>1026</v>
      </c>
      <c r="B102" s="57" t="s">
        <v>1028</v>
      </c>
      <c r="C102" s="57" t="s">
        <v>325</v>
      </c>
      <c r="D102" s="58" t="s">
        <v>265</v>
      </c>
      <c r="E102" s="59" t="s">
        <v>824</v>
      </c>
      <c r="F102" s="60">
        <v>-112</v>
      </c>
    </row>
    <row r="103" spans="1:6" ht="12.5">
      <c r="A103" s="57" t="s">
        <v>1026</v>
      </c>
      <c r="B103" s="57" t="s">
        <v>1028</v>
      </c>
      <c r="C103" s="57" t="s">
        <v>604</v>
      </c>
      <c r="D103" s="58" t="s">
        <v>163</v>
      </c>
      <c r="E103" s="59" t="s">
        <v>831</v>
      </c>
      <c r="F103" s="60">
        <v>2240</v>
      </c>
    </row>
    <row r="104" spans="1:6" ht="12.5">
      <c r="A104" s="57" t="s">
        <v>1026</v>
      </c>
      <c r="B104" s="57" t="s">
        <v>1028</v>
      </c>
      <c r="C104" s="57" t="s">
        <v>604</v>
      </c>
      <c r="D104" s="58" t="s">
        <v>350</v>
      </c>
      <c r="E104" s="59" t="s">
        <v>954</v>
      </c>
      <c r="F104" s="60">
        <v>2325</v>
      </c>
    </row>
    <row r="105" spans="1:6" ht="12.5">
      <c r="A105" s="57" t="s">
        <v>1026</v>
      </c>
      <c r="B105" s="57" t="s">
        <v>1028</v>
      </c>
      <c r="C105" s="57" t="s">
        <v>604</v>
      </c>
      <c r="D105" s="58" t="s">
        <v>350</v>
      </c>
      <c r="E105" s="59" t="s">
        <v>927</v>
      </c>
      <c r="F105" s="60">
        <v>2325</v>
      </c>
    </row>
    <row r="106" spans="1:6" ht="12.5">
      <c r="A106" s="57" t="s">
        <v>1026</v>
      </c>
      <c r="B106" s="57" t="s">
        <v>1028</v>
      </c>
      <c r="C106" s="57" t="s">
        <v>604</v>
      </c>
      <c r="D106" s="58" t="s">
        <v>263</v>
      </c>
      <c r="E106" s="59" t="s">
        <v>954</v>
      </c>
      <c r="F106" s="60">
        <v>768</v>
      </c>
    </row>
    <row r="107" spans="1:6" ht="12.5">
      <c r="A107" s="57" t="s">
        <v>1026</v>
      </c>
      <c r="B107" s="57" t="s">
        <v>1028</v>
      </c>
      <c r="C107" s="57" t="s">
        <v>604</v>
      </c>
      <c r="D107" s="58" t="s">
        <v>263</v>
      </c>
      <c r="E107" s="59" t="s">
        <v>928</v>
      </c>
      <c r="F107" s="60">
        <v>768</v>
      </c>
    </row>
    <row r="108" spans="1:6" ht="23">
      <c r="A108" s="57" t="s">
        <v>1026</v>
      </c>
      <c r="B108" s="57" t="s">
        <v>1028</v>
      </c>
      <c r="C108" s="57" t="s">
        <v>604</v>
      </c>
      <c r="D108" s="58" t="s">
        <v>263</v>
      </c>
      <c r="E108" s="59" t="s">
        <v>832</v>
      </c>
      <c r="F108" s="60">
        <v>739</v>
      </c>
    </row>
    <row r="109" spans="1:6" ht="12.5">
      <c r="A109" s="57" t="s">
        <v>1026</v>
      </c>
      <c r="B109" s="57" t="s">
        <v>1028</v>
      </c>
      <c r="C109" s="57" t="s">
        <v>604</v>
      </c>
      <c r="D109" s="58" t="s">
        <v>265</v>
      </c>
      <c r="E109" s="59" t="s">
        <v>954</v>
      </c>
      <c r="F109" s="60">
        <v>19</v>
      </c>
    </row>
    <row r="110" spans="1:6" ht="12.5">
      <c r="A110" s="57" t="s">
        <v>1026</v>
      </c>
      <c r="B110" s="57" t="s">
        <v>1028</v>
      </c>
      <c r="C110" s="57" t="s">
        <v>604</v>
      </c>
      <c r="D110" s="58" t="s">
        <v>265</v>
      </c>
      <c r="E110" s="59" t="s">
        <v>928</v>
      </c>
      <c r="F110" s="60">
        <v>19</v>
      </c>
    </row>
    <row r="111" spans="1:6" ht="23">
      <c r="A111" s="57" t="s">
        <v>1026</v>
      </c>
      <c r="B111" s="57" t="s">
        <v>1028</v>
      </c>
      <c r="C111" s="57" t="s">
        <v>604</v>
      </c>
      <c r="D111" s="58" t="s">
        <v>265</v>
      </c>
      <c r="E111" s="59" t="s">
        <v>833</v>
      </c>
      <c r="F111" s="60">
        <v>18</v>
      </c>
    </row>
    <row r="112" spans="1:6" ht="12.5">
      <c r="A112" s="57" t="s">
        <v>1026</v>
      </c>
      <c r="B112" s="57" t="s">
        <v>1028</v>
      </c>
      <c r="C112" s="57" t="s">
        <v>347</v>
      </c>
      <c r="D112" s="58" t="s">
        <v>350</v>
      </c>
      <c r="E112" s="59" t="s">
        <v>349</v>
      </c>
      <c r="F112" s="60">
        <v>3000</v>
      </c>
    </row>
    <row r="113" spans="1:6" ht="12.5">
      <c r="A113" s="57" t="s">
        <v>1026</v>
      </c>
      <c r="B113" s="57" t="s">
        <v>1028</v>
      </c>
      <c r="C113" s="57" t="s">
        <v>347</v>
      </c>
      <c r="D113" s="58" t="s">
        <v>352</v>
      </c>
      <c r="E113" s="59" t="s">
        <v>351</v>
      </c>
      <c r="F113" s="60">
        <v>2350</v>
      </c>
    </row>
    <row r="114" spans="1:6" ht="12.5">
      <c r="A114" s="57" t="s">
        <v>1026</v>
      </c>
      <c r="B114" s="57" t="s">
        <v>1028</v>
      </c>
      <c r="C114" s="57" t="s">
        <v>347</v>
      </c>
      <c r="D114" s="58" t="s">
        <v>263</v>
      </c>
      <c r="E114" s="59" t="s">
        <v>262</v>
      </c>
      <c r="F114" s="60">
        <v>1800</v>
      </c>
    </row>
    <row r="115" spans="1:6" ht="12.5">
      <c r="A115" s="57" t="s">
        <v>1026</v>
      </c>
      <c r="B115" s="57" t="s">
        <v>1028</v>
      </c>
      <c r="C115" s="57" t="s">
        <v>347</v>
      </c>
      <c r="D115" s="58" t="s">
        <v>265</v>
      </c>
      <c r="E115" s="59" t="s">
        <v>264</v>
      </c>
      <c r="F115" s="60">
        <v>100</v>
      </c>
    </row>
    <row r="116" spans="1:6" ht="12.5">
      <c r="A116" s="57" t="s">
        <v>1026</v>
      </c>
      <c r="B116" s="57" t="s">
        <v>1028</v>
      </c>
      <c r="C116" s="57" t="s">
        <v>124</v>
      </c>
      <c r="D116" s="58" t="s">
        <v>179</v>
      </c>
      <c r="E116" s="59" t="s">
        <v>178</v>
      </c>
      <c r="F116" s="60">
        <v>-10768</v>
      </c>
    </row>
    <row r="117" spans="1:6" ht="12.5">
      <c r="A117" s="57" t="s">
        <v>1026</v>
      </c>
      <c r="B117" s="57" t="s">
        <v>1028</v>
      </c>
      <c r="C117" s="57" t="s">
        <v>124</v>
      </c>
      <c r="D117" s="58" t="s">
        <v>208</v>
      </c>
      <c r="E117" s="59" t="s">
        <v>207</v>
      </c>
      <c r="F117" s="60">
        <v>18000</v>
      </c>
    </row>
    <row r="118" spans="1:6" ht="12.5">
      <c r="A118" s="57" t="s">
        <v>1026</v>
      </c>
      <c r="B118" s="57" t="s">
        <v>1028</v>
      </c>
      <c r="C118" s="57" t="s">
        <v>124</v>
      </c>
      <c r="D118" s="58" t="s">
        <v>171</v>
      </c>
      <c r="E118" s="59" t="s">
        <v>170</v>
      </c>
      <c r="F118" s="60">
        <v>19117</v>
      </c>
    </row>
    <row r="119" spans="1:6" ht="12.5">
      <c r="A119" s="57" t="s">
        <v>1026</v>
      </c>
      <c r="B119" s="57" t="s">
        <v>1028</v>
      </c>
      <c r="C119" s="57" t="s">
        <v>124</v>
      </c>
      <c r="D119" s="58" t="s">
        <v>181</v>
      </c>
      <c r="E119" s="59" t="s">
        <v>180</v>
      </c>
      <c r="F119" s="60">
        <v>-26349</v>
      </c>
    </row>
    <row r="120" spans="1:6" ht="12.5">
      <c r="A120" s="57" t="s">
        <v>1026</v>
      </c>
      <c r="B120" s="57" t="s">
        <v>1028</v>
      </c>
      <c r="C120" s="57" t="s">
        <v>217</v>
      </c>
      <c r="D120" s="58" t="s">
        <v>179</v>
      </c>
      <c r="E120" s="59" t="s">
        <v>923</v>
      </c>
      <c r="F120" s="60">
        <v>300</v>
      </c>
    </row>
    <row r="121" spans="1:6" ht="34.5">
      <c r="A121" s="57" t="s">
        <v>1026</v>
      </c>
      <c r="B121" s="57" t="s">
        <v>1028</v>
      </c>
      <c r="C121" s="57" t="s">
        <v>217</v>
      </c>
      <c r="D121" s="58" t="s">
        <v>208</v>
      </c>
      <c r="E121" s="59" t="s">
        <v>391</v>
      </c>
      <c r="F121" s="60">
        <v>2048</v>
      </c>
    </row>
    <row r="122" spans="1:6" ht="12.5">
      <c r="A122" s="57" t="s">
        <v>1026</v>
      </c>
      <c r="B122" s="57" t="s">
        <v>1028</v>
      </c>
      <c r="C122" s="57" t="s">
        <v>217</v>
      </c>
      <c r="D122" s="58" t="s">
        <v>263</v>
      </c>
      <c r="E122" s="59" t="s">
        <v>924</v>
      </c>
      <c r="F122" s="60">
        <v>99</v>
      </c>
    </row>
    <row r="123" spans="1:6" ht="34.5">
      <c r="A123" s="57" t="s">
        <v>1026</v>
      </c>
      <c r="B123" s="57" t="s">
        <v>1028</v>
      </c>
      <c r="C123" s="57" t="s">
        <v>217</v>
      </c>
      <c r="D123" s="58" t="s">
        <v>263</v>
      </c>
      <c r="E123" s="59" t="s">
        <v>392</v>
      </c>
      <c r="F123" s="60">
        <v>676</v>
      </c>
    </row>
    <row r="124" spans="1:6" ht="12.5">
      <c r="A124" s="57" t="s">
        <v>1026</v>
      </c>
      <c r="B124" s="57" t="s">
        <v>1028</v>
      </c>
      <c r="C124" s="57" t="s">
        <v>217</v>
      </c>
      <c r="D124" s="58" t="s">
        <v>265</v>
      </c>
      <c r="E124" s="59" t="s">
        <v>924</v>
      </c>
      <c r="F124" s="60">
        <v>2</v>
      </c>
    </row>
    <row r="125" spans="1:6" ht="23">
      <c r="A125" s="57" t="s">
        <v>1026</v>
      </c>
      <c r="B125" s="57" t="s">
        <v>1028</v>
      </c>
      <c r="C125" s="57" t="s">
        <v>217</v>
      </c>
      <c r="D125" s="58" t="s">
        <v>265</v>
      </c>
      <c r="E125" s="59" t="s">
        <v>393</v>
      </c>
      <c r="F125" s="60">
        <v>16</v>
      </c>
    </row>
    <row r="126" spans="1:6" ht="12.5">
      <c r="A126" s="57" t="s">
        <v>1026</v>
      </c>
      <c r="B126" s="57" t="s">
        <v>1028</v>
      </c>
      <c r="C126" s="57" t="s">
        <v>214</v>
      </c>
      <c r="D126" s="58" t="s">
        <v>208</v>
      </c>
      <c r="E126" s="59" t="s">
        <v>207</v>
      </c>
      <c r="F126" s="60">
        <v>2374</v>
      </c>
    </row>
    <row r="127" spans="1:6" ht="12.5">
      <c r="A127" s="57" t="s">
        <v>1026</v>
      </c>
      <c r="B127" s="57" t="s">
        <v>1028</v>
      </c>
      <c r="C127" s="57" t="s">
        <v>214</v>
      </c>
      <c r="D127" s="58" t="s">
        <v>171</v>
      </c>
      <c r="E127" s="59" t="s">
        <v>936</v>
      </c>
      <c r="F127" s="60">
        <v>400</v>
      </c>
    </row>
    <row r="128" spans="1:6" ht="12.5">
      <c r="A128" s="57" t="s">
        <v>1026</v>
      </c>
      <c r="B128" s="57" t="s">
        <v>1028</v>
      </c>
      <c r="C128" s="57" t="s">
        <v>214</v>
      </c>
      <c r="D128" s="58" t="s">
        <v>173</v>
      </c>
      <c r="E128" s="59" t="s">
        <v>172</v>
      </c>
      <c r="F128" s="60">
        <v>200</v>
      </c>
    </row>
    <row r="129" spans="1:6" ht="12.5">
      <c r="A129" s="57" t="s">
        <v>1026</v>
      </c>
      <c r="B129" s="57" t="s">
        <v>1028</v>
      </c>
      <c r="C129" s="57" t="s">
        <v>214</v>
      </c>
      <c r="D129" s="58" t="s">
        <v>263</v>
      </c>
      <c r="E129" s="59" t="s">
        <v>937</v>
      </c>
      <c r="F129" s="60">
        <v>132</v>
      </c>
    </row>
    <row r="130" spans="1:6" ht="12.5">
      <c r="A130" s="57" t="s">
        <v>1026</v>
      </c>
      <c r="B130" s="57" t="s">
        <v>1028</v>
      </c>
      <c r="C130" s="57" t="s">
        <v>214</v>
      </c>
      <c r="D130" s="58" t="s">
        <v>263</v>
      </c>
      <c r="E130" s="59" t="s">
        <v>262</v>
      </c>
      <c r="F130" s="60">
        <v>840</v>
      </c>
    </row>
    <row r="131" spans="1:6" ht="12.5">
      <c r="A131" s="57" t="s">
        <v>1026</v>
      </c>
      <c r="B131" s="57" t="s">
        <v>1028</v>
      </c>
      <c r="C131" s="57" t="s">
        <v>214</v>
      </c>
      <c r="D131" s="58" t="s">
        <v>265</v>
      </c>
      <c r="E131" s="59" t="s">
        <v>937</v>
      </c>
      <c r="F131" s="60">
        <v>3</v>
      </c>
    </row>
    <row r="132" spans="1:6" ht="12.5">
      <c r="A132" s="57" t="s">
        <v>1026</v>
      </c>
      <c r="B132" s="57" t="s">
        <v>1028</v>
      </c>
      <c r="C132" s="57" t="s">
        <v>214</v>
      </c>
      <c r="D132" s="58" t="s">
        <v>265</v>
      </c>
      <c r="E132" s="59" t="s">
        <v>264</v>
      </c>
      <c r="F132" s="60">
        <v>20</v>
      </c>
    </row>
    <row r="133" spans="1:6" ht="12.5">
      <c r="A133" s="57" t="s">
        <v>1026</v>
      </c>
      <c r="B133" s="57" t="s">
        <v>1028</v>
      </c>
      <c r="C133" s="57" t="s">
        <v>665</v>
      </c>
      <c r="D133" s="58" t="s">
        <v>171</v>
      </c>
      <c r="E133" s="59" t="s">
        <v>901</v>
      </c>
      <c r="F133" s="60">
        <v>7836</v>
      </c>
    </row>
    <row r="134" spans="1:6" ht="12.5">
      <c r="A134" s="57" t="s">
        <v>1026</v>
      </c>
      <c r="B134" s="57" t="s">
        <v>1028</v>
      </c>
      <c r="C134" s="57" t="s">
        <v>665</v>
      </c>
      <c r="D134" s="58" t="s">
        <v>263</v>
      </c>
      <c r="E134" s="59" t="s">
        <v>902</v>
      </c>
      <c r="F134" s="60">
        <v>2586</v>
      </c>
    </row>
    <row r="135" spans="1:6" ht="12.5">
      <c r="A135" s="57" t="s">
        <v>1026</v>
      </c>
      <c r="B135" s="57" t="s">
        <v>1028</v>
      </c>
      <c r="C135" s="57" t="s">
        <v>665</v>
      </c>
      <c r="D135" s="58" t="s">
        <v>265</v>
      </c>
      <c r="E135" s="59" t="s">
        <v>902</v>
      </c>
      <c r="F135" s="60">
        <v>63</v>
      </c>
    </row>
    <row r="136" spans="1:6" ht="23">
      <c r="A136" s="57" t="s">
        <v>1026</v>
      </c>
      <c r="B136" s="57" t="s">
        <v>1028</v>
      </c>
      <c r="C136" s="57" t="s">
        <v>190</v>
      </c>
      <c r="D136" s="58" t="s">
        <v>163</v>
      </c>
      <c r="E136" s="59" t="s">
        <v>162</v>
      </c>
      <c r="F136" s="60">
        <v>264180</v>
      </c>
    </row>
    <row r="137" spans="1:6" ht="23">
      <c r="A137" s="57" t="s">
        <v>1026</v>
      </c>
      <c r="B137" s="57" t="s">
        <v>1028</v>
      </c>
      <c r="C137" s="57" t="s">
        <v>190</v>
      </c>
      <c r="D137" s="58" t="s">
        <v>161</v>
      </c>
      <c r="E137" s="59" t="s">
        <v>160</v>
      </c>
      <c r="F137" s="60">
        <v>-264180</v>
      </c>
    </row>
    <row r="138" spans="1:6" ht="12.5">
      <c r="A138" s="57" t="s">
        <v>1026</v>
      </c>
      <c r="B138" s="57" t="s">
        <v>1028</v>
      </c>
      <c r="C138" s="57" t="s">
        <v>192</v>
      </c>
      <c r="D138" s="58" t="s">
        <v>179</v>
      </c>
      <c r="E138" s="59" t="s">
        <v>178</v>
      </c>
      <c r="F138" s="60">
        <v>-14220</v>
      </c>
    </row>
    <row r="139" spans="1:6" ht="12.5">
      <c r="A139" s="57" t="s">
        <v>1026</v>
      </c>
      <c r="B139" s="57" t="s">
        <v>1028</v>
      </c>
      <c r="C139" s="57" t="s">
        <v>192</v>
      </c>
      <c r="D139" s="58" t="s">
        <v>208</v>
      </c>
      <c r="E139" s="59" t="s">
        <v>207</v>
      </c>
      <c r="F139" s="60">
        <v>14220</v>
      </c>
    </row>
    <row r="140" spans="1:6" ht="12.5">
      <c r="A140" s="57" t="s">
        <v>1026</v>
      </c>
      <c r="B140" s="57" t="s">
        <v>1028</v>
      </c>
      <c r="C140" s="57" t="s">
        <v>192</v>
      </c>
      <c r="D140" s="58" t="s">
        <v>171</v>
      </c>
      <c r="E140" s="59" t="s">
        <v>170</v>
      </c>
      <c r="F140" s="60">
        <v>25813</v>
      </c>
    </row>
    <row r="141" spans="1:6" ht="12.5">
      <c r="A141" s="57" t="s">
        <v>1026</v>
      </c>
      <c r="B141" s="57" t="s">
        <v>1028</v>
      </c>
      <c r="C141" s="57" t="s">
        <v>192</v>
      </c>
      <c r="D141" s="58" t="s">
        <v>635</v>
      </c>
      <c r="E141" s="59" t="s">
        <v>634</v>
      </c>
      <c r="F141" s="60">
        <v>62</v>
      </c>
    </row>
    <row r="142" spans="1:6" ht="12.5">
      <c r="A142" s="57" t="s">
        <v>1026</v>
      </c>
      <c r="B142" s="57" t="s">
        <v>1028</v>
      </c>
      <c r="C142" s="57" t="s">
        <v>192</v>
      </c>
      <c r="D142" s="58" t="s">
        <v>637</v>
      </c>
      <c r="E142" s="59" t="s">
        <v>636</v>
      </c>
      <c r="F142" s="60">
        <v>-13839</v>
      </c>
    </row>
    <row r="143" spans="1:6" ht="12.5">
      <c r="A143" s="57" t="s">
        <v>1026</v>
      </c>
      <c r="B143" s="57" t="s">
        <v>1028</v>
      </c>
      <c r="C143" s="57" t="s">
        <v>192</v>
      </c>
      <c r="D143" s="58" t="s">
        <v>181</v>
      </c>
      <c r="E143" s="59" t="s">
        <v>180</v>
      </c>
      <c r="F143" s="60">
        <v>-12036</v>
      </c>
    </row>
    <row r="144" spans="1:6" ht="23">
      <c r="A144" s="57" t="s">
        <v>1026</v>
      </c>
      <c r="B144" s="57" t="s">
        <v>1028</v>
      </c>
      <c r="C144" s="57" t="s">
        <v>509</v>
      </c>
      <c r="D144" s="58" t="s">
        <v>208</v>
      </c>
      <c r="E144" s="59" t="s">
        <v>520</v>
      </c>
      <c r="F144" s="60">
        <v>15000</v>
      </c>
    </row>
    <row r="145" spans="1:6" ht="23">
      <c r="A145" s="57" t="s">
        <v>1026</v>
      </c>
      <c r="B145" s="57" t="s">
        <v>1028</v>
      </c>
      <c r="C145" s="57" t="s">
        <v>509</v>
      </c>
      <c r="D145" s="58" t="s">
        <v>208</v>
      </c>
      <c r="E145" s="59" t="s">
        <v>594</v>
      </c>
      <c r="F145" s="60">
        <v>4858</v>
      </c>
    </row>
    <row r="146" spans="1:6" ht="23">
      <c r="A146" s="57" t="s">
        <v>1026</v>
      </c>
      <c r="B146" s="57" t="s">
        <v>1028</v>
      </c>
      <c r="C146" s="57" t="s">
        <v>509</v>
      </c>
      <c r="D146" s="58" t="s">
        <v>208</v>
      </c>
      <c r="E146" s="59" t="s">
        <v>599</v>
      </c>
      <c r="F146" s="60">
        <v>3640</v>
      </c>
    </row>
    <row r="147" spans="1:6" ht="34.5">
      <c r="A147" s="57" t="s">
        <v>1026</v>
      </c>
      <c r="B147" s="57" t="s">
        <v>1028</v>
      </c>
      <c r="C147" s="57" t="s">
        <v>509</v>
      </c>
      <c r="D147" s="58" t="s">
        <v>208</v>
      </c>
      <c r="E147" s="59" t="s">
        <v>787</v>
      </c>
      <c r="F147" s="60">
        <v>1140</v>
      </c>
    </row>
    <row r="148" spans="1:6" ht="23">
      <c r="A148" s="57" t="s">
        <v>1026</v>
      </c>
      <c r="B148" s="57" t="s">
        <v>1028</v>
      </c>
      <c r="C148" s="57" t="s">
        <v>509</v>
      </c>
      <c r="D148" s="58" t="s">
        <v>208</v>
      </c>
      <c r="E148" s="59" t="s">
        <v>585</v>
      </c>
      <c r="F148" s="60">
        <v>8000</v>
      </c>
    </row>
    <row r="149" spans="1:6" ht="23">
      <c r="A149" s="57" t="s">
        <v>1026</v>
      </c>
      <c r="B149" s="57" t="s">
        <v>1028</v>
      </c>
      <c r="C149" s="57" t="s">
        <v>509</v>
      </c>
      <c r="D149" s="58" t="s">
        <v>263</v>
      </c>
      <c r="E149" s="59" t="s">
        <v>521</v>
      </c>
      <c r="F149" s="60">
        <v>4950</v>
      </c>
    </row>
    <row r="150" spans="1:6" ht="23">
      <c r="A150" s="57" t="s">
        <v>1026</v>
      </c>
      <c r="B150" s="57" t="s">
        <v>1028</v>
      </c>
      <c r="C150" s="57" t="s">
        <v>509</v>
      </c>
      <c r="D150" s="58" t="s">
        <v>263</v>
      </c>
      <c r="E150" s="59" t="s">
        <v>595</v>
      </c>
      <c r="F150" s="60">
        <v>1603.14</v>
      </c>
    </row>
    <row r="151" spans="1:6" ht="23">
      <c r="A151" s="57" t="s">
        <v>1026</v>
      </c>
      <c r="B151" s="57" t="s">
        <v>1028</v>
      </c>
      <c r="C151" s="57" t="s">
        <v>509</v>
      </c>
      <c r="D151" s="58" t="s">
        <v>263</v>
      </c>
      <c r="E151" s="59" t="s">
        <v>788</v>
      </c>
      <c r="F151" s="60">
        <v>376</v>
      </c>
    </row>
    <row r="152" spans="1:6" ht="12.5">
      <c r="A152" s="57" t="s">
        <v>1026</v>
      </c>
      <c r="B152" s="57" t="s">
        <v>1028</v>
      </c>
      <c r="C152" s="57" t="s">
        <v>509</v>
      </c>
      <c r="D152" s="58" t="s">
        <v>263</v>
      </c>
      <c r="E152" s="59" t="s">
        <v>586</v>
      </c>
      <c r="F152" s="60">
        <v>2640</v>
      </c>
    </row>
    <row r="153" spans="1:6" ht="12.5">
      <c r="A153" s="57" t="s">
        <v>1026</v>
      </c>
      <c r="B153" s="57" t="s">
        <v>1028</v>
      </c>
      <c r="C153" s="57" t="s">
        <v>509</v>
      </c>
      <c r="D153" s="58" t="s">
        <v>263</v>
      </c>
      <c r="E153" s="59" t="s">
        <v>600</v>
      </c>
      <c r="F153" s="60">
        <v>1201</v>
      </c>
    </row>
    <row r="154" spans="1:6" ht="23">
      <c r="A154" s="57" t="s">
        <v>1026</v>
      </c>
      <c r="B154" s="57" t="s">
        <v>1028</v>
      </c>
      <c r="C154" s="57" t="s">
        <v>509</v>
      </c>
      <c r="D154" s="58" t="s">
        <v>265</v>
      </c>
      <c r="E154" s="59" t="s">
        <v>522</v>
      </c>
      <c r="F154" s="60">
        <v>120</v>
      </c>
    </row>
    <row r="155" spans="1:6" ht="23">
      <c r="A155" s="57" t="s">
        <v>1026</v>
      </c>
      <c r="B155" s="57" t="s">
        <v>1028</v>
      </c>
      <c r="C155" s="57" t="s">
        <v>509</v>
      </c>
      <c r="D155" s="58" t="s">
        <v>265</v>
      </c>
      <c r="E155" s="59" t="s">
        <v>596</v>
      </c>
      <c r="F155" s="60">
        <v>38.86</v>
      </c>
    </row>
    <row r="156" spans="1:6" ht="23">
      <c r="A156" s="57" t="s">
        <v>1026</v>
      </c>
      <c r="B156" s="57" t="s">
        <v>1028</v>
      </c>
      <c r="C156" s="57" t="s">
        <v>509</v>
      </c>
      <c r="D156" s="58" t="s">
        <v>265</v>
      </c>
      <c r="E156" s="59" t="s">
        <v>789</v>
      </c>
      <c r="F156" s="60">
        <v>9</v>
      </c>
    </row>
    <row r="157" spans="1:6" ht="12.5">
      <c r="A157" s="57" t="s">
        <v>1026</v>
      </c>
      <c r="B157" s="57" t="s">
        <v>1028</v>
      </c>
      <c r="C157" s="57" t="s">
        <v>509</v>
      </c>
      <c r="D157" s="58" t="s">
        <v>265</v>
      </c>
      <c r="E157" s="59" t="s">
        <v>587</v>
      </c>
      <c r="F157" s="60">
        <v>64</v>
      </c>
    </row>
    <row r="158" spans="1:6" ht="12.5">
      <c r="A158" s="57" t="s">
        <v>1026</v>
      </c>
      <c r="B158" s="57" t="s">
        <v>1028</v>
      </c>
      <c r="C158" s="57" t="s">
        <v>509</v>
      </c>
      <c r="D158" s="58" t="s">
        <v>265</v>
      </c>
      <c r="E158" s="59" t="s">
        <v>601</v>
      </c>
      <c r="F158" s="60">
        <v>29</v>
      </c>
    </row>
    <row r="159" spans="1:6" ht="23">
      <c r="A159" s="57" t="s">
        <v>1026</v>
      </c>
      <c r="B159" s="57" t="s">
        <v>1028</v>
      </c>
      <c r="C159" s="57" t="s">
        <v>158</v>
      </c>
      <c r="D159" s="58" t="s">
        <v>163</v>
      </c>
      <c r="E159" s="59" t="s">
        <v>162</v>
      </c>
      <c r="F159" s="60">
        <v>126192</v>
      </c>
    </row>
    <row r="160" spans="1:6" ht="12.5">
      <c r="A160" s="57" t="s">
        <v>1026</v>
      </c>
      <c r="B160" s="57" t="s">
        <v>1028</v>
      </c>
      <c r="C160" s="57" t="s">
        <v>158</v>
      </c>
      <c r="D160" s="58" t="s">
        <v>171</v>
      </c>
      <c r="E160" s="59" t="s">
        <v>170</v>
      </c>
      <c r="F160" s="60">
        <v>128</v>
      </c>
    </row>
    <row r="161" spans="1:6" ht="23">
      <c r="A161" s="57" t="s">
        <v>1026</v>
      </c>
      <c r="B161" s="57" t="s">
        <v>1028</v>
      </c>
      <c r="C161" s="57" t="s">
        <v>158</v>
      </c>
      <c r="D161" s="58" t="s">
        <v>161</v>
      </c>
      <c r="E161" s="59" t="s">
        <v>160</v>
      </c>
      <c r="F161" s="60">
        <v>-126192</v>
      </c>
    </row>
    <row r="162" spans="1:6" ht="12.5">
      <c r="A162" s="57" t="s">
        <v>1026</v>
      </c>
      <c r="B162" s="57" t="s">
        <v>1028</v>
      </c>
      <c r="C162" s="57" t="s">
        <v>158</v>
      </c>
      <c r="D162" s="58" t="s">
        <v>263</v>
      </c>
      <c r="E162" s="59" t="s">
        <v>262</v>
      </c>
      <c r="F162" s="60">
        <v>42</v>
      </c>
    </row>
    <row r="163" spans="1:6" ht="12.5">
      <c r="A163" s="57" t="s">
        <v>1026</v>
      </c>
      <c r="B163" s="57" t="s">
        <v>1028</v>
      </c>
      <c r="C163" s="57" t="s">
        <v>158</v>
      </c>
      <c r="D163" s="58" t="s">
        <v>265</v>
      </c>
      <c r="E163" s="59" t="s">
        <v>264</v>
      </c>
      <c r="F163" s="60">
        <v>1</v>
      </c>
    </row>
    <row r="164" spans="1:6" ht="23">
      <c r="A164" s="57" t="s">
        <v>1026</v>
      </c>
      <c r="B164" s="57" t="s">
        <v>1028</v>
      </c>
      <c r="C164" s="57" t="s">
        <v>168</v>
      </c>
      <c r="D164" s="58" t="s">
        <v>163</v>
      </c>
      <c r="E164" s="59" t="s">
        <v>162</v>
      </c>
      <c r="F164" s="60">
        <v>442080</v>
      </c>
    </row>
    <row r="165" spans="1:6" ht="12.5">
      <c r="A165" s="57" t="s">
        <v>1026</v>
      </c>
      <c r="B165" s="57" t="s">
        <v>1028</v>
      </c>
      <c r="C165" s="57" t="s">
        <v>168</v>
      </c>
      <c r="D165" s="58" t="s">
        <v>171</v>
      </c>
      <c r="E165" s="59" t="s">
        <v>170</v>
      </c>
      <c r="F165" s="60">
        <v>-1033</v>
      </c>
    </row>
    <row r="166" spans="1:6" ht="23">
      <c r="A166" s="57" t="s">
        <v>1026</v>
      </c>
      <c r="B166" s="57" t="s">
        <v>1028</v>
      </c>
      <c r="C166" s="57" t="s">
        <v>168</v>
      </c>
      <c r="D166" s="58" t="s">
        <v>161</v>
      </c>
      <c r="E166" s="59" t="s">
        <v>160</v>
      </c>
      <c r="F166" s="60">
        <v>-441047</v>
      </c>
    </row>
    <row r="167" spans="1:6" ht="12.5">
      <c r="A167" s="57" t="s">
        <v>1026</v>
      </c>
      <c r="B167" s="57" t="s">
        <v>1028</v>
      </c>
      <c r="C167" s="57" t="s">
        <v>168</v>
      </c>
      <c r="D167" s="58" t="s">
        <v>173</v>
      </c>
      <c r="E167" s="59" t="s">
        <v>172</v>
      </c>
      <c r="F167" s="60">
        <v>1400</v>
      </c>
    </row>
    <row r="168" spans="1:6" ht="23">
      <c r="A168" s="57" t="s">
        <v>1026</v>
      </c>
      <c r="B168" s="57" t="s">
        <v>1028</v>
      </c>
      <c r="C168" s="57" t="s">
        <v>273</v>
      </c>
      <c r="D168" s="58" t="s">
        <v>163</v>
      </c>
      <c r="E168" s="59" t="s">
        <v>275</v>
      </c>
      <c r="F168" s="60">
        <v>193800</v>
      </c>
    </row>
    <row r="169" spans="1:6" ht="12.5">
      <c r="A169" s="57" t="s">
        <v>1026</v>
      </c>
      <c r="B169" s="57" t="s">
        <v>1028</v>
      </c>
      <c r="C169" s="57" t="s">
        <v>273</v>
      </c>
      <c r="D169" s="58" t="s">
        <v>171</v>
      </c>
      <c r="E169" s="59" t="s">
        <v>170</v>
      </c>
      <c r="F169" s="60">
        <v>430</v>
      </c>
    </row>
    <row r="170" spans="1:6" ht="23">
      <c r="A170" s="57" t="s">
        <v>1026</v>
      </c>
      <c r="B170" s="57" t="s">
        <v>1028</v>
      </c>
      <c r="C170" s="57" t="s">
        <v>273</v>
      </c>
      <c r="D170" s="58" t="s">
        <v>161</v>
      </c>
      <c r="E170" s="59" t="s">
        <v>276</v>
      </c>
      <c r="F170" s="60">
        <v>-193800</v>
      </c>
    </row>
    <row r="171" spans="1:6" ht="12.5">
      <c r="A171" s="57" t="s">
        <v>1026</v>
      </c>
      <c r="B171" s="57" t="s">
        <v>1028</v>
      </c>
      <c r="C171" s="57" t="s">
        <v>273</v>
      </c>
      <c r="D171" s="58" t="s">
        <v>263</v>
      </c>
      <c r="E171" s="59" t="s">
        <v>262</v>
      </c>
      <c r="F171" s="60">
        <v>218</v>
      </c>
    </row>
    <row r="172" spans="1:6" ht="12.5">
      <c r="A172" s="57" t="s">
        <v>1026</v>
      </c>
      <c r="B172" s="57" t="s">
        <v>1028</v>
      </c>
      <c r="C172" s="57" t="s">
        <v>273</v>
      </c>
      <c r="D172" s="58" t="s">
        <v>265</v>
      </c>
      <c r="E172" s="59" t="s">
        <v>264</v>
      </c>
      <c r="F172" s="60">
        <v>10</v>
      </c>
    </row>
    <row r="173" spans="1:6" ht="12.5">
      <c r="A173" s="57" t="s">
        <v>1026</v>
      </c>
      <c r="B173" s="57" t="s">
        <v>1028</v>
      </c>
      <c r="C173" s="57" t="s">
        <v>226</v>
      </c>
      <c r="D173" s="58" t="s">
        <v>243</v>
      </c>
      <c r="E173" s="59" t="s">
        <v>242</v>
      </c>
      <c r="F173" s="60">
        <v>400</v>
      </c>
    </row>
    <row r="174" spans="1:6" ht="12.5">
      <c r="A174" s="57" t="s">
        <v>1026</v>
      </c>
      <c r="B174" s="57" t="s">
        <v>1028</v>
      </c>
      <c r="C174" s="57" t="s">
        <v>338</v>
      </c>
      <c r="D174" s="58" t="s">
        <v>179</v>
      </c>
      <c r="E174" s="59" t="s">
        <v>178</v>
      </c>
      <c r="F174" s="60">
        <v>1361</v>
      </c>
    </row>
    <row r="175" spans="1:6" ht="12.5">
      <c r="A175" s="57" t="s">
        <v>1026</v>
      </c>
      <c r="B175" s="57" t="s">
        <v>1028</v>
      </c>
      <c r="C175" s="57" t="s">
        <v>338</v>
      </c>
      <c r="D175" s="58" t="s">
        <v>208</v>
      </c>
      <c r="E175" s="59" t="s">
        <v>207</v>
      </c>
      <c r="F175" s="60">
        <v>-3240</v>
      </c>
    </row>
    <row r="176" spans="1:6" ht="23">
      <c r="A176" s="57" t="s">
        <v>1026</v>
      </c>
      <c r="B176" s="57" t="s">
        <v>1028</v>
      </c>
      <c r="C176" s="57" t="s">
        <v>338</v>
      </c>
      <c r="D176" s="58" t="s">
        <v>163</v>
      </c>
      <c r="E176" s="59" t="s">
        <v>162</v>
      </c>
      <c r="F176" s="60">
        <v>252</v>
      </c>
    </row>
    <row r="177" spans="1:6" ht="12.5">
      <c r="A177" s="57" t="s">
        <v>1026</v>
      </c>
      <c r="B177" s="57" t="s">
        <v>1028</v>
      </c>
      <c r="C177" s="57" t="s">
        <v>338</v>
      </c>
      <c r="D177" s="58" t="s">
        <v>181</v>
      </c>
      <c r="E177" s="59" t="s">
        <v>180</v>
      </c>
      <c r="F177" s="60">
        <v>-7145</v>
      </c>
    </row>
    <row r="178" spans="1:6" ht="23">
      <c r="A178" s="57" t="s">
        <v>1026</v>
      </c>
      <c r="B178" s="57" t="s">
        <v>1028</v>
      </c>
      <c r="C178" s="57" t="s">
        <v>338</v>
      </c>
      <c r="D178" s="58" t="s">
        <v>181</v>
      </c>
      <c r="E178" s="59" t="s">
        <v>515</v>
      </c>
      <c r="F178" s="60">
        <v>919</v>
      </c>
    </row>
    <row r="179" spans="1:6" ht="12.5">
      <c r="A179" s="57" t="s">
        <v>1026</v>
      </c>
      <c r="B179" s="57" t="s">
        <v>1028</v>
      </c>
      <c r="C179" s="57" t="s">
        <v>338</v>
      </c>
      <c r="D179" s="58" t="s">
        <v>263</v>
      </c>
      <c r="E179" s="59" t="s">
        <v>516</v>
      </c>
      <c r="F179" s="60">
        <v>303</v>
      </c>
    </row>
    <row r="180" spans="1:6" ht="12.5">
      <c r="A180" s="57" t="s">
        <v>1026</v>
      </c>
      <c r="B180" s="57" t="s">
        <v>1028</v>
      </c>
      <c r="C180" s="57" t="s">
        <v>338</v>
      </c>
      <c r="D180" s="58" t="s">
        <v>265</v>
      </c>
      <c r="E180" s="59" t="s">
        <v>517</v>
      </c>
      <c r="F180" s="60">
        <v>7</v>
      </c>
    </row>
    <row r="181" spans="1:6" ht="12.5">
      <c r="A181" s="57" t="s">
        <v>1026</v>
      </c>
      <c r="B181" s="57" t="s">
        <v>1028</v>
      </c>
      <c r="C181" s="57" t="s">
        <v>338</v>
      </c>
      <c r="D181" s="58">
        <v>500430</v>
      </c>
      <c r="E181" s="59" t="s">
        <v>340</v>
      </c>
      <c r="F181" s="60">
        <v>8772</v>
      </c>
    </row>
    <row r="182" spans="1:6" ht="12.5">
      <c r="A182" s="57" t="s">
        <v>1026</v>
      </c>
      <c r="B182" s="57" t="s">
        <v>1028</v>
      </c>
      <c r="C182" s="57" t="s">
        <v>145</v>
      </c>
      <c r="D182" s="58" t="s">
        <v>179</v>
      </c>
      <c r="E182" s="59" t="s">
        <v>178</v>
      </c>
      <c r="F182" s="60">
        <v>1926</v>
      </c>
    </row>
    <row r="183" spans="1:6" ht="23">
      <c r="A183" s="57" t="s">
        <v>1026</v>
      </c>
      <c r="B183" s="57" t="s">
        <v>1028</v>
      </c>
      <c r="C183" s="57" t="s">
        <v>145</v>
      </c>
      <c r="D183" s="58" t="s">
        <v>163</v>
      </c>
      <c r="E183" s="59" t="s">
        <v>162</v>
      </c>
      <c r="F183" s="60">
        <v>4232</v>
      </c>
    </row>
    <row r="184" spans="1:6" ht="12.5">
      <c r="A184" s="57" t="s">
        <v>1026</v>
      </c>
      <c r="B184" s="57" t="s">
        <v>1028</v>
      </c>
      <c r="C184" s="57" t="s">
        <v>145</v>
      </c>
      <c r="D184" s="58" t="s">
        <v>171</v>
      </c>
      <c r="E184" s="59" t="s">
        <v>170</v>
      </c>
      <c r="F184" s="60">
        <v>45853</v>
      </c>
    </row>
    <row r="185" spans="1:6" ht="12.5">
      <c r="A185" s="57" t="s">
        <v>1026</v>
      </c>
      <c r="B185" s="57" t="s">
        <v>1028</v>
      </c>
      <c r="C185" s="57" t="s">
        <v>145</v>
      </c>
      <c r="D185" s="58" t="s">
        <v>181</v>
      </c>
      <c r="E185" s="59" t="s">
        <v>180</v>
      </c>
      <c r="F185" s="60">
        <v>-49994</v>
      </c>
    </row>
    <row r="186" spans="1:6" ht="12.5">
      <c r="A186" s="57" t="s">
        <v>1026</v>
      </c>
      <c r="B186" s="57" t="s">
        <v>1028</v>
      </c>
      <c r="C186" s="57" t="s">
        <v>145</v>
      </c>
      <c r="D186" s="58" t="s">
        <v>269</v>
      </c>
      <c r="E186" s="59" t="s">
        <v>268</v>
      </c>
      <c r="F186" s="60">
        <v>978</v>
      </c>
    </row>
    <row r="187" spans="1:6" ht="12.5">
      <c r="A187" s="57" t="s">
        <v>1026</v>
      </c>
      <c r="B187" s="57" t="s">
        <v>1028</v>
      </c>
      <c r="C187" s="57" t="s">
        <v>145</v>
      </c>
      <c r="D187" s="58" t="s">
        <v>263</v>
      </c>
      <c r="E187" s="59" t="s">
        <v>262</v>
      </c>
      <c r="F187" s="60">
        <v>665</v>
      </c>
    </row>
    <row r="188" spans="1:6" ht="12.5">
      <c r="A188" s="57" t="s">
        <v>1026</v>
      </c>
      <c r="B188" s="57" t="s">
        <v>1028</v>
      </c>
      <c r="C188" s="57" t="s">
        <v>145</v>
      </c>
      <c r="D188" s="58" t="s">
        <v>265</v>
      </c>
      <c r="E188" s="59" t="s">
        <v>264</v>
      </c>
      <c r="F188" s="60">
        <v>17</v>
      </c>
    </row>
    <row r="189" spans="1:6" ht="12.5">
      <c r="A189" s="57" t="s">
        <v>1026</v>
      </c>
      <c r="B189" s="57" t="s">
        <v>1028</v>
      </c>
      <c r="C189" s="57" t="s">
        <v>145</v>
      </c>
      <c r="D189" s="58">
        <v>506030</v>
      </c>
      <c r="E189" s="59" t="s">
        <v>209</v>
      </c>
      <c r="F189" s="60">
        <v>100</v>
      </c>
    </row>
    <row r="190" spans="1:6" ht="12.5">
      <c r="A190" s="57" t="s">
        <v>1026</v>
      </c>
      <c r="B190" s="57" t="s">
        <v>1028</v>
      </c>
      <c r="C190" s="57" t="s">
        <v>205</v>
      </c>
      <c r="D190" s="58" t="s">
        <v>179</v>
      </c>
      <c r="E190" s="59" t="s">
        <v>178</v>
      </c>
      <c r="F190" s="60">
        <v>948</v>
      </c>
    </row>
    <row r="191" spans="1:6" ht="12.5">
      <c r="A191" s="57" t="s">
        <v>1026</v>
      </c>
      <c r="B191" s="57" t="s">
        <v>1028</v>
      </c>
      <c r="C191" s="57" t="s">
        <v>205</v>
      </c>
      <c r="D191" s="58" t="s">
        <v>208</v>
      </c>
      <c r="E191" s="59" t="s">
        <v>207</v>
      </c>
      <c r="F191" s="60">
        <v>254</v>
      </c>
    </row>
    <row r="192" spans="1:6" ht="23">
      <c r="A192" s="57" t="s">
        <v>1026</v>
      </c>
      <c r="B192" s="57" t="s">
        <v>1028</v>
      </c>
      <c r="C192" s="57" t="s">
        <v>205</v>
      </c>
      <c r="D192" s="58" t="s">
        <v>163</v>
      </c>
      <c r="E192" s="59" t="s">
        <v>162</v>
      </c>
      <c r="F192" s="60">
        <v>398</v>
      </c>
    </row>
    <row r="193" spans="1:6" ht="12.5">
      <c r="A193" s="57" t="s">
        <v>1026</v>
      </c>
      <c r="B193" s="57" t="s">
        <v>1028</v>
      </c>
      <c r="C193" s="57" t="s">
        <v>205</v>
      </c>
      <c r="D193" s="58" t="s">
        <v>181</v>
      </c>
      <c r="E193" s="59" t="s">
        <v>180</v>
      </c>
      <c r="F193" s="60">
        <v>-1600</v>
      </c>
    </row>
    <row r="194" spans="1:6" ht="12.5">
      <c r="A194" s="57" t="s">
        <v>1026</v>
      </c>
      <c r="B194" s="57" t="s">
        <v>1028</v>
      </c>
      <c r="C194" s="57" t="s">
        <v>205</v>
      </c>
      <c r="D194" s="58" t="s">
        <v>173</v>
      </c>
      <c r="E194" s="59" t="s">
        <v>172</v>
      </c>
      <c r="F194" s="60">
        <v>64</v>
      </c>
    </row>
    <row r="195" spans="1:6" ht="12.5">
      <c r="A195" s="57" t="s">
        <v>1026</v>
      </c>
      <c r="B195" s="57" t="s">
        <v>1028</v>
      </c>
      <c r="C195" s="57" t="s">
        <v>205</v>
      </c>
      <c r="D195" s="58" t="s">
        <v>211</v>
      </c>
      <c r="E195" s="59" t="s">
        <v>210</v>
      </c>
      <c r="F195" s="60">
        <v>27</v>
      </c>
    </row>
    <row r="196" spans="1:6" ht="12.5">
      <c r="A196" s="57" t="s">
        <v>1026</v>
      </c>
      <c r="B196" s="57" t="s">
        <v>1028</v>
      </c>
      <c r="C196" s="57" t="s">
        <v>205</v>
      </c>
      <c r="D196" s="58">
        <v>506030</v>
      </c>
      <c r="E196" s="59" t="s">
        <v>209</v>
      </c>
      <c r="F196" s="60">
        <v>18</v>
      </c>
    </row>
    <row r="197" spans="1:6" ht="12.5">
      <c r="A197" s="57" t="s">
        <v>1026</v>
      </c>
      <c r="B197" s="57" t="s">
        <v>1028</v>
      </c>
      <c r="C197" s="57" t="s">
        <v>690</v>
      </c>
      <c r="D197" s="58" t="s">
        <v>181</v>
      </c>
      <c r="E197" s="59" t="s">
        <v>180</v>
      </c>
      <c r="F197" s="60">
        <v>-15714</v>
      </c>
    </row>
    <row r="198" spans="1:6" ht="12.5">
      <c r="A198" s="57" t="s">
        <v>1026</v>
      </c>
      <c r="B198" s="57" t="s">
        <v>1028</v>
      </c>
      <c r="C198" s="57" t="s">
        <v>690</v>
      </c>
      <c r="D198" s="58" t="s">
        <v>263</v>
      </c>
      <c r="E198" s="59" t="s">
        <v>262</v>
      </c>
      <c r="F198" s="60">
        <v>-5185</v>
      </c>
    </row>
    <row r="199" spans="1:6" ht="12.5">
      <c r="A199" s="57" t="s">
        <v>1026</v>
      </c>
      <c r="B199" s="57" t="s">
        <v>1028</v>
      </c>
      <c r="C199" s="57" t="s">
        <v>690</v>
      </c>
      <c r="D199" s="58" t="s">
        <v>265</v>
      </c>
      <c r="E199" s="59" t="s">
        <v>264</v>
      </c>
      <c r="F199" s="60">
        <v>-126</v>
      </c>
    </row>
    <row r="200" spans="1:6" ht="12.5">
      <c r="A200" s="57" t="s">
        <v>1026</v>
      </c>
      <c r="B200" s="57" t="s">
        <v>1028</v>
      </c>
      <c r="C200" s="57" t="s">
        <v>101</v>
      </c>
      <c r="D200" s="58" t="s">
        <v>350</v>
      </c>
      <c r="E200" s="59" t="s">
        <v>349</v>
      </c>
      <c r="F200" s="60">
        <v>-1540</v>
      </c>
    </row>
    <row r="201" spans="1:6" ht="23">
      <c r="A201" s="57" t="s">
        <v>1026</v>
      </c>
      <c r="B201" s="57" t="s">
        <v>1028</v>
      </c>
      <c r="C201" s="57" t="s">
        <v>280</v>
      </c>
      <c r="D201" s="58" t="s">
        <v>179</v>
      </c>
      <c r="E201" s="59" t="s">
        <v>839</v>
      </c>
      <c r="F201" s="60">
        <v>-10131</v>
      </c>
    </row>
    <row r="202" spans="1:6" ht="23">
      <c r="A202" s="57" t="s">
        <v>1026</v>
      </c>
      <c r="B202" s="57" t="s">
        <v>1028</v>
      </c>
      <c r="C202" s="57" t="s">
        <v>280</v>
      </c>
      <c r="D202" s="58" t="s">
        <v>171</v>
      </c>
      <c r="E202" s="59" t="s">
        <v>839</v>
      </c>
      <c r="F202" s="60">
        <v>-21802</v>
      </c>
    </row>
    <row r="203" spans="1:6" ht="23">
      <c r="A203" s="57" t="s">
        <v>1026</v>
      </c>
      <c r="B203" s="57" t="s">
        <v>1028</v>
      </c>
      <c r="C203" s="57" t="s">
        <v>280</v>
      </c>
      <c r="D203" s="58" t="s">
        <v>171</v>
      </c>
      <c r="E203" s="59" t="s">
        <v>854</v>
      </c>
      <c r="F203" s="60">
        <v>-200635</v>
      </c>
    </row>
    <row r="204" spans="1:6" ht="23">
      <c r="A204" s="57" t="s">
        <v>1026</v>
      </c>
      <c r="B204" s="57" t="s">
        <v>1028</v>
      </c>
      <c r="C204" s="57" t="s">
        <v>280</v>
      </c>
      <c r="D204" s="58" t="s">
        <v>263</v>
      </c>
      <c r="E204" s="59" t="s">
        <v>839</v>
      </c>
      <c r="F204" s="60">
        <v>-10538</v>
      </c>
    </row>
    <row r="205" spans="1:6" ht="23">
      <c r="A205" s="57" t="s">
        <v>1026</v>
      </c>
      <c r="B205" s="57" t="s">
        <v>1028</v>
      </c>
      <c r="C205" s="57" t="s">
        <v>280</v>
      </c>
      <c r="D205" s="58" t="s">
        <v>263</v>
      </c>
      <c r="E205" s="59" t="s">
        <v>854</v>
      </c>
      <c r="F205" s="60">
        <v>-66209</v>
      </c>
    </row>
    <row r="206" spans="1:6" ht="23">
      <c r="A206" s="57" t="s">
        <v>1026</v>
      </c>
      <c r="B206" s="57" t="s">
        <v>1028</v>
      </c>
      <c r="C206" s="57" t="s">
        <v>280</v>
      </c>
      <c r="D206" s="58" t="s">
        <v>265</v>
      </c>
      <c r="E206" s="59" t="s">
        <v>839</v>
      </c>
      <c r="F206" s="60">
        <v>-255</v>
      </c>
    </row>
    <row r="207" spans="1:6" ht="23">
      <c r="A207" s="57" t="s">
        <v>1026</v>
      </c>
      <c r="B207" s="57" t="s">
        <v>1028</v>
      </c>
      <c r="C207" s="57" t="s">
        <v>280</v>
      </c>
      <c r="D207" s="58" t="s">
        <v>265</v>
      </c>
      <c r="E207" s="59" t="s">
        <v>854</v>
      </c>
      <c r="F207" s="60">
        <v>-1605</v>
      </c>
    </row>
    <row r="208" spans="1:6" ht="12.5">
      <c r="A208" s="57" t="s">
        <v>1026</v>
      </c>
      <c r="B208" s="57" t="s">
        <v>1029</v>
      </c>
      <c r="C208" s="57" t="s">
        <v>116</v>
      </c>
      <c r="D208" s="58" t="s">
        <v>153</v>
      </c>
      <c r="E208" s="59" t="s">
        <v>152</v>
      </c>
      <c r="F208" s="60">
        <v>23424</v>
      </c>
    </row>
    <row r="209" spans="1:6" ht="12.5">
      <c r="A209" s="57" t="s">
        <v>1026</v>
      </c>
      <c r="B209" s="57" t="s">
        <v>1029</v>
      </c>
      <c r="C209" s="57" t="s">
        <v>116</v>
      </c>
      <c r="D209" s="58" t="s">
        <v>155</v>
      </c>
      <c r="E209" s="59" t="s">
        <v>154</v>
      </c>
      <c r="F209" s="60">
        <v>-23424</v>
      </c>
    </row>
    <row r="210" spans="1:6" ht="12.5">
      <c r="A210" s="57" t="s">
        <v>1026</v>
      </c>
      <c r="B210" s="57" t="s">
        <v>1029</v>
      </c>
      <c r="C210" s="57" t="s">
        <v>116</v>
      </c>
      <c r="D210" s="58" t="s">
        <v>119</v>
      </c>
      <c r="E210" s="59" t="s">
        <v>120</v>
      </c>
      <c r="F210" s="60">
        <v>25135</v>
      </c>
    </row>
    <row r="211" spans="1:6" ht="12.5">
      <c r="A211" s="57" t="s">
        <v>1026</v>
      </c>
      <c r="B211" s="57" t="s">
        <v>1029</v>
      </c>
      <c r="C211" s="57" t="s">
        <v>116</v>
      </c>
      <c r="D211" s="58" t="s">
        <v>119</v>
      </c>
      <c r="E211" s="59" t="s">
        <v>121</v>
      </c>
      <c r="F211" s="60">
        <v>9445</v>
      </c>
    </row>
    <row r="212" spans="1:6" ht="12.5">
      <c r="A212" s="57" t="s">
        <v>1026</v>
      </c>
      <c r="B212" s="57" t="s">
        <v>1029</v>
      </c>
      <c r="C212" s="57" t="s">
        <v>139</v>
      </c>
      <c r="D212" s="58" t="s">
        <v>779</v>
      </c>
      <c r="E212" s="59" t="s">
        <v>778</v>
      </c>
      <c r="F212" s="60">
        <v>-1511</v>
      </c>
    </row>
    <row r="213" spans="1:6" ht="12.5">
      <c r="A213" s="57" t="s">
        <v>1026</v>
      </c>
      <c r="B213" s="57" t="s">
        <v>1029</v>
      </c>
      <c r="C213" s="57" t="s">
        <v>139</v>
      </c>
      <c r="D213" s="58" t="s">
        <v>777</v>
      </c>
      <c r="E213" s="59" t="s">
        <v>776</v>
      </c>
      <c r="F213" s="60">
        <v>-3059</v>
      </c>
    </row>
    <row r="214" spans="1:6" ht="12.5">
      <c r="A214" s="57" t="s">
        <v>1026</v>
      </c>
      <c r="B214" s="57" t="s">
        <v>1029</v>
      </c>
      <c r="C214" s="57" t="s">
        <v>139</v>
      </c>
      <c r="D214" s="58" t="s">
        <v>646</v>
      </c>
      <c r="E214" s="59" t="s">
        <v>118</v>
      </c>
      <c r="F214" s="60">
        <v>2500</v>
      </c>
    </row>
    <row r="215" spans="1:6" ht="12.5">
      <c r="A215" s="57" t="s">
        <v>1026</v>
      </c>
      <c r="B215" s="57" t="s">
        <v>1029</v>
      </c>
      <c r="C215" s="57" t="s">
        <v>139</v>
      </c>
      <c r="D215" s="58" t="s">
        <v>436</v>
      </c>
      <c r="E215" s="59" t="s">
        <v>435</v>
      </c>
      <c r="F215" s="60">
        <v>5356</v>
      </c>
    </row>
    <row r="216" spans="1:6" ht="12.5">
      <c r="A216" s="57" t="s">
        <v>1026</v>
      </c>
      <c r="B216" s="57" t="s">
        <v>1029</v>
      </c>
      <c r="C216" s="57" t="s">
        <v>139</v>
      </c>
      <c r="D216" s="58" t="s">
        <v>436</v>
      </c>
      <c r="E216" s="59" t="s">
        <v>437</v>
      </c>
      <c r="F216" s="60">
        <v>-5356</v>
      </c>
    </row>
    <row r="217" spans="1:6" ht="12.5">
      <c r="A217" s="57" t="s">
        <v>1026</v>
      </c>
      <c r="B217" s="57" t="s">
        <v>1029</v>
      </c>
      <c r="C217" s="57" t="s">
        <v>139</v>
      </c>
      <c r="D217" s="58" t="s">
        <v>420</v>
      </c>
      <c r="E217" s="59" t="s">
        <v>421</v>
      </c>
      <c r="F217" s="60">
        <v>3000</v>
      </c>
    </row>
    <row r="218" spans="1:6" ht="12.5">
      <c r="A218" s="57" t="s">
        <v>1026</v>
      </c>
      <c r="B218" s="57" t="s">
        <v>1029</v>
      </c>
      <c r="C218" s="57" t="s">
        <v>139</v>
      </c>
      <c r="D218" s="58" t="s">
        <v>420</v>
      </c>
      <c r="E218" s="59" t="s">
        <v>419</v>
      </c>
      <c r="F218" s="60">
        <v>2900</v>
      </c>
    </row>
    <row r="219" spans="1:6" ht="12.5">
      <c r="A219" s="57" t="s">
        <v>1026</v>
      </c>
      <c r="B219" s="57" t="s">
        <v>1029</v>
      </c>
      <c r="C219" s="57" t="s">
        <v>139</v>
      </c>
      <c r="D219" s="58" t="s">
        <v>420</v>
      </c>
      <c r="E219" s="59" t="s">
        <v>438</v>
      </c>
      <c r="F219" s="60">
        <v>-400</v>
      </c>
    </row>
    <row r="220" spans="1:6" ht="12.5">
      <c r="A220" s="57" t="s">
        <v>1026</v>
      </c>
      <c r="B220" s="57" t="s">
        <v>1029</v>
      </c>
      <c r="C220" s="57" t="s">
        <v>139</v>
      </c>
      <c r="D220" s="58" t="s">
        <v>641</v>
      </c>
      <c r="E220" s="59" t="s">
        <v>640</v>
      </c>
      <c r="F220" s="60">
        <v>-670</v>
      </c>
    </row>
    <row r="221" spans="1:6" ht="12.5">
      <c r="A221" s="57" t="s">
        <v>1026</v>
      </c>
      <c r="B221" s="57" t="s">
        <v>1029</v>
      </c>
      <c r="C221" s="57" t="s">
        <v>139</v>
      </c>
      <c r="D221" s="58" t="s">
        <v>429</v>
      </c>
      <c r="E221" s="59" t="s">
        <v>545</v>
      </c>
      <c r="F221" s="60">
        <v>-19495</v>
      </c>
    </row>
    <row r="222" spans="1:6" ht="12.5">
      <c r="A222" s="57" t="s">
        <v>1026</v>
      </c>
      <c r="B222" s="57" t="s">
        <v>1029</v>
      </c>
      <c r="C222" s="57" t="s">
        <v>139</v>
      </c>
      <c r="D222" s="58" t="s">
        <v>429</v>
      </c>
      <c r="E222" s="59" t="s">
        <v>807</v>
      </c>
      <c r="F222" s="60">
        <v>-2000</v>
      </c>
    </row>
    <row r="223" spans="1:6" ht="23">
      <c r="A223" s="57" t="s">
        <v>1026</v>
      </c>
      <c r="B223" s="57" t="s">
        <v>1029</v>
      </c>
      <c r="C223" s="57" t="s">
        <v>139</v>
      </c>
      <c r="D223" s="58" t="s">
        <v>429</v>
      </c>
      <c r="E223" s="59" t="s">
        <v>430</v>
      </c>
      <c r="F223" s="60">
        <v>-19200</v>
      </c>
    </row>
    <row r="224" spans="1:6" ht="12.5">
      <c r="A224" s="57" t="s">
        <v>1026</v>
      </c>
      <c r="B224" s="57" t="s">
        <v>1029</v>
      </c>
      <c r="C224" s="57" t="s">
        <v>139</v>
      </c>
      <c r="D224" s="58" t="s">
        <v>429</v>
      </c>
      <c r="E224" s="59" t="s">
        <v>895</v>
      </c>
      <c r="F224" s="60">
        <v>-5000</v>
      </c>
    </row>
    <row r="225" spans="1:6" ht="12.5">
      <c r="A225" s="57" t="s">
        <v>1026</v>
      </c>
      <c r="B225" s="57" t="s">
        <v>1029</v>
      </c>
      <c r="C225" s="57" t="s">
        <v>139</v>
      </c>
      <c r="D225" s="58" t="s">
        <v>429</v>
      </c>
      <c r="E225" s="59" t="s">
        <v>431</v>
      </c>
      <c r="F225" s="60">
        <v>-3112</v>
      </c>
    </row>
    <row r="226" spans="1:6" ht="12.5">
      <c r="A226" s="57" t="s">
        <v>1026</v>
      </c>
      <c r="B226" s="57" t="s">
        <v>1029</v>
      </c>
      <c r="C226" s="57" t="s">
        <v>139</v>
      </c>
      <c r="D226" s="58" t="s">
        <v>429</v>
      </c>
      <c r="E226" s="59" t="s">
        <v>978</v>
      </c>
      <c r="F226" s="60">
        <v>-6000</v>
      </c>
    </row>
    <row r="227" spans="1:6" ht="12.5">
      <c r="A227" s="57" t="s">
        <v>1026</v>
      </c>
      <c r="B227" s="57" t="s">
        <v>1029</v>
      </c>
      <c r="C227" s="57" t="s">
        <v>139</v>
      </c>
      <c r="D227" s="58" t="s">
        <v>429</v>
      </c>
      <c r="E227" s="59" t="s">
        <v>808</v>
      </c>
      <c r="F227" s="60">
        <v>-5000</v>
      </c>
    </row>
    <row r="228" spans="1:6" ht="12.5">
      <c r="A228" s="57" t="s">
        <v>1026</v>
      </c>
      <c r="B228" s="57" t="s">
        <v>1029</v>
      </c>
      <c r="C228" s="57" t="s">
        <v>139</v>
      </c>
      <c r="D228" s="58" t="s">
        <v>429</v>
      </c>
      <c r="E228" s="59" t="s">
        <v>829</v>
      </c>
      <c r="F228" s="60">
        <v>0</v>
      </c>
    </row>
    <row r="229" spans="1:6" ht="12.5">
      <c r="A229" s="57" t="s">
        <v>1026</v>
      </c>
      <c r="B229" s="57" t="s">
        <v>1029</v>
      </c>
      <c r="C229" s="57" t="s">
        <v>139</v>
      </c>
      <c r="D229" s="58" t="s">
        <v>429</v>
      </c>
      <c r="E229" s="59" t="s">
        <v>830</v>
      </c>
      <c r="F229" s="60">
        <v>0</v>
      </c>
    </row>
    <row r="230" spans="1:6" ht="12.5">
      <c r="A230" s="57" t="s">
        <v>1026</v>
      </c>
      <c r="B230" s="57" t="s">
        <v>1029</v>
      </c>
      <c r="C230" s="57" t="s">
        <v>139</v>
      </c>
      <c r="D230" s="58" t="s">
        <v>236</v>
      </c>
      <c r="E230" s="59" t="s">
        <v>938</v>
      </c>
      <c r="F230" s="60">
        <v>-8123</v>
      </c>
    </row>
    <row r="231" spans="1:6" ht="12.5">
      <c r="A231" s="57" t="s">
        <v>1026</v>
      </c>
      <c r="B231" s="57" t="s">
        <v>1029</v>
      </c>
      <c r="C231" s="57" t="s">
        <v>139</v>
      </c>
      <c r="D231" s="58" t="s">
        <v>939</v>
      </c>
      <c r="E231" s="59" t="s">
        <v>940</v>
      </c>
      <c r="F231" s="60">
        <v>-6000</v>
      </c>
    </row>
    <row r="232" spans="1:6" ht="12.5">
      <c r="A232" s="57" t="s">
        <v>1026</v>
      </c>
      <c r="B232" s="57" t="s">
        <v>1029</v>
      </c>
      <c r="C232" s="57" t="s">
        <v>139</v>
      </c>
      <c r="D232" s="58" t="s">
        <v>144</v>
      </c>
      <c r="E232" s="59" t="s">
        <v>143</v>
      </c>
      <c r="F232" s="60">
        <v>-38000</v>
      </c>
    </row>
    <row r="233" spans="1:6" ht="12.5">
      <c r="A233" s="57" t="s">
        <v>1026</v>
      </c>
      <c r="B233" s="57" t="s">
        <v>1029</v>
      </c>
      <c r="C233" s="57" t="s">
        <v>139</v>
      </c>
      <c r="D233" s="58">
        <v>551306</v>
      </c>
      <c r="E233" s="59" t="s">
        <v>941</v>
      </c>
      <c r="F233" s="60">
        <v>6000</v>
      </c>
    </row>
    <row r="234" spans="1:6" ht="12.5">
      <c r="A234" s="57" t="s">
        <v>1026</v>
      </c>
      <c r="B234" s="57" t="s">
        <v>1029</v>
      </c>
      <c r="C234" s="57" t="s">
        <v>139</v>
      </c>
      <c r="D234" s="58">
        <v>551300</v>
      </c>
      <c r="E234" s="59" t="s">
        <v>938</v>
      </c>
      <c r="F234" s="60">
        <v>8123</v>
      </c>
    </row>
    <row r="235" spans="1:6" ht="12.5">
      <c r="A235" s="57" t="s">
        <v>1026</v>
      </c>
      <c r="B235" s="57" t="s">
        <v>1029</v>
      </c>
      <c r="C235" s="57" t="s">
        <v>302</v>
      </c>
      <c r="D235" s="58" t="s">
        <v>177</v>
      </c>
      <c r="E235" s="59" t="s">
        <v>717</v>
      </c>
      <c r="F235" s="60">
        <v>140402</v>
      </c>
    </row>
    <row r="236" spans="1:6" ht="12.5">
      <c r="A236" s="57" t="s">
        <v>1026</v>
      </c>
      <c r="B236" s="57" t="s">
        <v>1029</v>
      </c>
      <c r="C236" s="57" t="s">
        <v>302</v>
      </c>
      <c r="D236" s="58" t="s">
        <v>482</v>
      </c>
      <c r="E236" s="59" t="s">
        <v>186</v>
      </c>
      <c r="F236" s="60">
        <v>7000</v>
      </c>
    </row>
    <row r="237" spans="1:6" ht="23">
      <c r="A237" s="57" t="s">
        <v>1026</v>
      </c>
      <c r="B237" s="57" t="s">
        <v>1029</v>
      </c>
      <c r="C237" s="57" t="s">
        <v>302</v>
      </c>
      <c r="D237" s="58" t="s">
        <v>221</v>
      </c>
      <c r="E237" s="59" t="s">
        <v>452</v>
      </c>
      <c r="F237" s="60">
        <v>-4000</v>
      </c>
    </row>
    <row r="238" spans="1:6" ht="34.5">
      <c r="A238" s="57" t="s">
        <v>1026</v>
      </c>
      <c r="B238" s="57" t="s">
        <v>1029</v>
      </c>
      <c r="C238" s="57" t="s">
        <v>302</v>
      </c>
      <c r="D238" s="58" t="s">
        <v>221</v>
      </c>
      <c r="E238" s="59" t="s">
        <v>451</v>
      </c>
      <c r="F238" s="60">
        <v>-2400</v>
      </c>
    </row>
    <row r="239" spans="1:6" ht="23">
      <c r="A239" s="57" t="s">
        <v>1026</v>
      </c>
      <c r="B239" s="57" t="s">
        <v>1029</v>
      </c>
      <c r="C239" s="57" t="s">
        <v>302</v>
      </c>
      <c r="D239" s="58" t="s">
        <v>221</v>
      </c>
      <c r="E239" s="59" t="s">
        <v>465</v>
      </c>
      <c r="F239" s="60">
        <v>-4870</v>
      </c>
    </row>
    <row r="240" spans="1:6" ht="23">
      <c r="A240" s="57" t="s">
        <v>1026</v>
      </c>
      <c r="B240" s="57" t="s">
        <v>1029</v>
      </c>
      <c r="C240" s="57" t="s">
        <v>302</v>
      </c>
      <c r="D240" s="58" t="s">
        <v>221</v>
      </c>
      <c r="E240" s="59" t="s">
        <v>582</v>
      </c>
      <c r="F240" s="60">
        <v>-401</v>
      </c>
    </row>
    <row r="241" spans="1:6" ht="23">
      <c r="A241" s="57" t="s">
        <v>1026</v>
      </c>
      <c r="B241" s="57" t="s">
        <v>1029</v>
      </c>
      <c r="C241" s="57" t="s">
        <v>302</v>
      </c>
      <c r="D241" s="58" t="s">
        <v>221</v>
      </c>
      <c r="E241" s="59" t="s">
        <v>719</v>
      </c>
      <c r="F241" s="60">
        <v>-268</v>
      </c>
    </row>
    <row r="242" spans="1:6" ht="23">
      <c r="A242" s="57" t="s">
        <v>1026</v>
      </c>
      <c r="B242" s="57" t="s">
        <v>1029</v>
      </c>
      <c r="C242" s="57" t="s">
        <v>302</v>
      </c>
      <c r="D242" s="58" t="s">
        <v>221</v>
      </c>
      <c r="E242" s="59" t="s">
        <v>490</v>
      </c>
      <c r="F242" s="60">
        <v>-240</v>
      </c>
    </row>
    <row r="243" spans="1:6" ht="23">
      <c r="A243" s="57" t="s">
        <v>1026</v>
      </c>
      <c r="B243" s="57" t="s">
        <v>1029</v>
      </c>
      <c r="C243" s="57" t="s">
        <v>302</v>
      </c>
      <c r="D243" s="58" t="s">
        <v>221</v>
      </c>
      <c r="E243" s="59" t="s">
        <v>496</v>
      </c>
      <c r="F243" s="60">
        <v>-7</v>
      </c>
    </row>
    <row r="244" spans="1:6" ht="23">
      <c r="A244" s="57" t="s">
        <v>1026</v>
      </c>
      <c r="B244" s="57" t="s">
        <v>1029</v>
      </c>
      <c r="C244" s="57" t="s">
        <v>302</v>
      </c>
      <c r="D244" s="58" t="s">
        <v>221</v>
      </c>
      <c r="E244" s="59" t="s">
        <v>564</v>
      </c>
      <c r="F244" s="60">
        <v>-25</v>
      </c>
    </row>
    <row r="245" spans="1:6" ht="34.5">
      <c r="A245" s="57" t="s">
        <v>1026</v>
      </c>
      <c r="B245" s="57" t="s">
        <v>1029</v>
      </c>
      <c r="C245" s="57" t="s">
        <v>302</v>
      </c>
      <c r="D245" s="58" t="s">
        <v>127</v>
      </c>
      <c r="E245" s="59" t="s">
        <v>478</v>
      </c>
      <c r="F245" s="60">
        <v>-3112</v>
      </c>
    </row>
    <row r="246" spans="1:6" ht="23">
      <c r="A246" s="57" t="s">
        <v>1026</v>
      </c>
      <c r="B246" s="57" t="s">
        <v>1029</v>
      </c>
      <c r="C246" s="57" t="s">
        <v>302</v>
      </c>
      <c r="D246" s="58" t="s">
        <v>127</v>
      </c>
      <c r="E246" s="59" t="s">
        <v>468</v>
      </c>
      <c r="F246" s="60">
        <v>-2852</v>
      </c>
    </row>
    <row r="247" spans="1:6" ht="23">
      <c r="A247" s="57" t="s">
        <v>1026</v>
      </c>
      <c r="B247" s="57" t="s">
        <v>1029</v>
      </c>
      <c r="C247" s="57" t="s">
        <v>302</v>
      </c>
      <c r="D247" s="58" t="s">
        <v>127</v>
      </c>
      <c r="E247" s="59" t="s">
        <v>477</v>
      </c>
      <c r="F247" s="60">
        <v>-5128</v>
      </c>
    </row>
    <row r="248" spans="1:6" ht="34.5">
      <c r="A248" s="57" t="s">
        <v>1026</v>
      </c>
      <c r="B248" s="57" t="s">
        <v>1029</v>
      </c>
      <c r="C248" s="57" t="s">
        <v>302</v>
      </c>
      <c r="D248" s="58" t="s">
        <v>148</v>
      </c>
      <c r="E248" s="59" t="s">
        <v>481</v>
      </c>
      <c r="F248" s="60">
        <v>-7000</v>
      </c>
    </row>
    <row r="249" spans="1:6" ht="12.5">
      <c r="A249" s="57" t="s">
        <v>1026</v>
      </c>
      <c r="B249" s="57" t="s">
        <v>1029</v>
      </c>
      <c r="C249" s="57" t="s">
        <v>302</v>
      </c>
      <c r="D249" s="58" t="s">
        <v>148</v>
      </c>
      <c r="E249" s="59" t="s">
        <v>306</v>
      </c>
      <c r="F249" s="60">
        <v>-2924</v>
      </c>
    </row>
    <row r="250" spans="1:6" ht="12.5">
      <c r="A250" s="57" t="s">
        <v>1026</v>
      </c>
      <c r="B250" s="57" t="s">
        <v>1029</v>
      </c>
      <c r="C250" s="57" t="s">
        <v>325</v>
      </c>
      <c r="D250" s="58" t="s">
        <v>245</v>
      </c>
      <c r="E250" s="59" t="s">
        <v>766</v>
      </c>
      <c r="F250" s="60">
        <v>14450</v>
      </c>
    </row>
    <row r="251" spans="1:6" ht="12.5">
      <c r="A251" s="57" t="s">
        <v>1026</v>
      </c>
      <c r="B251" s="57" t="s">
        <v>1029</v>
      </c>
      <c r="C251" s="57" t="s">
        <v>325</v>
      </c>
      <c r="D251" s="58" t="s">
        <v>245</v>
      </c>
      <c r="E251" s="59" t="s">
        <v>770</v>
      </c>
      <c r="F251" s="60">
        <v>700</v>
      </c>
    </row>
    <row r="252" spans="1:6" ht="12.5">
      <c r="A252" s="57" t="s">
        <v>1026</v>
      </c>
      <c r="B252" s="57" t="s">
        <v>1029</v>
      </c>
      <c r="C252" s="57" t="s">
        <v>325</v>
      </c>
      <c r="D252" s="58" t="s">
        <v>785</v>
      </c>
      <c r="E252" s="59" t="s">
        <v>786</v>
      </c>
      <c r="F252" s="60">
        <v>30000</v>
      </c>
    </row>
    <row r="253" spans="1:6" ht="12.5">
      <c r="A253" s="57" t="s">
        <v>1026</v>
      </c>
      <c r="B253" s="57" t="s">
        <v>1029</v>
      </c>
      <c r="C253" s="57" t="s">
        <v>325</v>
      </c>
      <c r="D253" s="58" t="s">
        <v>252</v>
      </c>
      <c r="E253" s="59" t="s">
        <v>783</v>
      </c>
      <c r="F253" s="60">
        <v>7000</v>
      </c>
    </row>
    <row r="254" spans="1:6" ht="12.5">
      <c r="A254" s="57" t="s">
        <v>1026</v>
      </c>
      <c r="B254" s="57" t="s">
        <v>1029</v>
      </c>
      <c r="C254" s="57" t="s">
        <v>325</v>
      </c>
      <c r="D254" s="58" t="s">
        <v>722</v>
      </c>
      <c r="E254" s="59" t="s">
        <v>767</v>
      </c>
      <c r="F254" s="60">
        <v>-14450</v>
      </c>
    </row>
    <row r="255" spans="1:6" ht="12.5">
      <c r="A255" s="57" t="s">
        <v>1026</v>
      </c>
      <c r="B255" s="57" t="s">
        <v>1029</v>
      </c>
      <c r="C255" s="57" t="s">
        <v>325</v>
      </c>
      <c r="D255" s="58" t="s">
        <v>722</v>
      </c>
      <c r="E255" s="59" t="s">
        <v>771</v>
      </c>
      <c r="F255" s="60">
        <v>-700</v>
      </c>
    </row>
    <row r="256" spans="1:6" ht="12.5">
      <c r="A256" s="57" t="s">
        <v>1026</v>
      </c>
      <c r="B256" s="57" t="s">
        <v>1029</v>
      </c>
      <c r="C256" s="57" t="s">
        <v>798</v>
      </c>
      <c r="D256" s="58" t="s">
        <v>777</v>
      </c>
      <c r="E256" s="59" t="s">
        <v>776</v>
      </c>
      <c r="F256" s="60">
        <v>3950</v>
      </c>
    </row>
    <row r="257" spans="1:6" ht="12.5">
      <c r="A257" s="57" t="s">
        <v>1026</v>
      </c>
      <c r="B257" s="57" t="s">
        <v>1029</v>
      </c>
      <c r="C257" s="57" t="s">
        <v>131</v>
      </c>
      <c r="D257" s="58" t="s">
        <v>777</v>
      </c>
      <c r="E257" s="59" t="s">
        <v>776</v>
      </c>
      <c r="F257" s="60">
        <v>-2250</v>
      </c>
    </row>
    <row r="258" spans="1:6" ht="12.5">
      <c r="A258" s="57" t="s">
        <v>1026</v>
      </c>
      <c r="B258" s="57" t="s">
        <v>1029</v>
      </c>
      <c r="C258" s="57" t="s">
        <v>131</v>
      </c>
      <c r="D258" s="58" t="s">
        <v>195</v>
      </c>
      <c r="E258" s="59" t="s">
        <v>894</v>
      </c>
      <c r="F258" s="60">
        <v>60</v>
      </c>
    </row>
    <row r="259" spans="1:6" ht="12.5">
      <c r="A259" s="57" t="s">
        <v>1026</v>
      </c>
      <c r="B259" s="57" t="s">
        <v>1029</v>
      </c>
      <c r="C259" s="57" t="s">
        <v>131</v>
      </c>
      <c r="D259" s="58" t="s">
        <v>646</v>
      </c>
      <c r="E259" s="59" t="s">
        <v>893</v>
      </c>
      <c r="F259" s="60">
        <v>100</v>
      </c>
    </row>
    <row r="260" spans="1:6" ht="12.5">
      <c r="A260" s="57" t="s">
        <v>1026</v>
      </c>
      <c r="B260" s="57" t="s">
        <v>1029</v>
      </c>
      <c r="C260" s="57" t="s">
        <v>131</v>
      </c>
      <c r="D260" s="58" t="s">
        <v>646</v>
      </c>
      <c r="E260" s="59" t="s">
        <v>118</v>
      </c>
      <c r="F260" s="60">
        <v>-1000</v>
      </c>
    </row>
    <row r="261" spans="1:6" ht="12.5">
      <c r="A261" s="57" t="s">
        <v>1026</v>
      </c>
      <c r="B261" s="57" t="s">
        <v>1029</v>
      </c>
      <c r="C261" s="57" t="s">
        <v>131</v>
      </c>
      <c r="D261" s="58" t="s">
        <v>891</v>
      </c>
      <c r="E261" s="59" t="s">
        <v>889</v>
      </c>
      <c r="F261" s="60">
        <v>225</v>
      </c>
    </row>
    <row r="262" spans="1:6" ht="12.5">
      <c r="A262" s="57" t="s">
        <v>1026</v>
      </c>
      <c r="B262" s="57" t="s">
        <v>1029</v>
      </c>
      <c r="C262" s="57" t="s">
        <v>131</v>
      </c>
      <c r="D262" s="58" t="s">
        <v>177</v>
      </c>
      <c r="E262" s="59" t="s">
        <v>882</v>
      </c>
      <c r="F262" s="60">
        <v>-1000</v>
      </c>
    </row>
    <row r="263" spans="1:6" ht="12.5">
      <c r="A263" s="57" t="s">
        <v>1026</v>
      </c>
      <c r="B263" s="57" t="s">
        <v>1029</v>
      </c>
      <c r="C263" s="57" t="s">
        <v>131</v>
      </c>
      <c r="D263" s="58" t="s">
        <v>885</v>
      </c>
      <c r="E263" s="59" t="s">
        <v>886</v>
      </c>
      <c r="F263" s="60">
        <v>220</v>
      </c>
    </row>
    <row r="264" spans="1:6" ht="12.5">
      <c r="A264" s="57" t="s">
        <v>1026</v>
      </c>
      <c r="B264" s="57" t="s">
        <v>1029</v>
      </c>
      <c r="C264" s="57" t="s">
        <v>131</v>
      </c>
      <c r="D264" s="58" t="s">
        <v>127</v>
      </c>
      <c r="E264" s="59" t="s">
        <v>882</v>
      </c>
      <c r="F264" s="60">
        <v>-220</v>
      </c>
    </row>
    <row r="265" spans="1:6" ht="12.5">
      <c r="A265" s="57" t="s">
        <v>1026</v>
      </c>
      <c r="B265" s="57" t="s">
        <v>1029</v>
      </c>
      <c r="C265" s="57" t="s">
        <v>131</v>
      </c>
      <c r="D265" s="58" t="s">
        <v>127</v>
      </c>
      <c r="E265" s="59" t="s">
        <v>894</v>
      </c>
      <c r="F265" s="60">
        <v>-60</v>
      </c>
    </row>
    <row r="266" spans="1:6" ht="12.5">
      <c r="A266" s="57" t="s">
        <v>1026</v>
      </c>
      <c r="B266" s="57" t="s">
        <v>1029</v>
      </c>
      <c r="C266" s="57" t="s">
        <v>131</v>
      </c>
      <c r="D266" s="58" t="s">
        <v>127</v>
      </c>
      <c r="E266" s="59" t="s">
        <v>893</v>
      </c>
      <c r="F266" s="60">
        <v>-100</v>
      </c>
    </row>
    <row r="267" spans="1:6" ht="12.5">
      <c r="A267" s="57" t="s">
        <v>1026</v>
      </c>
      <c r="B267" s="57" t="s">
        <v>1029</v>
      </c>
      <c r="C267" s="57" t="s">
        <v>131</v>
      </c>
      <c r="D267" s="58" t="s">
        <v>127</v>
      </c>
      <c r="E267" s="59" t="s">
        <v>889</v>
      </c>
      <c r="F267" s="60">
        <v>-225</v>
      </c>
    </row>
    <row r="268" spans="1:6" ht="12.5">
      <c r="A268" s="57" t="s">
        <v>1026</v>
      </c>
      <c r="B268" s="57" t="s">
        <v>1029</v>
      </c>
      <c r="C268" s="57" t="s">
        <v>131</v>
      </c>
      <c r="D268" s="58" t="s">
        <v>127</v>
      </c>
      <c r="E268" s="59" t="s">
        <v>879</v>
      </c>
      <c r="F268" s="60">
        <v>-420</v>
      </c>
    </row>
    <row r="269" spans="1:6" ht="12.5">
      <c r="A269" s="57" t="s">
        <v>1026</v>
      </c>
      <c r="B269" s="57" t="s">
        <v>1029</v>
      </c>
      <c r="C269" s="57" t="s">
        <v>131</v>
      </c>
      <c r="D269" s="58" t="s">
        <v>127</v>
      </c>
      <c r="E269" s="59" t="s">
        <v>883</v>
      </c>
      <c r="F269" s="60">
        <v>-650</v>
      </c>
    </row>
    <row r="270" spans="1:6" ht="23">
      <c r="A270" s="57" t="s">
        <v>1026</v>
      </c>
      <c r="B270" s="57" t="s">
        <v>1029</v>
      </c>
      <c r="C270" s="57" t="s">
        <v>131</v>
      </c>
      <c r="D270" s="58" t="s">
        <v>127</v>
      </c>
      <c r="E270" s="59" t="s">
        <v>563</v>
      </c>
      <c r="F270" s="60">
        <v>-100</v>
      </c>
    </row>
    <row r="271" spans="1:6" ht="12.5">
      <c r="A271" s="57" t="s">
        <v>1026</v>
      </c>
      <c r="B271" s="57" t="s">
        <v>1029</v>
      </c>
      <c r="C271" s="57" t="s">
        <v>131</v>
      </c>
      <c r="D271" s="58" t="s">
        <v>127</v>
      </c>
      <c r="E271" s="59" t="s">
        <v>134</v>
      </c>
      <c r="F271" s="60">
        <v>-100</v>
      </c>
    </row>
    <row r="272" spans="1:6" ht="12.5">
      <c r="A272" s="57" t="s">
        <v>1026</v>
      </c>
      <c r="B272" s="57" t="s">
        <v>1029</v>
      </c>
      <c r="C272" s="57" t="s">
        <v>131</v>
      </c>
      <c r="D272" s="58" t="s">
        <v>127</v>
      </c>
      <c r="E272" s="59" t="s">
        <v>133</v>
      </c>
      <c r="F272" s="60">
        <v>-100</v>
      </c>
    </row>
    <row r="273" spans="1:6" ht="12.5">
      <c r="A273" s="57" t="s">
        <v>1026</v>
      </c>
      <c r="B273" s="57" t="s">
        <v>1029</v>
      </c>
      <c r="C273" s="57" t="s">
        <v>131</v>
      </c>
      <c r="D273" s="58" t="s">
        <v>127</v>
      </c>
      <c r="E273" s="59" t="s">
        <v>909</v>
      </c>
      <c r="F273" s="60">
        <v>52</v>
      </c>
    </row>
    <row r="274" spans="1:6" ht="12.5">
      <c r="A274" s="57" t="s">
        <v>1026</v>
      </c>
      <c r="B274" s="57" t="s">
        <v>1029</v>
      </c>
      <c r="C274" s="57" t="s">
        <v>131</v>
      </c>
      <c r="D274" s="58" t="s">
        <v>878</v>
      </c>
      <c r="E274" s="59" t="s">
        <v>879</v>
      </c>
      <c r="F274" s="60">
        <v>420</v>
      </c>
    </row>
    <row r="275" spans="1:6" ht="12.5">
      <c r="A275" s="57" t="s">
        <v>1026</v>
      </c>
      <c r="B275" s="57" t="s">
        <v>1029</v>
      </c>
      <c r="C275" s="57" t="s">
        <v>131</v>
      </c>
      <c r="D275" s="58" t="s">
        <v>888</v>
      </c>
      <c r="E275" s="59" t="s">
        <v>882</v>
      </c>
      <c r="F275" s="60">
        <v>1000</v>
      </c>
    </row>
    <row r="276" spans="1:6" ht="12.5">
      <c r="A276" s="57" t="s">
        <v>1026</v>
      </c>
      <c r="B276" s="57" t="s">
        <v>1029</v>
      </c>
      <c r="C276" s="57" t="s">
        <v>131</v>
      </c>
      <c r="D276" s="58" t="s">
        <v>881</v>
      </c>
      <c r="E276" s="59" t="s">
        <v>882</v>
      </c>
      <c r="F276" s="60">
        <v>650</v>
      </c>
    </row>
    <row r="277" spans="1:6" ht="12.5">
      <c r="A277" s="57" t="s">
        <v>1026</v>
      </c>
      <c r="B277" s="57" t="s">
        <v>1029</v>
      </c>
      <c r="C277" s="57" t="s">
        <v>131</v>
      </c>
      <c r="D277" s="58">
        <v>551306</v>
      </c>
      <c r="E277" s="59" t="s">
        <v>892</v>
      </c>
      <c r="F277" s="60">
        <v>515</v>
      </c>
    </row>
    <row r="278" spans="1:6" ht="12.5">
      <c r="A278" s="57" t="s">
        <v>1026</v>
      </c>
      <c r="B278" s="57" t="s">
        <v>1029</v>
      </c>
      <c r="C278" s="57" t="s">
        <v>131</v>
      </c>
      <c r="D278" s="58">
        <v>551303</v>
      </c>
      <c r="E278" s="59" t="s">
        <v>892</v>
      </c>
      <c r="F278" s="60">
        <v>-515</v>
      </c>
    </row>
    <row r="279" spans="1:6" ht="12.5">
      <c r="A279" s="57" t="s">
        <v>1026</v>
      </c>
      <c r="B279" s="57" t="s">
        <v>1029</v>
      </c>
      <c r="C279" s="57" t="s">
        <v>951</v>
      </c>
      <c r="D279" s="58" t="s">
        <v>953</v>
      </c>
      <c r="E279" s="59" t="s">
        <v>776</v>
      </c>
      <c r="F279" s="60">
        <v>-3005</v>
      </c>
    </row>
    <row r="280" spans="1:6" ht="12.5">
      <c r="A280" s="57" t="s">
        <v>1026</v>
      </c>
      <c r="B280" s="57" t="s">
        <v>1029</v>
      </c>
      <c r="C280" s="57" t="s">
        <v>604</v>
      </c>
      <c r="D280" s="58" t="s">
        <v>646</v>
      </c>
      <c r="E280" s="59" t="s">
        <v>118</v>
      </c>
      <c r="F280" s="60">
        <v>-1000</v>
      </c>
    </row>
    <row r="281" spans="1:6" ht="12.5">
      <c r="A281" s="57" t="s">
        <v>1026</v>
      </c>
      <c r="B281" s="57" t="s">
        <v>1029</v>
      </c>
      <c r="C281" s="57" t="s">
        <v>604</v>
      </c>
      <c r="D281" s="58" t="s">
        <v>127</v>
      </c>
      <c r="E281" s="59" t="s">
        <v>834</v>
      </c>
      <c r="F281" s="60">
        <v>1503</v>
      </c>
    </row>
    <row r="282" spans="1:6" ht="12.5">
      <c r="A282" s="57" t="s">
        <v>1026</v>
      </c>
      <c r="B282" s="57" t="s">
        <v>1029</v>
      </c>
      <c r="C282" s="57" t="s">
        <v>653</v>
      </c>
      <c r="D282" s="58" t="s">
        <v>646</v>
      </c>
      <c r="E282" s="59" t="s">
        <v>118</v>
      </c>
      <c r="F282" s="60">
        <v>-500</v>
      </c>
    </row>
    <row r="283" spans="1:6" ht="12.5">
      <c r="A283" s="57" t="s">
        <v>1026</v>
      </c>
      <c r="B283" s="57" t="s">
        <v>1029</v>
      </c>
      <c r="C283" s="57" t="s">
        <v>288</v>
      </c>
      <c r="D283" s="58" t="s">
        <v>524</v>
      </c>
      <c r="E283" s="59" t="s">
        <v>614</v>
      </c>
      <c r="F283" s="60">
        <v>-500</v>
      </c>
    </row>
    <row r="284" spans="1:6" ht="23">
      <c r="A284" s="57" t="s">
        <v>1026</v>
      </c>
      <c r="B284" s="57" t="s">
        <v>1029</v>
      </c>
      <c r="C284" s="57" t="s">
        <v>288</v>
      </c>
      <c r="D284" s="58" t="s">
        <v>369</v>
      </c>
      <c r="E284" s="59" t="s">
        <v>370</v>
      </c>
      <c r="F284" s="60">
        <v>-9853</v>
      </c>
    </row>
    <row r="285" spans="1:6" ht="12.5">
      <c r="A285" s="57" t="s">
        <v>1026</v>
      </c>
      <c r="B285" s="57" t="s">
        <v>1029</v>
      </c>
      <c r="C285" s="57" t="s">
        <v>347</v>
      </c>
      <c r="D285" s="58" t="s">
        <v>354</v>
      </c>
      <c r="E285" s="59" t="s">
        <v>353</v>
      </c>
      <c r="F285" s="60">
        <v>500</v>
      </c>
    </row>
    <row r="286" spans="1:6" ht="12.5">
      <c r="A286" s="57" t="s">
        <v>1026</v>
      </c>
      <c r="B286" s="57" t="s">
        <v>1029</v>
      </c>
      <c r="C286" s="57" t="s">
        <v>347</v>
      </c>
      <c r="D286" s="58" t="s">
        <v>252</v>
      </c>
      <c r="E286" s="59" t="s">
        <v>251</v>
      </c>
      <c r="F286" s="60">
        <v>-1000</v>
      </c>
    </row>
    <row r="287" spans="1:6" ht="12.5">
      <c r="A287" s="57" t="s">
        <v>1026</v>
      </c>
      <c r="B287" s="57" t="s">
        <v>1029</v>
      </c>
      <c r="C287" s="57" t="s">
        <v>347</v>
      </c>
      <c r="D287" s="58" t="s">
        <v>187</v>
      </c>
      <c r="E287" s="59" t="s">
        <v>186</v>
      </c>
      <c r="F287" s="60">
        <v>-3000</v>
      </c>
    </row>
    <row r="288" spans="1:6" ht="12.5">
      <c r="A288" s="57" t="s">
        <v>1026</v>
      </c>
      <c r="B288" s="57" t="s">
        <v>1029</v>
      </c>
      <c r="C288" s="57" t="s">
        <v>347</v>
      </c>
      <c r="D288" s="58" t="s">
        <v>779</v>
      </c>
      <c r="E288" s="59" t="s">
        <v>778</v>
      </c>
      <c r="F288" s="60">
        <v>-2673</v>
      </c>
    </row>
    <row r="289" spans="1:6" ht="12.5">
      <c r="A289" s="57" t="s">
        <v>1026</v>
      </c>
      <c r="B289" s="57" t="s">
        <v>1029</v>
      </c>
      <c r="C289" s="57" t="s">
        <v>347</v>
      </c>
      <c r="D289" s="58" t="s">
        <v>436</v>
      </c>
      <c r="E289" s="59" t="s">
        <v>435</v>
      </c>
      <c r="F289" s="60">
        <v>6500</v>
      </c>
    </row>
    <row r="290" spans="1:6" ht="12.5">
      <c r="A290" s="57" t="s">
        <v>1026</v>
      </c>
      <c r="B290" s="57" t="s">
        <v>1029</v>
      </c>
      <c r="C290" s="57" t="s">
        <v>347</v>
      </c>
      <c r="D290" s="58" t="s">
        <v>641</v>
      </c>
      <c r="E290" s="59" t="s">
        <v>640</v>
      </c>
      <c r="F290" s="60">
        <v>-40</v>
      </c>
    </row>
    <row r="291" spans="1:6" ht="12.5">
      <c r="A291" s="57" t="s">
        <v>1026</v>
      </c>
      <c r="B291" s="57" t="s">
        <v>1029</v>
      </c>
      <c r="C291" s="57" t="s">
        <v>347</v>
      </c>
      <c r="D291" s="58" t="s">
        <v>127</v>
      </c>
      <c r="E291" s="59" t="s">
        <v>126</v>
      </c>
      <c r="F291" s="60">
        <v>-7900</v>
      </c>
    </row>
    <row r="292" spans="1:6" ht="12.5">
      <c r="A292" s="57" t="s">
        <v>1026</v>
      </c>
      <c r="B292" s="57" t="s">
        <v>1029</v>
      </c>
      <c r="C292" s="57" t="s">
        <v>347</v>
      </c>
      <c r="D292" s="58">
        <v>551307</v>
      </c>
      <c r="E292" s="59" t="s">
        <v>238</v>
      </c>
      <c r="F292" s="60">
        <v>1400</v>
      </c>
    </row>
    <row r="293" spans="1:6" ht="12.5">
      <c r="A293" s="57" t="s">
        <v>1026</v>
      </c>
      <c r="B293" s="57" t="s">
        <v>1029</v>
      </c>
      <c r="C293" s="57" t="s">
        <v>347</v>
      </c>
      <c r="D293" s="58">
        <v>551309</v>
      </c>
      <c r="E293" s="59" t="s">
        <v>432</v>
      </c>
      <c r="F293" s="60">
        <v>2750</v>
      </c>
    </row>
    <row r="294" spans="1:6" ht="12.5">
      <c r="A294" s="57" t="s">
        <v>1026</v>
      </c>
      <c r="B294" s="57" t="s">
        <v>1029</v>
      </c>
      <c r="C294" s="57" t="s">
        <v>124</v>
      </c>
      <c r="D294" s="58" t="s">
        <v>245</v>
      </c>
      <c r="E294" s="59" t="s">
        <v>740</v>
      </c>
      <c r="F294" s="60">
        <v>383</v>
      </c>
    </row>
    <row r="295" spans="1:6" ht="12.5">
      <c r="A295" s="57" t="s">
        <v>1026</v>
      </c>
      <c r="B295" s="57" t="s">
        <v>1029</v>
      </c>
      <c r="C295" s="57" t="s">
        <v>124</v>
      </c>
      <c r="D295" s="58" t="s">
        <v>187</v>
      </c>
      <c r="E295" s="59" t="s">
        <v>186</v>
      </c>
      <c r="F295" s="60">
        <v>6994</v>
      </c>
    </row>
    <row r="296" spans="1:6" ht="12.5">
      <c r="A296" s="57" t="s">
        <v>1026</v>
      </c>
      <c r="B296" s="57" t="s">
        <v>1029</v>
      </c>
      <c r="C296" s="57" t="s">
        <v>124</v>
      </c>
      <c r="D296" s="58" t="s">
        <v>189</v>
      </c>
      <c r="E296" s="59" t="s">
        <v>188</v>
      </c>
      <c r="F296" s="60">
        <v>200</v>
      </c>
    </row>
    <row r="297" spans="1:6" ht="12.5">
      <c r="A297" s="57" t="s">
        <v>1026</v>
      </c>
      <c r="B297" s="57" t="s">
        <v>1029</v>
      </c>
      <c r="C297" s="57" t="s">
        <v>124</v>
      </c>
      <c r="D297" s="58" t="s">
        <v>185</v>
      </c>
      <c r="E297" s="59" t="s">
        <v>184</v>
      </c>
      <c r="F297" s="60">
        <v>-2100</v>
      </c>
    </row>
    <row r="298" spans="1:6" ht="12.5">
      <c r="A298" s="57" t="s">
        <v>1026</v>
      </c>
      <c r="B298" s="57" t="s">
        <v>1029</v>
      </c>
      <c r="C298" s="57" t="s">
        <v>124</v>
      </c>
      <c r="D298" s="58" t="s">
        <v>777</v>
      </c>
      <c r="E298" s="59" t="s">
        <v>776</v>
      </c>
      <c r="F298" s="60">
        <v>-6537</v>
      </c>
    </row>
    <row r="299" spans="1:6" ht="12.5">
      <c r="A299" s="57" t="s">
        <v>1026</v>
      </c>
      <c r="B299" s="57" t="s">
        <v>1029</v>
      </c>
      <c r="C299" s="57" t="s">
        <v>124</v>
      </c>
      <c r="D299" s="58" t="s">
        <v>436</v>
      </c>
      <c r="E299" s="59" t="s">
        <v>435</v>
      </c>
      <c r="F299" s="60">
        <v>-900</v>
      </c>
    </row>
    <row r="300" spans="1:6" ht="12.5">
      <c r="A300" s="57" t="s">
        <v>1026</v>
      </c>
      <c r="B300" s="57" t="s">
        <v>1029</v>
      </c>
      <c r="C300" s="57" t="s">
        <v>124</v>
      </c>
      <c r="D300" s="58" t="s">
        <v>183</v>
      </c>
      <c r="E300" s="59" t="s">
        <v>182</v>
      </c>
      <c r="F300" s="60">
        <v>699</v>
      </c>
    </row>
    <row r="301" spans="1:6" ht="12.5">
      <c r="A301" s="57" t="s">
        <v>1026</v>
      </c>
      <c r="B301" s="57" t="s">
        <v>1029</v>
      </c>
      <c r="C301" s="57" t="s">
        <v>124</v>
      </c>
      <c r="D301" s="58" t="s">
        <v>722</v>
      </c>
      <c r="E301" s="59" t="s">
        <v>741</v>
      </c>
      <c r="F301" s="60">
        <v>-383</v>
      </c>
    </row>
    <row r="302" spans="1:6" ht="12.5">
      <c r="A302" s="57" t="s">
        <v>1026</v>
      </c>
      <c r="B302" s="57" t="s">
        <v>1029</v>
      </c>
      <c r="C302" s="57" t="s">
        <v>124</v>
      </c>
      <c r="D302" s="58" t="s">
        <v>177</v>
      </c>
      <c r="E302" s="59" t="s">
        <v>176</v>
      </c>
      <c r="F302" s="60">
        <v>3235</v>
      </c>
    </row>
    <row r="303" spans="1:6" ht="12.5">
      <c r="A303" s="57" t="s">
        <v>1026</v>
      </c>
      <c r="B303" s="57" t="s">
        <v>1029</v>
      </c>
      <c r="C303" s="57" t="s">
        <v>124</v>
      </c>
      <c r="D303" s="58" t="s">
        <v>127</v>
      </c>
      <c r="E303" s="59" t="s">
        <v>126</v>
      </c>
      <c r="F303" s="60">
        <v>2661</v>
      </c>
    </row>
    <row r="304" spans="1:6" ht="23">
      <c r="A304" s="57" t="s">
        <v>1026</v>
      </c>
      <c r="B304" s="57" t="s">
        <v>1029</v>
      </c>
      <c r="C304" s="57" t="s">
        <v>124</v>
      </c>
      <c r="D304" s="58" t="s">
        <v>127</v>
      </c>
      <c r="E304" s="59" t="s">
        <v>128</v>
      </c>
      <c r="F304" s="60">
        <v>-80</v>
      </c>
    </row>
    <row r="305" spans="1:6" ht="12.5">
      <c r="A305" s="57" t="s">
        <v>1026</v>
      </c>
      <c r="B305" s="57" t="s">
        <v>1029</v>
      </c>
      <c r="C305" s="57" t="s">
        <v>217</v>
      </c>
      <c r="D305" s="58" t="s">
        <v>245</v>
      </c>
      <c r="E305" s="59" t="s">
        <v>756</v>
      </c>
      <c r="F305" s="60">
        <v>773</v>
      </c>
    </row>
    <row r="306" spans="1:6" ht="12.5">
      <c r="A306" s="57" t="s">
        <v>1026</v>
      </c>
      <c r="B306" s="57" t="s">
        <v>1029</v>
      </c>
      <c r="C306" s="57" t="s">
        <v>217</v>
      </c>
      <c r="D306" s="58" t="s">
        <v>187</v>
      </c>
      <c r="E306" s="59" t="s">
        <v>219</v>
      </c>
      <c r="F306" s="60">
        <v>-1000</v>
      </c>
    </row>
    <row r="307" spans="1:6" ht="12.5">
      <c r="A307" s="57" t="s">
        <v>1026</v>
      </c>
      <c r="B307" s="57" t="s">
        <v>1029</v>
      </c>
      <c r="C307" s="57" t="s">
        <v>217</v>
      </c>
      <c r="D307" s="58" t="s">
        <v>189</v>
      </c>
      <c r="E307" s="59" t="s">
        <v>219</v>
      </c>
      <c r="F307" s="60">
        <v>1000</v>
      </c>
    </row>
    <row r="308" spans="1:6" ht="12.5">
      <c r="A308" s="57" t="s">
        <v>1026</v>
      </c>
      <c r="B308" s="57" t="s">
        <v>1029</v>
      </c>
      <c r="C308" s="57" t="s">
        <v>217</v>
      </c>
      <c r="D308" s="58" t="s">
        <v>641</v>
      </c>
      <c r="E308" s="59" t="s">
        <v>640</v>
      </c>
      <c r="F308" s="60">
        <v>-30</v>
      </c>
    </row>
    <row r="309" spans="1:6" ht="12.5">
      <c r="A309" s="57" t="s">
        <v>1026</v>
      </c>
      <c r="B309" s="57" t="s">
        <v>1029</v>
      </c>
      <c r="C309" s="57" t="s">
        <v>217</v>
      </c>
      <c r="D309" s="58" t="s">
        <v>722</v>
      </c>
      <c r="E309" s="59" t="s">
        <v>757</v>
      </c>
      <c r="F309" s="60">
        <v>-773</v>
      </c>
    </row>
    <row r="310" spans="1:6" ht="23">
      <c r="A310" s="57" t="s">
        <v>1026</v>
      </c>
      <c r="B310" s="57" t="s">
        <v>1029</v>
      </c>
      <c r="C310" s="57" t="s">
        <v>217</v>
      </c>
      <c r="D310" s="58" t="s">
        <v>177</v>
      </c>
      <c r="E310" s="59" t="s">
        <v>411</v>
      </c>
      <c r="F310" s="60">
        <v>3000</v>
      </c>
    </row>
    <row r="311" spans="1:6" ht="23">
      <c r="A311" s="57" t="s">
        <v>1026</v>
      </c>
      <c r="B311" s="57" t="s">
        <v>1029</v>
      </c>
      <c r="C311" s="57" t="s">
        <v>217</v>
      </c>
      <c r="D311" s="58" t="s">
        <v>247</v>
      </c>
      <c r="E311" s="59" t="s">
        <v>412</v>
      </c>
      <c r="F311" s="60">
        <v>6449</v>
      </c>
    </row>
    <row r="312" spans="1:6" ht="34.5">
      <c r="A312" s="57" t="s">
        <v>1026</v>
      </c>
      <c r="B312" s="57" t="s">
        <v>1029</v>
      </c>
      <c r="C312" s="57" t="s">
        <v>217</v>
      </c>
      <c r="D312" s="58" t="s">
        <v>221</v>
      </c>
      <c r="E312" s="59" t="s">
        <v>355</v>
      </c>
      <c r="F312" s="60">
        <v>-50</v>
      </c>
    </row>
    <row r="313" spans="1:6" ht="12.5">
      <c r="A313" s="57" t="s">
        <v>1026</v>
      </c>
      <c r="B313" s="57" t="s">
        <v>1029</v>
      </c>
      <c r="C313" s="57" t="s">
        <v>217</v>
      </c>
      <c r="D313" s="58" t="s">
        <v>221</v>
      </c>
      <c r="E313" s="59" t="s">
        <v>222</v>
      </c>
      <c r="F313" s="60">
        <v>-800</v>
      </c>
    </row>
    <row r="314" spans="1:6" ht="23">
      <c r="A314" s="57" t="s">
        <v>1026</v>
      </c>
      <c r="B314" s="57" t="s">
        <v>1029</v>
      </c>
      <c r="C314" s="57" t="s">
        <v>217</v>
      </c>
      <c r="D314" s="58" t="s">
        <v>148</v>
      </c>
      <c r="E314" s="59" t="s">
        <v>395</v>
      </c>
      <c r="F314" s="60">
        <v>1533</v>
      </c>
    </row>
    <row r="315" spans="1:6" ht="23">
      <c r="A315" s="57" t="s">
        <v>1026</v>
      </c>
      <c r="B315" s="57" t="s">
        <v>1029</v>
      </c>
      <c r="C315" s="57" t="s">
        <v>217</v>
      </c>
      <c r="D315" s="58" t="s">
        <v>148</v>
      </c>
      <c r="E315" s="59" t="s">
        <v>394</v>
      </c>
      <c r="F315" s="60">
        <v>250</v>
      </c>
    </row>
    <row r="316" spans="1:6" ht="34.5">
      <c r="A316" s="57" t="s">
        <v>1026</v>
      </c>
      <c r="B316" s="57" t="s">
        <v>1029</v>
      </c>
      <c r="C316" s="57" t="s">
        <v>217</v>
      </c>
      <c r="D316" s="58" t="s">
        <v>148</v>
      </c>
      <c r="E316" s="59" t="s">
        <v>389</v>
      </c>
      <c r="F316" s="60">
        <v>120</v>
      </c>
    </row>
    <row r="317" spans="1:6" ht="12.5">
      <c r="A317" s="57" t="s">
        <v>1026</v>
      </c>
      <c r="B317" s="57" t="s">
        <v>1029</v>
      </c>
      <c r="C317" s="57" t="s">
        <v>217</v>
      </c>
      <c r="D317" s="58">
        <v>550304</v>
      </c>
      <c r="E317" s="59" t="s">
        <v>222</v>
      </c>
      <c r="F317" s="60">
        <v>800</v>
      </c>
    </row>
    <row r="318" spans="1:6" ht="12.5">
      <c r="A318" s="57" t="s">
        <v>1026</v>
      </c>
      <c r="B318" s="57" t="s">
        <v>1029</v>
      </c>
      <c r="C318" s="57" t="s">
        <v>214</v>
      </c>
      <c r="D318" s="58" t="s">
        <v>245</v>
      </c>
      <c r="E318" s="59" t="s">
        <v>730</v>
      </c>
      <c r="F318" s="60">
        <v>290</v>
      </c>
    </row>
    <row r="319" spans="1:6" ht="12.5">
      <c r="A319" s="57" t="s">
        <v>1026</v>
      </c>
      <c r="B319" s="57" t="s">
        <v>1029</v>
      </c>
      <c r="C319" s="57" t="s">
        <v>214</v>
      </c>
      <c r="D319" s="58" t="s">
        <v>175</v>
      </c>
      <c r="E319" s="59" t="s">
        <v>174</v>
      </c>
      <c r="F319" s="60">
        <v>1463</v>
      </c>
    </row>
    <row r="320" spans="1:6" ht="12.5">
      <c r="A320" s="57" t="s">
        <v>1026</v>
      </c>
      <c r="B320" s="57" t="s">
        <v>1029</v>
      </c>
      <c r="C320" s="57" t="s">
        <v>214</v>
      </c>
      <c r="D320" s="58" t="s">
        <v>252</v>
      </c>
      <c r="E320" s="59" t="s">
        <v>251</v>
      </c>
      <c r="F320" s="60">
        <v>-259</v>
      </c>
    </row>
    <row r="321" spans="1:6" ht="12.5">
      <c r="A321" s="57" t="s">
        <v>1026</v>
      </c>
      <c r="B321" s="57" t="s">
        <v>1029</v>
      </c>
      <c r="C321" s="57" t="s">
        <v>214</v>
      </c>
      <c r="D321" s="58" t="s">
        <v>646</v>
      </c>
      <c r="E321" s="59" t="s">
        <v>118</v>
      </c>
      <c r="F321" s="60">
        <v>-2000</v>
      </c>
    </row>
    <row r="322" spans="1:6" ht="12.5">
      <c r="A322" s="57" t="s">
        <v>1026</v>
      </c>
      <c r="B322" s="57" t="s">
        <v>1029</v>
      </c>
      <c r="C322" s="57" t="s">
        <v>214</v>
      </c>
      <c r="D322" s="58" t="s">
        <v>804</v>
      </c>
      <c r="E322" s="59" t="s">
        <v>803</v>
      </c>
      <c r="F322" s="60">
        <v>47425</v>
      </c>
    </row>
    <row r="323" spans="1:6" ht="12.5">
      <c r="A323" s="57" t="s">
        <v>1026</v>
      </c>
      <c r="B323" s="57" t="s">
        <v>1029</v>
      </c>
      <c r="C323" s="57" t="s">
        <v>214</v>
      </c>
      <c r="D323" s="58" t="s">
        <v>722</v>
      </c>
      <c r="E323" s="59" t="s">
        <v>731</v>
      </c>
      <c r="F323" s="60">
        <v>-290</v>
      </c>
    </row>
    <row r="324" spans="1:6" ht="12.5">
      <c r="A324" s="57" t="s">
        <v>1026</v>
      </c>
      <c r="B324" s="57" t="s">
        <v>1029</v>
      </c>
      <c r="C324" s="57" t="s">
        <v>214</v>
      </c>
      <c r="D324" s="58" t="s">
        <v>247</v>
      </c>
      <c r="E324" s="59" t="s">
        <v>246</v>
      </c>
      <c r="F324" s="60">
        <v>270</v>
      </c>
    </row>
    <row r="325" spans="1:6" ht="23">
      <c r="A325" s="57" t="s">
        <v>1026</v>
      </c>
      <c r="B325" s="57" t="s">
        <v>1029</v>
      </c>
      <c r="C325" s="57" t="s">
        <v>214</v>
      </c>
      <c r="D325" s="58" t="s">
        <v>221</v>
      </c>
      <c r="E325" s="59" t="s">
        <v>896</v>
      </c>
      <c r="F325" s="60">
        <v>-173</v>
      </c>
    </row>
    <row r="326" spans="1:6" ht="12.5">
      <c r="A326" s="57" t="s">
        <v>1026</v>
      </c>
      <c r="B326" s="57" t="s">
        <v>1029</v>
      </c>
      <c r="C326" s="57" t="s">
        <v>214</v>
      </c>
      <c r="D326" s="58" t="s">
        <v>249</v>
      </c>
      <c r="E326" s="59" t="s">
        <v>248</v>
      </c>
      <c r="F326" s="60">
        <v>259</v>
      </c>
    </row>
    <row r="327" spans="1:6" ht="12.5">
      <c r="A327" s="57" t="s">
        <v>1026</v>
      </c>
      <c r="B327" s="57" t="s">
        <v>1029</v>
      </c>
      <c r="C327" s="57" t="s">
        <v>214</v>
      </c>
      <c r="D327" s="58" t="s">
        <v>148</v>
      </c>
      <c r="E327" s="59" t="s">
        <v>147</v>
      </c>
      <c r="F327" s="60">
        <v>152</v>
      </c>
    </row>
    <row r="328" spans="1:6" ht="12.5">
      <c r="A328" s="57" t="s">
        <v>1026</v>
      </c>
      <c r="B328" s="57" t="s">
        <v>1029</v>
      </c>
      <c r="C328" s="57" t="s">
        <v>214</v>
      </c>
      <c r="D328" s="58">
        <v>550304</v>
      </c>
      <c r="E328" s="59" t="s">
        <v>223</v>
      </c>
      <c r="F328" s="60">
        <v>3150</v>
      </c>
    </row>
    <row r="329" spans="1:6" ht="12.5">
      <c r="A329" s="57" t="s">
        <v>1026</v>
      </c>
      <c r="B329" s="57" t="s">
        <v>1029</v>
      </c>
      <c r="C329" s="57" t="s">
        <v>214</v>
      </c>
      <c r="D329" s="58">
        <v>550303</v>
      </c>
      <c r="E329" s="59" t="s">
        <v>257</v>
      </c>
      <c r="F329" s="60">
        <v>742</v>
      </c>
    </row>
    <row r="330" spans="1:6" ht="12.5">
      <c r="A330" s="57" t="s">
        <v>1026</v>
      </c>
      <c r="B330" s="57" t="s">
        <v>1029</v>
      </c>
      <c r="C330" s="57" t="s">
        <v>214</v>
      </c>
      <c r="D330" s="58">
        <v>550301</v>
      </c>
      <c r="E330" s="59" t="s">
        <v>256</v>
      </c>
      <c r="F330" s="60">
        <v>6087</v>
      </c>
    </row>
    <row r="331" spans="1:6" ht="12.5">
      <c r="A331" s="57" t="s">
        <v>1026</v>
      </c>
      <c r="B331" s="57" t="s">
        <v>1029</v>
      </c>
      <c r="C331" s="57" t="s">
        <v>214</v>
      </c>
      <c r="D331" s="58">
        <v>550302</v>
      </c>
      <c r="E331" s="59" t="s">
        <v>188</v>
      </c>
      <c r="F331" s="60">
        <v>9745</v>
      </c>
    </row>
    <row r="332" spans="1:6" ht="12.5">
      <c r="A332" s="57" t="s">
        <v>1026</v>
      </c>
      <c r="B332" s="57" t="s">
        <v>1029</v>
      </c>
      <c r="C332" s="57" t="s">
        <v>214</v>
      </c>
      <c r="D332" s="58">
        <v>551308</v>
      </c>
      <c r="E332" s="59" t="s">
        <v>228</v>
      </c>
      <c r="F332" s="60">
        <v>161</v>
      </c>
    </row>
    <row r="333" spans="1:6" ht="12.5">
      <c r="A333" s="57" t="s">
        <v>1026</v>
      </c>
      <c r="B333" s="57" t="s">
        <v>1029</v>
      </c>
      <c r="C333" s="57" t="s">
        <v>665</v>
      </c>
      <c r="D333" s="58" t="s">
        <v>777</v>
      </c>
      <c r="E333" s="59" t="s">
        <v>776</v>
      </c>
      <c r="F333" s="60">
        <v>-150</v>
      </c>
    </row>
    <row r="334" spans="1:6" ht="12.5">
      <c r="A334" s="57" t="s">
        <v>1026</v>
      </c>
      <c r="B334" s="57" t="s">
        <v>1029</v>
      </c>
      <c r="C334" s="57" t="s">
        <v>665</v>
      </c>
      <c r="D334" s="58" t="s">
        <v>646</v>
      </c>
      <c r="E334" s="59" t="s">
        <v>118</v>
      </c>
      <c r="F334" s="60">
        <v>-3000</v>
      </c>
    </row>
    <row r="335" spans="1:6" ht="12.5">
      <c r="A335" s="57" t="s">
        <v>1026</v>
      </c>
      <c r="B335" s="57" t="s">
        <v>1029</v>
      </c>
      <c r="C335" s="57" t="s">
        <v>665</v>
      </c>
      <c r="D335" s="58" t="s">
        <v>641</v>
      </c>
      <c r="E335" s="59" t="s">
        <v>640</v>
      </c>
      <c r="F335" s="60">
        <v>-180</v>
      </c>
    </row>
    <row r="336" spans="1:6" ht="12.5">
      <c r="A336" s="57" t="s">
        <v>1026</v>
      </c>
      <c r="B336" s="57" t="s">
        <v>1029</v>
      </c>
      <c r="C336" s="57" t="s">
        <v>665</v>
      </c>
      <c r="D336" s="58" t="s">
        <v>804</v>
      </c>
      <c r="E336" s="59" t="s">
        <v>818</v>
      </c>
      <c r="F336" s="60">
        <v>24720</v>
      </c>
    </row>
    <row r="337" spans="1:6" ht="12.5">
      <c r="A337" s="57" t="s">
        <v>1026</v>
      </c>
      <c r="B337" s="57" t="s">
        <v>1029</v>
      </c>
      <c r="C337" s="57" t="s">
        <v>665</v>
      </c>
      <c r="D337" s="58" t="s">
        <v>177</v>
      </c>
      <c r="E337" s="59" t="s">
        <v>904</v>
      </c>
      <c r="F337" s="60">
        <v>4000</v>
      </c>
    </row>
    <row r="338" spans="1:6" ht="12.5">
      <c r="A338" s="57" t="s">
        <v>1026</v>
      </c>
      <c r="B338" s="57" t="s">
        <v>1029</v>
      </c>
      <c r="C338" s="57" t="s">
        <v>665</v>
      </c>
      <c r="D338" s="58" t="s">
        <v>247</v>
      </c>
      <c r="E338" s="59" t="s">
        <v>905</v>
      </c>
      <c r="F338" s="60">
        <v>2400</v>
      </c>
    </row>
    <row r="339" spans="1:6" ht="12.5">
      <c r="A339" s="57" t="s">
        <v>1026</v>
      </c>
      <c r="B339" s="57" t="s">
        <v>1029</v>
      </c>
      <c r="C339" s="57" t="s">
        <v>665</v>
      </c>
      <c r="D339" s="58" t="s">
        <v>148</v>
      </c>
      <c r="E339" s="59" t="s">
        <v>147</v>
      </c>
      <c r="F339" s="60">
        <v>900</v>
      </c>
    </row>
    <row r="340" spans="1:6" ht="12.5">
      <c r="A340" s="57" t="s">
        <v>1026</v>
      </c>
      <c r="B340" s="57" t="s">
        <v>1029</v>
      </c>
      <c r="C340" s="57" t="s">
        <v>190</v>
      </c>
      <c r="D340" s="58" t="s">
        <v>245</v>
      </c>
      <c r="E340" s="59" t="s">
        <v>728</v>
      </c>
      <c r="F340" s="60">
        <v>1806</v>
      </c>
    </row>
    <row r="341" spans="1:6" ht="12.5">
      <c r="A341" s="57" t="s">
        <v>1026</v>
      </c>
      <c r="B341" s="57" t="s">
        <v>1029</v>
      </c>
      <c r="C341" s="57" t="s">
        <v>190</v>
      </c>
      <c r="D341" s="58" t="s">
        <v>779</v>
      </c>
      <c r="E341" s="59" t="s">
        <v>778</v>
      </c>
      <c r="F341" s="60">
        <v>-7521</v>
      </c>
    </row>
    <row r="342" spans="1:6" ht="12.5">
      <c r="A342" s="57" t="s">
        <v>1026</v>
      </c>
      <c r="B342" s="57" t="s">
        <v>1029</v>
      </c>
      <c r="C342" s="57" t="s">
        <v>190</v>
      </c>
      <c r="D342" s="58" t="s">
        <v>777</v>
      </c>
      <c r="E342" s="59" t="s">
        <v>776</v>
      </c>
      <c r="F342" s="60">
        <v>-693</v>
      </c>
    </row>
    <row r="343" spans="1:6" ht="12.5">
      <c r="A343" s="57" t="s">
        <v>1026</v>
      </c>
      <c r="B343" s="57" t="s">
        <v>1029</v>
      </c>
      <c r="C343" s="57" t="s">
        <v>190</v>
      </c>
      <c r="D343" s="58" t="s">
        <v>436</v>
      </c>
      <c r="E343" s="59" t="s">
        <v>435</v>
      </c>
      <c r="F343" s="60">
        <v>-1000</v>
      </c>
    </row>
    <row r="344" spans="1:6" ht="12.5">
      <c r="A344" s="57" t="s">
        <v>1026</v>
      </c>
      <c r="B344" s="57" t="s">
        <v>1029</v>
      </c>
      <c r="C344" s="57" t="s">
        <v>190</v>
      </c>
      <c r="D344" s="58" t="s">
        <v>722</v>
      </c>
      <c r="E344" s="59" t="s">
        <v>729</v>
      </c>
      <c r="F344" s="60">
        <v>-1806</v>
      </c>
    </row>
    <row r="345" spans="1:6" ht="12.5">
      <c r="A345" s="57" t="s">
        <v>1026</v>
      </c>
      <c r="B345" s="57" t="s">
        <v>1029</v>
      </c>
      <c r="C345" s="57" t="s">
        <v>192</v>
      </c>
      <c r="D345" s="58" t="s">
        <v>245</v>
      </c>
      <c r="E345" s="59" t="s">
        <v>736</v>
      </c>
      <c r="F345" s="60">
        <v>481</v>
      </c>
    </row>
    <row r="346" spans="1:6" ht="12.5">
      <c r="A346" s="57" t="s">
        <v>1026</v>
      </c>
      <c r="B346" s="57" t="s">
        <v>1029</v>
      </c>
      <c r="C346" s="57" t="s">
        <v>192</v>
      </c>
      <c r="D346" s="58" t="s">
        <v>252</v>
      </c>
      <c r="E346" s="59" t="s">
        <v>251</v>
      </c>
      <c r="F346" s="60">
        <v>-64</v>
      </c>
    </row>
    <row r="347" spans="1:6" ht="12.5">
      <c r="A347" s="57" t="s">
        <v>1026</v>
      </c>
      <c r="B347" s="57" t="s">
        <v>1029</v>
      </c>
      <c r="C347" s="57" t="s">
        <v>192</v>
      </c>
      <c r="D347" s="58" t="s">
        <v>153</v>
      </c>
      <c r="E347" s="59" t="s">
        <v>152</v>
      </c>
      <c r="F347" s="60">
        <v>64</v>
      </c>
    </row>
    <row r="348" spans="1:6" ht="12.5">
      <c r="A348" s="57" t="s">
        <v>1026</v>
      </c>
      <c r="B348" s="57" t="s">
        <v>1029</v>
      </c>
      <c r="C348" s="57" t="s">
        <v>192</v>
      </c>
      <c r="D348" s="58" t="s">
        <v>195</v>
      </c>
      <c r="E348" s="59" t="s">
        <v>194</v>
      </c>
      <c r="F348" s="60">
        <v>-19</v>
      </c>
    </row>
    <row r="349" spans="1:6" ht="12.5">
      <c r="A349" s="57" t="s">
        <v>1026</v>
      </c>
      <c r="B349" s="57" t="s">
        <v>1029</v>
      </c>
      <c r="C349" s="57" t="s">
        <v>192</v>
      </c>
      <c r="D349" s="58" t="s">
        <v>641</v>
      </c>
      <c r="E349" s="59" t="s">
        <v>640</v>
      </c>
      <c r="F349" s="60">
        <v>-30</v>
      </c>
    </row>
    <row r="350" spans="1:6" ht="12.5">
      <c r="A350" s="57" t="s">
        <v>1026</v>
      </c>
      <c r="B350" s="57" t="s">
        <v>1029</v>
      </c>
      <c r="C350" s="57" t="s">
        <v>192</v>
      </c>
      <c r="D350" s="58" t="s">
        <v>722</v>
      </c>
      <c r="E350" s="59" t="s">
        <v>737</v>
      </c>
      <c r="F350" s="60">
        <v>-481</v>
      </c>
    </row>
    <row r="351" spans="1:6" ht="12.5">
      <c r="A351" s="57" t="s">
        <v>1026</v>
      </c>
      <c r="B351" s="57" t="s">
        <v>1029</v>
      </c>
      <c r="C351" s="57" t="s">
        <v>192</v>
      </c>
      <c r="D351" s="58" t="s">
        <v>197</v>
      </c>
      <c r="E351" s="59" t="s">
        <v>196</v>
      </c>
      <c r="F351" s="60">
        <v>19</v>
      </c>
    </row>
    <row r="352" spans="1:6" ht="12.5">
      <c r="A352" s="57" t="s">
        <v>1026</v>
      </c>
      <c r="B352" s="57" t="s">
        <v>1029</v>
      </c>
      <c r="C352" s="57" t="s">
        <v>192</v>
      </c>
      <c r="D352" s="58" t="s">
        <v>221</v>
      </c>
      <c r="E352" s="59" t="s">
        <v>220</v>
      </c>
      <c r="F352" s="60">
        <v>45</v>
      </c>
    </row>
    <row r="353" spans="1:6" ht="12.5">
      <c r="A353" s="57" t="s">
        <v>1026</v>
      </c>
      <c r="B353" s="57" t="s">
        <v>1029</v>
      </c>
      <c r="C353" s="57" t="s">
        <v>192</v>
      </c>
      <c r="D353" s="58" t="s">
        <v>127</v>
      </c>
      <c r="E353" s="59" t="s">
        <v>126</v>
      </c>
      <c r="F353" s="60">
        <v>-225</v>
      </c>
    </row>
    <row r="354" spans="1:6" ht="12.5">
      <c r="A354" s="57" t="s">
        <v>1026</v>
      </c>
      <c r="B354" s="57" t="s">
        <v>1029</v>
      </c>
      <c r="C354" s="57" t="s">
        <v>192</v>
      </c>
      <c r="D354" s="58">
        <v>550304</v>
      </c>
      <c r="E354" s="59" t="s">
        <v>223</v>
      </c>
      <c r="F354" s="60">
        <v>300</v>
      </c>
    </row>
    <row r="355" spans="1:6" ht="12.5">
      <c r="A355" s="57" t="s">
        <v>1026</v>
      </c>
      <c r="B355" s="57" t="s">
        <v>1029</v>
      </c>
      <c r="C355" s="57" t="s">
        <v>509</v>
      </c>
      <c r="D355" s="58" t="s">
        <v>590</v>
      </c>
      <c r="E355" s="59" t="s">
        <v>591</v>
      </c>
      <c r="F355" s="60">
        <v>300</v>
      </c>
    </row>
    <row r="356" spans="1:6" ht="12.5">
      <c r="A356" s="57" t="s">
        <v>1026</v>
      </c>
      <c r="B356" s="57" t="s">
        <v>1029</v>
      </c>
      <c r="C356" s="57" t="s">
        <v>509</v>
      </c>
      <c r="D356" s="58" t="s">
        <v>245</v>
      </c>
      <c r="E356" s="59" t="s">
        <v>754</v>
      </c>
      <c r="F356" s="60">
        <v>146</v>
      </c>
    </row>
    <row r="357" spans="1:6" ht="12.5">
      <c r="A357" s="57" t="s">
        <v>1026</v>
      </c>
      <c r="B357" s="57" t="s">
        <v>1029</v>
      </c>
      <c r="C357" s="57" t="s">
        <v>509</v>
      </c>
      <c r="D357" s="58" t="s">
        <v>722</v>
      </c>
      <c r="E357" s="59" t="s">
        <v>755</v>
      </c>
      <c r="F357" s="60">
        <v>-146</v>
      </c>
    </row>
    <row r="358" spans="1:6" ht="12.5">
      <c r="A358" s="57" t="s">
        <v>1026</v>
      </c>
      <c r="B358" s="57" t="s">
        <v>1029</v>
      </c>
      <c r="C358" s="57" t="s">
        <v>509</v>
      </c>
      <c r="D358" s="58" t="s">
        <v>177</v>
      </c>
      <c r="E358" s="59" t="s">
        <v>593</v>
      </c>
      <c r="F358" s="60">
        <v>2196</v>
      </c>
    </row>
    <row r="359" spans="1:6" ht="12.5">
      <c r="A359" s="57" t="s">
        <v>1026</v>
      </c>
      <c r="B359" s="57" t="s">
        <v>1029</v>
      </c>
      <c r="C359" s="57" t="s">
        <v>509</v>
      </c>
      <c r="D359" s="58" t="s">
        <v>165</v>
      </c>
      <c r="E359" s="59" t="s">
        <v>588</v>
      </c>
      <c r="F359" s="60">
        <v>1500</v>
      </c>
    </row>
    <row r="360" spans="1:6" ht="12.5">
      <c r="A360" s="57" t="s">
        <v>1026</v>
      </c>
      <c r="B360" s="57" t="s">
        <v>1029</v>
      </c>
      <c r="C360" s="57" t="s">
        <v>509</v>
      </c>
      <c r="D360" s="58" t="s">
        <v>247</v>
      </c>
      <c r="E360" s="59" t="s">
        <v>592</v>
      </c>
      <c r="F360" s="60">
        <v>300</v>
      </c>
    </row>
    <row r="361" spans="1:6" ht="12.5">
      <c r="A361" s="57" t="s">
        <v>1026</v>
      </c>
      <c r="B361" s="57" t="s">
        <v>1029</v>
      </c>
      <c r="C361" s="57" t="s">
        <v>509</v>
      </c>
      <c r="D361" s="58" t="s">
        <v>482</v>
      </c>
      <c r="E361" s="59" t="s">
        <v>527</v>
      </c>
      <c r="F361" s="60">
        <v>10000</v>
      </c>
    </row>
    <row r="362" spans="1:6" ht="23">
      <c r="A362" s="57" t="s">
        <v>1026</v>
      </c>
      <c r="B362" s="57" t="s">
        <v>1029</v>
      </c>
      <c r="C362" s="57" t="s">
        <v>509</v>
      </c>
      <c r="D362" s="58" t="s">
        <v>524</v>
      </c>
      <c r="E362" s="59" t="s">
        <v>525</v>
      </c>
      <c r="F362" s="60">
        <v>4830</v>
      </c>
    </row>
    <row r="363" spans="1:6" ht="12.5">
      <c r="A363" s="57" t="s">
        <v>1026</v>
      </c>
      <c r="B363" s="57" t="s">
        <v>1029</v>
      </c>
      <c r="C363" s="57" t="s">
        <v>158</v>
      </c>
      <c r="D363" s="58" t="s">
        <v>245</v>
      </c>
      <c r="E363" s="59" t="s">
        <v>724</v>
      </c>
      <c r="F363" s="60">
        <v>897</v>
      </c>
    </row>
    <row r="364" spans="1:6" ht="12.5">
      <c r="A364" s="57" t="s">
        <v>1026</v>
      </c>
      <c r="B364" s="57" t="s">
        <v>1029</v>
      </c>
      <c r="C364" s="57" t="s">
        <v>158</v>
      </c>
      <c r="D364" s="58" t="s">
        <v>175</v>
      </c>
      <c r="E364" s="59" t="s">
        <v>174</v>
      </c>
      <c r="F364" s="60">
        <v>300</v>
      </c>
    </row>
    <row r="365" spans="1:6" ht="12.5">
      <c r="A365" s="57" t="s">
        <v>1026</v>
      </c>
      <c r="B365" s="57" t="s">
        <v>1029</v>
      </c>
      <c r="C365" s="57" t="s">
        <v>158</v>
      </c>
      <c r="D365" s="58" t="s">
        <v>779</v>
      </c>
      <c r="E365" s="59" t="s">
        <v>778</v>
      </c>
      <c r="F365" s="60">
        <v>-3834</v>
      </c>
    </row>
    <row r="366" spans="1:6" ht="12.5">
      <c r="A366" s="57" t="s">
        <v>1026</v>
      </c>
      <c r="B366" s="57" t="s">
        <v>1029</v>
      </c>
      <c r="C366" s="57" t="s">
        <v>158</v>
      </c>
      <c r="D366" s="58" t="s">
        <v>777</v>
      </c>
      <c r="E366" s="59" t="s">
        <v>776</v>
      </c>
      <c r="F366" s="60">
        <v>-4287</v>
      </c>
    </row>
    <row r="367" spans="1:6" ht="12.5">
      <c r="A367" s="57" t="s">
        <v>1026</v>
      </c>
      <c r="B367" s="57" t="s">
        <v>1029</v>
      </c>
      <c r="C367" s="57" t="s">
        <v>158</v>
      </c>
      <c r="D367" s="58" t="s">
        <v>646</v>
      </c>
      <c r="E367" s="59" t="s">
        <v>806</v>
      </c>
      <c r="F367" s="60">
        <v>2000</v>
      </c>
    </row>
    <row r="368" spans="1:6" ht="12.5">
      <c r="A368" s="57" t="s">
        <v>1026</v>
      </c>
      <c r="B368" s="57" t="s">
        <v>1029</v>
      </c>
      <c r="C368" s="57" t="s">
        <v>158</v>
      </c>
      <c r="D368" s="58" t="s">
        <v>436</v>
      </c>
      <c r="E368" s="59" t="s">
        <v>435</v>
      </c>
      <c r="F368" s="60">
        <v>-2000</v>
      </c>
    </row>
    <row r="369" spans="1:6" ht="12.5">
      <c r="A369" s="57" t="s">
        <v>1026</v>
      </c>
      <c r="B369" s="57" t="s">
        <v>1029</v>
      </c>
      <c r="C369" s="57" t="s">
        <v>158</v>
      </c>
      <c r="D369" s="58" t="s">
        <v>722</v>
      </c>
      <c r="E369" s="59" t="s">
        <v>725</v>
      </c>
      <c r="F369" s="60">
        <v>-897</v>
      </c>
    </row>
    <row r="370" spans="1:6" ht="12.5">
      <c r="A370" s="57" t="s">
        <v>1026</v>
      </c>
      <c r="B370" s="57" t="s">
        <v>1029</v>
      </c>
      <c r="C370" s="57" t="s">
        <v>158</v>
      </c>
      <c r="D370" s="58" t="s">
        <v>177</v>
      </c>
      <c r="E370" s="59" t="s">
        <v>176</v>
      </c>
      <c r="F370" s="60">
        <v>-300</v>
      </c>
    </row>
    <row r="371" spans="1:6" ht="12.5">
      <c r="A371" s="57" t="s">
        <v>1026</v>
      </c>
      <c r="B371" s="57" t="s">
        <v>1029</v>
      </c>
      <c r="C371" s="57" t="s">
        <v>158</v>
      </c>
      <c r="D371" s="58" t="s">
        <v>177</v>
      </c>
      <c r="E371" s="59" t="s">
        <v>377</v>
      </c>
      <c r="F371" s="60">
        <v>991</v>
      </c>
    </row>
    <row r="372" spans="1:6" ht="12.5">
      <c r="A372" s="57" t="s">
        <v>1026</v>
      </c>
      <c r="B372" s="57" t="s">
        <v>1029</v>
      </c>
      <c r="C372" s="57" t="s">
        <v>158</v>
      </c>
      <c r="D372" s="58" t="s">
        <v>165</v>
      </c>
      <c r="E372" s="59" t="s">
        <v>164</v>
      </c>
      <c r="F372" s="60">
        <v>-102082</v>
      </c>
    </row>
    <row r="373" spans="1:6" ht="12.5">
      <c r="A373" s="57" t="s">
        <v>1026</v>
      </c>
      <c r="B373" s="57" t="s">
        <v>1029</v>
      </c>
      <c r="C373" s="57" t="s">
        <v>158</v>
      </c>
      <c r="D373" s="58" t="s">
        <v>167</v>
      </c>
      <c r="E373" s="59" t="s">
        <v>166</v>
      </c>
      <c r="F373" s="60">
        <v>102082</v>
      </c>
    </row>
    <row r="374" spans="1:6" ht="12.5">
      <c r="A374" s="57" t="s">
        <v>1026</v>
      </c>
      <c r="B374" s="57" t="s">
        <v>1029</v>
      </c>
      <c r="C374" s="57" t="s">
        <v>158</v>
      </c>
      <c r="D374" s="58" t="s">
        <v>127</v>
      </c>
      <c r="E374" s="59" t="s">
        <v>377</v>
      </c>
      <c r="F374" s="60">
        <v>150</v>
      </c>
    </row>
    <row r="375" spans="1:6" ht="12.5">
      <c r="A375" s="57" t="s">
        <v>1026</v>
      </c>
      <c r="B375" s="57" t="s">
        <v>1029</v>
      </c>
      <c r="C375" s="57" t="s">
        <v>168</v>
      </c>
      <c r="D375" s="58" t="s">
        <v>245</v>
      </c>
      <c r="E375" s="59" t="s">
        <v>720</v>
      </c>
      <c r="F375" s="60">
        <v>1490</v>
      </c>
    </row>
    <row r="376" spans="1:6" ht="12.5">
      <c r="A376" s="57" t="s">
        <v>1026</v>
      </c>
      <c r="B376" s="57" t="s">
        <v>1029</v>
      </c>
      <c r="C376" s="57" t="s">
        <v>168</v>
      </c>
      <c r="D376" s="58" t="s">
        <v>175</v>
      </c>
      <c r="E376" s="59" t="s">
        <v>174</v>
      </c>
      <c r="F376" s="60">
        <v>-500</v>
      </c>
    </row>
    <row r="377" spans="1:6" ht="12.5">
      <c r="A377" s="57" t="s">
        <v>1026</v>
      </c>
      <c r="B377" s="57" t="s">
        <v>1029</v>
      </c>
      <c r="C377" s="57" t="s">
        <v>168</v>
      </c>
      <c r="D377" s="58" t="s">
        <v>175</v>
      </c>
      <c r="E377" s="59" t="s">
        <v>202</v>
      </c>
      <c r="F377" s="60">
        <v>-80</v>
      </c>
    </row>
    <row r="378" spans="1:6" ht="12.5">
      <c r="A378" s="57" t="s">
        <v>1026</v>
      </c>
      <c r="B378" s="57" t="s">
        <v>1029</v>
      </c>
      <c r="C378" s="57" t="s">
        <v>168</v>
      </c>
      <c r="D378" s="58" t="s">
        <v>777</v>
      </c>
      <c r="E378" s="59" t="s">
        <v>776</v>
      </c>
      <c r="F378" s="60">
        <v>-1197</v>
      </c>
    </row>
    <row r="379" spans="1:6" ht="12.5">
      <c r="A379" s="57" t="s">
        <v>1026</v>
      </c>
      <c r="B379" s="57" t="s">
        <v>1029</v>
      </c>
      <c r="C379" s="57" t="s">
        <v>168</v>
      </c>
      <c r="D379" s="58" t="s">
        <v>436</v>
      </c>
      <c r="E379" s="59" t="s">
        <v>435</v>
      </c>
      <c r="F379" s="60">
        <v>-2000</v>
      </c>
    </row>
    <row r="380" spans="1:6" ht="12.5">
      <c r="A380" s="57" t="s">
        <v>1026</v>
      </c>
      <c r="B380" s="57" t="s">
        <v>1029</v>
      </c>
      <c r="C380" s="57" t="s">
        <v>168</v>
      </c>
      <c r="D380" s="58" t="s">
        <v>722</v>
      </c>
      <c r="E380" s="59" t="s">
        <v>723</v>
      </c>
      <c r="F380" s="60">
        <v>-1490</v>
      </c>
    </row>
    <row r="381" spans="1:6" ht="12.5">
      <c r="A381" s="57" t="s">
        <v>1026</v>
      </c>
      <c r="B381" s="57" t="s">
        <v>1029</v>
      </c>
      <c r="C381" s="57" t="s">
        <v>168</v>
      </c>
      <c r="D381" s="58" t="s">
        <v>177</v>
      </c>
      <c r="E381" s="59" t="s">
        <v>176</v>
      </c>
      <c r="F381" s="60">
        <v>-900</v>
      </c>
    </row>
    <row r="382" spans="1:6" ht="12.5">
      <c r="A382" s="57" t="s">
        <v>1026</v>
      </c>
      <c r="B382" s="57" t="s">
        <v>1029</v>
      </c>
      <c r="C382" s="57" t="s">
        <v>273</v>
      </c>
      <c r="D382" s="58" t="s">
        <v>245</v>
      </c>
      <c r="E382" s="59" t="s">
        <v>726</v>
      </c>
      <c r="F382" s="60">
        <v>868</v>
      </c>
    </row>
    <row r="383" spans="1:6" ht="12.5">
      <c r="A383" s="57" t="s">
        <v>1026</v>
      </c>
      <c r="B383" s="57" t="s">
        <v>1029</v>
      </c>
      <c r="C383" s="57" t="s">
        <v>273</v>
      </c>
      <c r="D383" s="58" t="s">
        <v>646</v>
      </c>
      <c r="E383" s="59" t="s">
        <v>118</v>
      </c>
      <c r="F383" s="60">
        <v>-1000</v>
      </c>
    </row>
    <row r="384" spans="1:6" ht="12.5">
      <c r="A384" s="57" t="s">
        <v>1026</v>
      </c>
      <c r="B384" s="57" t="s">
        <v>1029</v>
      </c>
      <c r="C384" s="57" t="s">
        <v>273</v>
      </c>
      <c r="D384" s="58" t="s">
        <v>722</v>
      </c>
      <c r="E384" s="59" t="s">
        <v>727</v>
      </c>
      <c r="F384" s="60">
        <v>-868</v>
      </c>
    </row>
    <row r="385" spans="1:6" ht="12.5">
      <c r="A385" s="57" t="s">
        <v>1026</v>
      </c>
      <c r="B385" s="57" t="s">
        <v>1029</v>
      </c>
      <c r="C385" s="57" t="s">
        <v>273</v>
      </c>
      <c r="D385" s="58" t="s">
        <v>165</v>
      </c>
      <c r="E385" s="59" t="s">
        <v>277</v>
      </c>
      <c r="F385" s="60">
        <v>-96119</v>
      </c>
    </row>
    <row r="386" spans="1:6" ht="12.5">
      <c r="A386" s="57" t="s">
        <v>1026</v>
      </c>
      <c r="B386" s="57" t="s">
        <v>1029</v>
      </c>
      <c r="C386" s="57" t="s">
        <v>273</v>
      </c>
      <c r="D386" s="58" t="s">
        <v>167</v>
      </c>
      <c r="E386" s="59" t="s">
        <v>278</v>
      </c>
      <c r="F386" s="60">
        <v>96119</v>
      </c>
    </row>
    <row r="387" spans="1:6" ht="12.5">
      <c r="A387" s="57" t="s">
        <v>1026</v>
      </c>
      <c r="B387" s="57" t="s">
        <v>1029</v>
      </c>
      <c r="C387" s="57" t="s">
        <v>226</v>
      </c>
      <c r="D387" s="58" t="s">
        <v>245</v>
      </c>
      <c r="E387" s="59" t="s">
        <v>244</v>
      </c>
      <c r="F387" s="60">
        <v>-665</v>
      </c>
    </row>
    <row r="388" spans="1:6" ht="12.5">
      <c r="A388" s="57" t="s">
        <v>1026</v>
      </c>
      <c r="B388" s="57" t="s">
        <v>1029</v>
      </c>
      <c r="C388" s="57" t="s">
        <v>226</v>
      </c>
      <c r="D388" s="58" t="s">
        <v>245</v>
      </c>
      <c r="E388" s="59" t="s">
        <v>764</v>
      </c>
      <c r="F388" s="60">
        <v>1204</v>
      </c>
    </row>
    <row r="389" spans="1:6" ht="12.5">
      <c r="A389" s="57" t="s">
        <v>1026</v>
      </c>
      <c r="B389" s="57" t="s">
        <v>1029</v>
      </c>
      <c r="C389" s="57" t="s">
        <v>226</v>
      </c>
      <c r="D389" s="58" t="s">
        <v>232</v>
      </c>
      <c r="E389" s="59" t="s">
        <v>231</v>
      </c>
      <c r="F389" s="60">
        <v>-300</v>
      </c>
    </row>
    <row r="390" spans="1:6" ht="12.5">
      <c r="A390" s="57" t="s">
        <v>1026</v>
      </c>
      <c r="B390" s="57" t="s">
        <v>1029</v>
      </c>
      <c r="C390" s="57" t="s">
        <v>226</v>
      </c>
      <c r="D390" s="58" t="s">
        <v>187</v>
      </c>
      <c r="E390" s="59" t="s">
        <v>186</v>
      </c>
      <c r="F390" s="60">
        <v>450</v>
      </c>
    </row>
    <row r="391" spans="1:6" ht="12.5">
      <c r="A391" s="57" t="s">
        <v>1026</v>
      </c>
      <c r="B391" s="57" t="s">
        <v>1029</v>
      </c>
      <c r="C391" s="57" t="s">
        <v>226</v>
      </c>
      <c r="D391" s="58" t="s">
        <v>119</v>
      </c>
      <c r="E391" s="59" t="s">
        <v>118</v>
      </c>
      <c r="F391" s="60">
        <v>-13728</v>
      </c>
    </row>
    <row r="392" spans="1:6" ht="12.5">
      <c r="A392" s="57" t="s">
        <v>1026</v>
      </c>
      <c r="B392" s="57" t="s">
        <v>1029</v>
      </c>
      <c r="C392" s="57" t="s">
        <v>226</v>
      </c>
      <c r="D392" s="58" t="s">
        <v>234</v>
      </c>
      <c r="E392" s="59" t="s">
        <v>233</v>
      </c>
      <c r="F392" s="60">
        <v>-2489</v>
      </c>
    </row>
    <row r="393" spans="1:6" ht="12.5">
      <c r="A393" s="57" t="s">
        <v>1026</v>
      </c>
      <c r="B393" s="57" t="s">
        <v>1029</v>
      </c>
      <c r="C393" s="57" t="s">
        <v>226</v>
      </c>
      <c r="D393" s="58" t="s">
        <v>236</v>
      </c>
      <c r="E393" s="59" t="s">
        <v>235</v>
      </c>
      <c r="F393" s="60">
        <v>-51150</v>
      </c>
    </row>
    <row r="394" spans="1:6" ht="12.5">
      <c r="A394" s="57" t="s">
        <v>1026</v>
      </c>
      <c r="B394" s="57" t="s">
        <v>1029</v>
      </c>
      <c r="C394" s="57" t="s">
        <v>226</v>
      </c>
      <c r="D394" s="58" t="s">
        <v>237</v>
      </c>
      <c r="E394" s="59" t="s">
        <v>194</v>
      </c>
      <c r="F394" s="60">
        <v>-19000</v>
      </c>
    </row>
    <row r="395" spans="1:6" ht="12.5">
      <c r="A395" s="57" t="s">
        <v>1026</v>
      </c>
      <c r="B395" s="57" t="s">
        <v>1029</v>
      </c>
      <c r="C395" s="57" t="s">
        <v>226</v>
      </c>
      <c r="D395" s="58" t="s">
        <v>239</v>
      </c>
      <c r="E395" s="59" t="s">
        <v>238</v>
      </c>
      <c r="F395" s="60">
        <v>-2375</v>
      </c>
    </row>
    <row r="396" spans="1:6" ht="12.5">
      <c r="A396" s="57" t="s">
        <v>1026</v>
      </c>
      <c r="B396" s="57" t="s">
        <v>1029</v>
      </c>
      <c r="C396" s="57" t="s">
        <v>226</v>
      </c>
      <c r="D396" s="58" t="s">
        <v>183</v>
      </c>
      <c r="E396" s="59" t="s">
        <v>182</v>
      </c>
      <c r="F396" s="60">
        <v>750</v>
      </c>
    </row>
    <row r="397" spans="1:6" ht="12.5">
      <c r="A397" s="57" t="s">
        <v>1026</v>
      </c>
      <c r="B397" s="57" t="s">
        <v>1029</v>
      </c>
      <c r="C397" s="57" t="s">
        <v>226</v>
      </c>
      <c r="D397" s="58" t="s">
        <v>722</v>
      </c>
      <c r="E397" s="59" t="s">
        <v>765</v>
      </c>
      <c r="F397" s="60">
        <v>-1204</v>
      </c>
    </row>
    <row r="398" spans="1:6" ht="12.5">
      <c r="A398" s="57" t="s">
        <v>1026</v>
      </c>
      <c r="B398" s="57" t="s">
        <v>1029</v>
      </c>
      <c r="C398" s="57" t="s">
        <v>226</v>
      </c>
      <c r="D398" s="58" t="s">
        <v>177</v>
      </c>
      <c r="E398" s="59" t="s">
        <v>176</v>
      </c>
      <c r="F398" s="60">
        <v>-2700</v>
      </c>
    </row>
    <row r="399" spans="1:6" ht="12.5">
      <c r="A399" s="57" t="s">
        <v>1026</v>
      </c>
      <c r="B399" s="57" t="s">
        <v>1029</v>
      </c>
      <c r="C399" s="57" t="s">
        <v>226</v>
      </c>
      <c r="D399" s="58" t="s">
        <v>197</v>
      </c>
      <c r="E399" s="59" t="s">
        <v>196</v>
      </c>
      <c r="F399" s="60">
        <v>-1000</v>
      </c>
    </row>
    <row r="400" spans="1:6" ht="12.5">
      <c r="A400" s="57" t="s">
        <v>1026</v>
      </c>
      <c r="B400" s="57" t="s">
        <v>1029</v>
      </c>
      <c r="C400" s="57" t="s">
        <v>226</v>
      </c>
      <c r="D400" s="58" t="s">
        <v>272</v>
      </c>
      <c r="E400" s="59" t="s">
        <v>271</v>
      </c>
      <c r="F400" s="60">
        <v>0</v>
      </c>
    </row>
    <row r="401" spans="1:6" ht="12.5">
      <c r="A401" s="57" t="s">
        <v>1026</v>
      </c>
      <c r="B401" s="57" t="s">
        <v>1029</v>
      </c>
      <c r="C401" s="57" t="s">
        <v>226</v>
      </c>
      <c r="D401" s="58" t="s">
        <v>335</v>
      </c>
      <c r="E401" s="59" t="s">
        <v>334</v>
      </c>
      <c r="F401" s="60">
        <v>7000</v>
      </c>
    </row>
    <row r="402" spans="1:6" ht="12.5">
      <c r="A402" s="57" t="s">
        <v>1026</v>
      </c>
      <c r="B402" s="57" t="s">
        <v>1029</v>
      </c>
      <c r="C402" s="57" t="s">
        <v>226</v>
      </c>
      <c r="D402" s="58" t="s">
        <v>281</v>
      </c>
      <c r="E402" s="59" t="s">
        <v>196</v>
      </c>
      <c r="F402" s="60">
        <v>-7000</v>
      </c>
    </row>
    <row r="403" spans="1:6" ht="12.5">
      <c r="A403" s="57" t="s">
        <v>1026</v>
      </c>
      <c r="B403" s="57" t="s">
        <v>1029</v>
      </c>
      <c r="C403" s="57" t="s">
        <v>226</v>
      </c>
      <c r="D403" s="58" t="s">
        <v>230</v>
      </c>
      <c r="E403" s="59" t="s">
        <v>229</v>
      </c>
      <c r="F403" s="60">
        <v>4319</v>
      </c>
    </row>
    <row r="404" spans="1:6" ht="12.5">
      <c r="A404" s="57" t="s">
        <v>1026</v>
      </c>
      <c r="B404" s="57" t="s">
        <v>1029</v>
      </c>
      <c r="C404" s="57" t="s">
        <v>226</v>
      </c>
      <c r="D404" s="58">
        <v>551306</v>
      </c>
      <c r="E404" s="59" t="s">
        <v>333</v>
      </c>
      <c r="F404" s="60">
        <v>19000</v>
      </c>
    </row>
    <row r="405" spans="1:6" ht="12.5">
      <c r="A405" s="57" t="s">
        <v>1026</v>
      </c>
      <c r="B405" s="57" t="s">
        <v>1029</v>
      </c>
      <c r="C405" s="57" t="s">
        <v>226</v>
      </c>
      <c r="D405" s="58">
        <v>551300</v>
      </c>
      <c r="E405" s="59" t="s">
        <v>235</v>
      </c>
      <c r="F405" s="60">
        <v>43028</v>
      </c>
    </row>
    <row r="406" spans="1:6" ht="12.5">
      <c r="A406" s="57" t="s">
        <v>1026</v>
      </c>
      <c r="B406" s="57" t="s">
        <v>1029</v>
      </c>
      <c r="C406" s="57" t="s">
        <v>226</v>
      </c>
      <c r="D406" s="58">
        <v>551300</v>
      </c>
      <c r="E406" s="59" t="s">
        <v>344</v>
      </c>
      <c r="F406" s="60">
        <v>3500</v>
      </c>
    </row>
    <row r="407" spans="1:6" ht="12.5">
      <c r="A407" s="57" t="s">
        <v>1026</v>
      </c>
      <c r="B407" s="57" t="s">
        <v>1029</v>
      </c>
      <c r="C407" s="57" t="s">
        <v>226</v>
      </c>
      <c r="D407" s="58">
        <v>551303</v>
      </c>
      <c r="E407" s="59" t="s">
        <v>194</v>
      </c>
      <c r="F407" s="60">
        <v>19000</v>
      </c>
    </row>
    <row r="408" spans="1:6" ht="12.5">
      <c r="A408" s="57" t="s">
        <v>1026</v>
      </c>
      <c r="B408" s="57" t="s">
        <v>1029</v>
      </c>
      <c r="C408" s="57" t="s">
        <v>226</v>
      </c>
      <c r="D408" s="58">
        <v>551307</v>
      </c>
      <c r="E408" s="59" t="s">
        <v>238</v>
      </c>
      <c r="F408" s="60">
        <v>3975</v>
      </c>
    </row>
    <row r="409" spans="1:6" ht="12.5">
      <c r="A409" s="57" t="s">
        <v>1026</v>
      </c>
      <c r="B409" s="57" t="s">
        <v>1029</v>
      </c>
      <c r="C409" s="57" t="s">
        <v>226</v>
      </c>
      <c r="D409" s="58">
        <v>551308</v>
      </c>
      <c r="E409" s="59" t="s">
        <v>228</v>
      </c>
      <c r="F409" s="60">
        <v>-1215</v>
      </c>
    </row>
    <row r="410" spans="1:6" ht="12.5">
      <c r="A410" s="57" t="s">
        <v>1026</v>
      </c>
      <c r="B410" s="57" t="s">
        <v>1029</v>
      </c>
      <c r="C410" s="57" t="s">
        <v>226</v>
      </c>
      <c r="D410" s="58">
        <v>551230</v>
      </c>
      <c r="E410" s="59" t="s">
        <v>194</v>
      </c>
      <c r="F410" s="60">
        <v>3700</v>
      </c>
    </row>
    <row r="411" spans="1:6" ht="12.5">
      <c r="A411" s="57" t="s">
        <v>1026</v>
      </c>
      <c r="B411" s="57" t="s">
        <v>1029</v>
      </c>
      <c r="C411" s="57" t="s">
        <v>338</v>
      </c>
      <c r="D411" s="58" t="s">
        <v>245</v>
      </c>
      <c r="E411" s="59" t="s">
        <v>760</v>
      </c>
      <c r="F411" s="60">
        <v>773</v>
      </c>
    </row>
    <row r="412" spans="1:6" ht="12.5">
      <c r="A412" s="57" t="s">
        <v>1026</v>
      </c>
      <c r="B412" s="57" t="s">
        <v>1029</v>
      </c>
      <c r="C412" s="57" t="s">
        <v>338</v>
      </c>
      <c r="D412" s="58" t="s">
        <v>519</v>
      </c>
      <c r="E412" s="59" t="s">
        <v>518</v>
      </c>
      <c r="F412" s="60">
        <v>60</v>
      </c>
    </row>
    <row r="413" spans="1:6" ht="12.5">
      <c r="A413" s="57" t="s">
        <v>1026</v>
      </c>
      <c r="B413" s="57" t="s">
        <v>1029</v>
      </c>
      <c r="C413" s="57" t="s">
        <v>338</v>
      </c>
      <c r="D413" s="58" t="s">
        <v>153</v>
      </c>
      <c r="E413" s="59" t="s">
        <v>152</v>
      </c>
      <c r="F413" s="60">
        <v>-60</v>
      </c>
    </row>
    <row r="414" spans="1:6" ht="12.5">
      <c r="A414" s="57" t="s">
        <v>1026</v>
      </c>
      <c r="B414" s="57" t="s">
        <v>1029</v>
      </c>
      <c r="C414" s="57" t="s">
        <v>338</v>
      </c>
      <c r="D414" s="58" t="s">
        <v>779</v>
      </c>
      <c r="E414" s="59" t="s">
        <v>778</v>
      </c>
      <c r="F414" s="60">
        <v>-3891</v>
      </c>
    </row>
    <row r="415" spans="1:6" ht="12.5">
      <c r="A415" s="57" t="s">
        <v>1026</v>
      </c>
      <c r="B415" s="57" t="s">
        <v>1029</v>
      </c>
      <c r="C415" s="57" t="s">
        <v>338</v>
      </c>
      <c r="D415" s="58" t="s">
        <v>777</v>
      </c>
      <c r="E415" s="59" t="s">
        <v>776</v>
      </c>
      <c r="F415" s="60">
        <v>-2207</v>
      </c>
    </row>
    <row r="416" spans="1:6" ht="12.5">
      <c r="A416" s="57" t="s">
        <v>1026</v>
      </c>
      <c r="B416" s="57" t="s">
        <v>1029</v>
      </c>
      <c r="C416" s="57" t="s">
        <v>338</v>
      </c>
      <c r="D416" s="58" t="s">
        <v>722</v>
      </c>
      <c r="E416" s="59" t="s">
        <v>761</v>
      </c>
      <c r="F416" s="60">
        <v>-773</v>
      </c>
    </row>
    <row r="417" spans="1:6" ht="12.5">
      <c r="A417" s="57" t="s">
        <v>1026</v>
      </c>
      <c r="B417" s="57" t="s">
        <v>1029</v>
      </c>
      <c r="C417" s="57" t="s">
        <v>338</v>
      </c>
      <c r="D417" s="58" t="s">
        <v>177</v>
      </c>
      <c r="E417" s="59" t="s">
        <v>922</v>
      </c>
      <c r="F417" s="60">
        <v>2852</v>
      </c>
    </row>
    <row r="418" spans="1:6" ht="12.5">
      <c r="A418" s="57" t="s">
        <v>1026</v>
      </c>
      <c r="B418" s="57" t="s">
        <v>1029</v>
      </c>
      <c r="C418" s="57" t="s">
        <v>338</v>
      </c>
      <c r="D418" s="58" t="s">
        <v>127</v>
      </c>
      <c r="E418" s="59" t="s">
        <v>126</v>
      </c>
      <c r="F418" s="60">
        <v>-276</v>
      </c>
    </row>
    <row r="419" spans="1:6" ht="12.5">
      <c r="A419" s="57" t="s">
        <v>1026</v>
      </c>
      <c r="B419" s="57" t="s">
        <v>1029</v>
      </c>
      <c r="C419" s="57" t="s">
        <v>338</v>
      </c>
      <c r="D419" s="58" t="s">
        <v>148</v>
      </c>
      <c r="E419" s="59" t="s">
        <v>147</v>
      </c>
      <c r="F419" s="60">
        <v>276</v>
      </c>
    </row>
    <row r="420" spans="1:6" ht="23">
      <c r="A420" s="57" t="s">
        <v>1026</v>
      </c>
      <c r="B420" s="57" t="s">
        <v>1029</v>
      </c>
      <c r="C420" s="57" t="s">
        <v>338</v>
      </c>
      <c r="D420" s="58" t="s">
        <v>148</v>
      </c>
      <c r="E420" s="59" t="s">
        <v>861</v>
      </c>
      <c r="F420" s="60">
        <v>173</v>
      </c>
    </row>
    <row r="421" spans="1:6" ht="23">
      <c r="A421" s="57" t="s">
        <v>1026</v>
      </c>
      <c r="B421" s="57" t="s">
        <v>1029</v>
      </c>
      <c r="C421" s="57" t="s">
        <v>912</v>
      </c>
      <c r="D421" s="58" t="s">
        <v>153</v>
      </c>
      <c r="E421" s="59" t="s">
        <v>915</v>
      </c>
      <c r="F421" s="60">
        <v>-52</v>
      </c>
    </row>
    <row r="422" spans="1:6" ht="12.5">
      <c r="A422" s="57" t="s">
        <v>1026</v>
      </c>
      <c r="B422" s="57" t="s">
        <v>1029</v>
      </c>
      <c r="C422" s="57" t="s">
        <v>145</v>
      </c>
      <c r="D422" s="58" t="s">
        <v>245</v>
      </c>
      <c r="E422" s="59" t="s">
        <v>738</v>
      </c>
      <c r="F422" s="60">
        <v>70</v>
      </c>
    </row>
    <row r="423" spans="1:6" ht="12.5">
      <c r="A423" s="57" t="s">
        <v>1026</v>
      </c>
      <c r="B423" s="57" t="s">
        <v>1029</v>
      </c>
      <c r="C423" s="57" t="s">
        <v>145</v>
      </c>
      <c r="D423" s="58" t="s">
        <v>252</v>
      </c>
      <c r="E423" s="59" t="s">
        <v>251</v>
      </c>
      <c r="F423" s="60">
        <v>25</v>
      </c>
    </row>
    <row r="424" spans="1:6" ht="12.5">
      <c r="A424" s="57" t="s">
        <v>1026</v>
      </c>
      <c r="B424" s="57" t="s">
        <v>1029</v>
      </c>
      <c r="C424" s="57" t="s">
        <v>145</v>
      </c>
      <c r="D424" s="58" t="s">
        <v>270</v>
      </c>
      <c r="E424" s="59" t="s">
        <v>256</v>
      </c>
      <c r="F424" s="60">
        <v>25</v>
      </c>
    </row>
    <row r="425" spans="1:6" ht="12.5">
      <c r="A425" s="57" t="s">
        <v>1026</v>
      </c>
      <c r="B425" s="57" t="s">
        <v>1029</v>
      </c>
      <c r="C425" s="57" t="s">
        <v>145</v>
      </c>
      <c r="D425" s="58" t="s">
        <v>189</v>
      </c>
      <c r="E425" s="59" t="s">
        <v>188</v>
      </c>
      <c r="F425" s="60">
        <v>25</v>
      </c>
    </row>
    <row r="426" spans="1:6" ht="12.5">
      <c r="A426" s="57" t="s">
        <v>1026</v>
      </c>
      <c r="B426" s="57" t="s">
        <v>1029</v>
      </c>
      <c r="C426" s="57" t="s">
        <v>145</v>
      </c>
      <c r="D426" s="58" t="s">
        <v>722</v>
      </c>
      <c r="E426" s="59" t="s">
        <v>739</v>
      </c>
      <c r="F426" s="60">
        <v>-70</v>
      </c>
    </row>
    <row r="427" spans="1:6" ht="12.5">
      <c r="A427" s="57" t="s">
        <v>1026</v>
      </c>
      <c r="B427" s="57" t="s">
        <v>1029</v>
      </c>
      <c r="C427" s="57" t="s">
        <v>145</v>
      </c>
      <c r="D427" s="58" t="s">
        <v>272</v>
      </c>
      <c r="E427" s="59" t="s">
        <v>271</v>
      </c>
      <c r="F427" s="60">
        <v>100</v>
      </c>
    </row>
    <row r="428" spans="1:6" ht="12.5">
      <c r="A428" s="57" t="s">
        <v>1026</v>
      </c>
      <c r="B428" s="57" t="s">
        <v>1029</v>
      </c>
      <c r="C428" s="57" t="s">
        <v>145</v>
      </c>
      <c r="D428" s="58" t="s">
        <v>127</v>
      </c>
      <c r="E428" s="59" t="s">
        <v>126</v>
      </c>
      <c r="F428" s="60">
        <v>8163</v>
      </c>
    </row>
    <row r="429" spans="1:6" ht="12.5">
      <c r="A429" s="57" t="s">
        <v>1026</v>
      </c>
      <c r="B429" s="57" t="s">
        <v>1029</v>
      </c>
      <c r="C429" s="57" t="s">
        <v>145</v>
      </c>
      <c r="D429" s="58" t="s">
        <v>148</v>
      </c>
      <c r="E429" s="59" t="s">
        <v>255</v>
      </c>
      <c r="F429" s="60">
        <v>80</v>
      </c>
    </row>
    <row r="430" spans="1:6" ht="12.5">
      <c r="A430" s="57" t="s">
        <v>1026</v>
      </c>
      <c r="B430" s="57" t="s">
        <v>1029</v>
      </c>
      <c r="C430" s="57" t="s">
        <v>145</v>
      </c>
      <c r="D430" s="58" t="s">
        <v>148</v>
      </c>
      <c r="E430" s="59" t="s">
        <v>149</v>
      </c>
      <c r="F430" s="60">
        <v>80</v>
      </c>
    </row>
    <row r="431" spans="1:6" ht="12.5">
      <c r="A431" s="57" t="s">
        <v>1026</v>
      </c>
      <c r="B431" s="57" t="s">
        <v>1029</v>
      </c>
      <c r="C431" s="57" t="s">
        <v>145</v>
      </c>
      <c r="D431" s="58" t="s">
        <v>148</v>
      </c>
      <c r="E431" s="59" t="s">
        <v>870</v>
      </c>
      <c r="F431" s="60">
        <v>80</v>
      </c>
    </row>
    <row r="432" spans="1:6" ht="12.5">
      <c r="A432" s="57" t="s">
        <v>1026</v>
      </c>
      <c r="B432" s="57" t="s">
        <v>1029</v>
      </c>
      <c r="C432" s="57" t="s">
        <v>145</v>
      </c>
      <c r="D432" s="58">
        <v>551308</v>
      </c>
      <c r="E432" s="59" t="s">
        <v>228</v>
      </c>
      <c r="F432" s="60">
        <v>-475</v>
      </c>
    </row>
    <row r="433" spans="1:6" ht="12.5">
      <c r="A433" s="57" t="s">
        <v>1026</v>
      </c>
      <c r="B433" s="57" t="s">
        <v>1029</v>
      </c>
      <c r="C433" s="57" t="s">
        <v>746</v>
      </c>
      <c r="D433" s="58" t="s">
        <v>245</v>
      </c>
      <c r="E433" s="59" t="s">
        <v>748</v>
      </c>
      <c r="F433" s="60">
        <v>654</v>
      </c>
    </row>
    <row r="434" spans="1:6" ht="12.5">
      <c r="A434" s="57" t="s">
        <v>1026</v>
      </c>
      <c r="B434" s="57" t="s">
        <v>1029</v>
      </c>
      <c r="C434" s="57" t="s">
        <v>746</v>
      </c>
      <c r="D434" s="58" t="s">
        <v>722</v>
      </c>
      <c r="E434" s="59" t="s">
        <v>749</v>
      </c>
      <c r="F434" s="60">
        <v>-654</v>
      </c>
    </row>
    <row r="435" spans="1:6" ht="12.5">
      <c r="A435" s="57" t="s">
        <v>1026</v>
      </c>
      <c r="B435" s="57" t="s">
        <v>1029</v>
      </c>
      <c r="C435" s="57" t="s">
        <v>205</v>
      </c>
      <c r="D435" s="58" t="s">
        <v>245</v>
      </c>
      <c r="E435" s="59" t="s">
        <v>758</v>
      </c>
      <c r="F435" s="60">
        <v>914</v>
      </c>
    </row>
    <row r="436" spans="1:6" ht="12.5">
      <c r="A436" s="57" t="s">
        <v>1026</v>
      </c>
      <c r="B436" s="57" t="s">
        <v>1029</v>
      </c>
      <c r="C436" s="57" t="s">
        <v>205</v>
      </c>
      <c r="D436" s="58" t="s">
        <v>641</v>
      </c>
      <c r="E436" s="59" t="s">
        <v>640</v>
      </c>
      <c r="F436" s="60">
        <v>-40</v>
      </c>
    </row>
    <row r="437" spans="1:6" ht="12.5">
      <c r="A437" s="57" t="s">
        <v>1026</v>
      </c>
      <c r="B437" s="57" t="s">
        <v>1029</v>
      </c>
      <c r="C437" s="57" t="s">
        <v>205</v>
      </c>
      <c r="D437" s="58" t="s">
        <v>722</v>
      </c>
      <c r="E437" s="59" t="s">
        <v>759</v>
      </c>
      <c r="F437" s="60">
        <v>-914</v>
      </c>
    </row>
    <row r="438" spans="1:6" ht="12.5">
      <c r="A438" s="57" t="s">
        <v>1026</v>
      </c>
      <c r="B438" s="57" t="s">
        <v>1029</v>
      </c>
      <c r="C438" s="57" t="s">
        <v>205</v>
      </c>
      <c r="D438" s="58" t="s">
        <v>148</v>
      </c>
      <c r="E438" s="59" t="s">
        <v>147</v>
      </c>
      <c r="F438" s="60">
        <v>-109</v>
      </c>
    </row>
    <row r="439" spans="1:6" ht="12.5">
      <c r="A439" s="57" t="s">
        <v>1026</v>
      </c>
      <c r="B439" s="57" t="s">
        <v>1029</v>
      </c>
      <c r="C439" s="57" t="s">
        <v>205</v>
      </c>
      <c r="D439" s="58">
        <v>551300</v>
      </c>
      <c r="E439" s="59" t="s">
        <v>859</v>
      </c>
      <c r="F439" s="60">
        <v>50</v>
      </c>
    </row>
    <row r="440" spans="1:6" ht="12.5">
      <c r="A440" s="57" t="s">
        <v>1026</v>
      </c>
      <c r="B440" s="57" t="s">
        <v>1029</v>
      </c>
      <c r="C440" s="57" t="s">
        <v>690</v>
      </c>
      <c r="D440" s="58" t="s">
        <v>245</v>
      </c>
      <c r="E440" s="59" t="s">
        <v>750</v>
      </c>
      <c r="F440" s="60">
        <v>589</v>
      </c>
    </row>
    <row r="441" spans="1:6" ht="12.5">
      <c r="A441" s="57" t="s">
        <v>1026</v>
      </c>
      <c r="B441" s="57" t="s">
        <v>1029</v>
      </c>
      <c r="C441" s="57" t="s">
        <v>690</v>
      </c>
      <c r="D441" s="58" t="s">
        <v>245</v>
      </c>
      <c r="E441" s="59" t="s">
        <v>752</v>
      </c>
      <c r="F441" s="60">
        <v>228</v>
      </c>
    </row>
    <row r="442" spans="1:6" ht="12.5">
      <c r="A442" s="57" t="s">
        <v>1026</v>
      </c>
      <c r="B442" s="57" t="s">
        <v>1029</v>
      </c>
      <c r="C442" s="57" t="s">
        <v>690</v>
      </c>
      <c r="D442" s="58" t="s">
        <v>436</v>
      </c>
      <c r="E442" s="59" t="s">
        <v>435</v>
      </c>
      <c r="F442" s="60">
        <v>-500</v>
      </c>
    </row>
    <row r="443" spans="1:6" ht="12.5">
      <c r="A443" s="57" t="s">
        <v>1026</v>
      </c>
      <c r="B443" s="57" t="s">
        <v>1029</v>
      </c>
      <c r="C443" s="57" t="s">
        <v>690</v>
      </c>
      <c r="D443" s="58" t="s">
        <v>641</v>
      </c>
      <c r="E443" s="59" t="s">
        <v>640</v>
      </c>
      <c r="F443" s="60">
        <v>470</v>
      </c>
    </row>
    <row r="444" spans="1:6" ht="12.5">
      <c r="A444" s="57" t="s">
        <v>1026</v>
      </c>
      <c r="B444" s="57" t="s">
        <v>1029</v>
      </c>
      <c r="C444" s="57" t="s">
        <v>690</v>
      </c>
      <c r="D444" s="58" t="s">
        <v>722</v>
      </c>
      <c r="E444" s="59" t="s">
        <v>751</v>
      </c>
      <c r="F444" s="60">
        <v>-589</v>
      </c>
    </row>
    <row r="445" spans="1:6" ht="12.5">
      <c r="A445" s="57" t="s">
        <v>1026</v>
      </c>
      <c r="B445" s="57" t="s">
        <v>1029</v>
      </c>
      <c r="C445" s="57" t="s">
        <v>690</v>
      </c>
      <c r="D445" s="58" t="s">
        <v>722</v>
      </c>
      <c r="E445" s="59" t="s">
        <v>753</v>
      </c>
      <c r="F445" s="60">
        <v>-228</v>
      </c>
    </row>
    <row r="446" spans="1:6" ht="12.5">
      <c r="A446" s="57" t="s">
        <v>1026</v>
      </c>
      <c r="B446" s="57" t="s">
        <v>1029</v>
      </c>
      <c r="C446" s="57" t="s">
        <v>101</v>
      </c>
      <c r="D446" s="58" t="s">
        <v>711</v>
      </c>
      <c r="E446" s="59" t="s">
        <v>710</v>
      </c>
      <c r="F446" s="60">
        <v>500</v>
      </c>
    </row>
    <row r="447" spans="1:6" ht="12.5">
      <c r="A447" s="57" t="s">
        <v>1026</v>
      </c>
      <c r="B447" s="57" t="s">
        <v>1029</v>
      </c>
      <c r="C447" s="57" t="s">
        <v>101</v>
      </c>
      <c r="D447" s="58" t="s">
        <v>245</v>
      </c>
      <c r="E447" s="59" t="s">
        <v>762</v>
      </c>
      <c r="F447" s="60">
        <v>1000</v>
      </c>
    </row>
    <row r="448" spans="1:6" ht="12.5">
      <c r="A448" s="57" t="s">
        <v>1026</v>
      </c>
      <c r="B448" s="57" t="s">
        <v>1029</v>
      </c>
      <c r="C448" s="57" t="s">
        <v>101</v>
      </c>
      <c r="D448" s="58" t="s">
        <v>779</v>
      </c>
      <c r="E448" s="59" t="s">
        <v>778</v>
      </c>
      <c r="F448" s="60">
        <v>-4610</v>
      </c>
    </row>
    <row r="449" spans="1:6" ht="12.5">
      <c r="A449" s="57" t="s">
        <v>1026</v>
      </c>
      <c r="B449" s="57" t="s">
        <v>1029</v>
      </c>
      <c r="C449" s="57" t="s">
        <v>101</v>
      </c>
      <c r="D449" s="58" t="s">
        <v>646</v>
      </c>
      <c r="E449" s="59" t="s">
        <v>118</v>
      </c>
      <c r="F449" s="60">
        <v>-3900</v>
      </c>
    </row>
    <row r="450" spans="1:6" ht="12.5">
      <c r="A450" s="57" t="s">
        <v>1026</v>
      </c>
      <c r="B450" s="57" t="s">
        <v>1029</v>
      </c>
      <c r="C450" s="57" t="s">
        <v>101</v>
      </c>
      <c r="D450" s="58" t="s">
        <v>436</v>
      </c>
      <c r="E450" s="59" t="s">
        <v>435</v>
      </c>
      <c r="F450" s="60">
        <v>-11900</v>
      </c>
    </row>
    <row r="451" spans="1:6" ht="12.5">
      <c r="A451" s="57" t="s">
        <v>1026</v>
      </c>
      <c r="B451" s="57" t="s">
        <v>1029</v>
      </c>
      <c r="C451" s="57" t="s">
        <v>101</v>
      </c>
      <c r="D451" s="58" t="s">
        <v>804</v>
      </c>
      <c r="E451" s="59" t="s">
        <v>979</v>
      </c>
      <c r="F451" s="60">
        <v>6000</v>
      </c>
    </row>
    <row r="452" spans="1:6" ht="12.5">
      <c r="A452" s="57" t="s">
        <v>1026</v>
      </c>
      <c r="B452" s="57" t="s">
        <v>1029</v>
      </c>
      <c r="C452" s="57" t="s">
        <v>101</v>
      </c>
      <c r="D452" s="58" t="s">
        <v>119</v>
      </c>
      <c r="E452" s="59" t="s">
        <v>118</v>
      </c>
      <c r="F452" s="60">
        <v>-3500</v>
      </c>
    </row>
    <row r="453" spans="1:6" ht="12.5">
      <c r="A453" s="57" t="s">
        <v>1026</v>
      </c>
      <c r="B453" s="57" t="s">
        <v>1029</v>
      </c>
      <c r="C453" s="57" t="s">
        <v>101</v>
      </c>
      <c r="D453" s="58" t="s">
        <v>860</v>
      </c>
      <c r="E453" s="59" t="s">
        <v>640</v>
      </c>
      <c r="F453" s="60">
        <v>1540</v>
      </c>
    </row>
    <row r="454" spans="1:6" ht="12.5">
      <c r="A454" s="57" t="s">
        <v>1026</v>
      </c>
      <c r="B454" s="57" t="s">
        <v>1029</v>
      </c>
      <c r="C454" s="57" t="s">
        <v>101</v>
      </c>
      <c r="D454" s="58" t="s">
        <v>722</v>
      </c>
      <c r="E454" s="59" t="s">
        <v>763</v>
      </c>
      <c r="F454" s="60">
        <v>-1000</v>
      </c>
    </row>
    <row r="455" spans="1:6" ht="12.5">
      <c r="A455" s="57" t="s">
        <v>1026</v>
      </c>
      <c r="B455" s="57" t="s">
        <v>1029</v>
      </c>
      <c r="C455" s="57" t="s">
        <v>101</v>
      </c>
      <c r="D455" s="58" t="s">
        <v>272</v>
      </c>
      <c r="E455" s="59" t="s">
        <v>271</v>
      </c>
      <c r="F455" s="60">
        <v>-500</v>
      </c>
    </row>
    <row r="456" spans="1:6" ht="12.5">
      <c r="A456" s="57" t="s">
        <v>1026</v>
      </c>
      <c r="B456" s="57" t="s">
        <v>1029</v>
      </c>
      <c r="C456" s="57" t="s">
        <v>732</v>
      </c>
      <c r="D456" s="58" t="s">
        <v>245</v>
      </c>
      <c r="E456" s="59" t="s">
        <v>734</v>
      </c>
      <c r="F456" s="60">
        <v>800</v>
      </c>
    </row>
    <row r="457" spans="1:6" ht="12.5">
      <c r="A457" s="57" t="s">
        <v>1026</v>
      </c>
      <c r="B457" s="57" t="s">
        <v>1029</v>
      </c>
      <c r="C457" s="57" t="s">
        <v>732</v>
      </c>
      <c r="D457" s="58" t="s">
        <v>722</v>
      </c>
      <c r="E457" s="59" t="s">
        <v>735</v>
      </c>
      <c r="F457" s="60">
        <v>-800</v>
      </c>
    </row>
    <row r="458" spans="1:6" ht="12.5">
      <c r="A458" s="57" t="s">
        <v>1026</v>
      </c>
      <c r="B458" s="57" t="s">
        <v>1029</v>
      </c>
      <c r="C458" s="57" t="s">
        <v>280</v>
      </c>
      <c r="D458" s="58" t="s">
        <v>245</v>
      </c>
      <c r="E458" s="59" t="s">
        <v>742</v>
      </c>
      <c r="F458" s="60">
        <v>75</v>
      </c>
    </row>
    <row r="459" spans="1:6" ht="12.5">
      <c r="A459" s="57" t="s">
        <v>1026</v>
      </c>
      <c r="B459" s="57" t="s">
        <v>1029</v>
      </c>
      <c r="C459" s="57" t="s">
        <v>280</v>
      </c>
      <c r="D459" s="58" t="s">
        <v>175</v>
      </c>
      <c r="E459" s="59" t="s">
        <v>174</v>
      </c>
      <c r="F459" s="60">
        <v>500</v>
      </c>
    </row>
    <row r="460" spans="1:6" ht="12.5">
      <c r="A460" s="57" t="s">
        <v>1026</v>
      </c>
      <c r="B460" s="57" t="s">
        <v>1029</v>
      </c>
      <c r="C460" s="57" t="s">
        <v>280</v>
      </c>
      <c r="D460" s="58" t="s">
        <v>252</v>
      </c>
      <c r="E460" s="59" t="s">
        <v>251</v>
      </c>
      <c r="F460" s="60">
        <v>-500</v>
      </c>
    </row>
    <row r="461" spans="1:6" ht="23">
      <c r="A461" s="57" t="s">
        <v>1026</v>
      </c>
      <c r="B461" s="57" t="s">
        <v>1029</v>
      </c>
      <c r="C461" s="57" t="s">
        <v>280</v>
      </c>
      <c r="D461" s="58" t="s">
        <v>187</v>
      </c>
      <c r="E461" s="59" t="s">
        <v>839</v>
      </c>
      <c r="F461" s="60">
        <v>-1768</v>
      </c>
    </row>
    <row r="462" spans="1:6" ht="12.5">
      <c r="A462" s="57" t="s">
        <v>1026</v>
      </c>
      <c r="B462" s="57" t="s">
        <v>1029</v>
      </c>
      <c r="C462" s="57" t="s">
        <v>280</v>
      </c>
      <c r="D462" s="58" t="s">
        <v>722</v>
      </c>
      <c r="E462" s="59" t="s">
        <v>743</v>
      </c>
      <c r="F462" s="60">
        <v>-75</v>
      </c>
    </row>
    <row r="463" spans="1:6" ht="12.5">
      <c r="A463" s="57" t="s">
        <v>1026</v>
      </c>
      <c r="B463" s="57" t="s">
        <v>1029</v>
      </c>
      <c r="C463" s="57" t="s">
        <v>280</v>
      </c>
      <c r="D463" s="58" t="s">
        <v>281</v>
      </c>
      <c r="E463" s="59" t="s">
        <v>196</v>
      </c>
      <c r="F463" s="60">
        <v>-154</v>
      </c>
    </row>
    <row r="464" spans="1:6" ht="23">
      <c r="A464" s="57" t="s">
        <v>1026</v>
      </c>
      <c r="B464" s="57" t="s">
        <v>1029</v>
      </c>
      <c r="C464" s="57" t="s">
        <v>280</v>
      </c>
      <c r="D464" s="58" t="s">
        <v>847</v>
      </c>
      <c r="E464" s="59" t="s">
        <v>839</v>
      </c>
      <c r="F464" s="60">
        <v>-8305</v>
      </c>
    </row>
    <row r="465" spans="1:6" ht="23">
      <c r="A465" s="57" t="s">
        <v>1026</v>
      </c>
      <c r="B465" s="57" t="s">
        <v>1029</v>
      </c>
      <c r="C465" s="57" t="s">
        <v>280</v>
      </c>
      <c r="D465" s="58" t="s">
        <v>482</v>
      </c>
      <c r="E465" s="59" t="s">
        <v>839</v>
      </c>
      <c r="F465" s="60">
        <v>-4055</v>
      </c>
    </row>
    <row r="466" spans="1:6" ht="12.5">
      <c r="A466" s="57" t="s">
        <v>1026</v>
      </c>
      <c r="B466" s="57" t="s">
        <v>1029</v>
      </c>
      <c r="C466" s="57" t="s">
        <v>280</v>
      </c>
      <c r="D466" s="58" t="s">
        <v>148</v>
      </c>
      <c r="E466" s="59" t="s">
        <v>147</v>
      </c>
      <c r="F466" s="60">
        <v>154</v>
      </c>
    </row>
    <row r="467" spans="1:6" ht="12.5">
      <c r="A467" s="57" t="s">
        <v>1026</v>
      </c>
      <c r="B467" s="57" t="s">
        <v>1030</v>
      </c>
      <c r="C467" s="57" t="s">
        <v>226</v>
      </c>
      <c r="D467" s="58" t="s">
        <v>241</v>
      </c>
      <c r="E467" s="59" t="s">
        <v>240</v>
      </c>
      <c r="F467" s="60">
        <v>200</v>
      </c>
    </row>
    <row r="468" spans="1:6" ht="12.5">
      <c r="A468" s="57" t="s">
        <v>1031</v>
      </c>
      <c r="B468" s="57" t="s">
        <v>1032</v>
      </c>
      <c r="C468" s="57" t="s">
        <v>295</v>
      </c>
      <c r="D468" s="58">
        <v>303000</v>
      </c>
      <c r="E468" s="59" t="s">
        <v>981</v>
      </c>
      <c r="F468" s="60">
        <v>105000</v>
      </c>
    </row>
    <row r="469" spans="1:6" ht="12.5">
      <c r="A469" s="57" t="s">
        <v>1031</v>
      </c>
      <c r="B469" s="57" t="s">
        <v>1033</v>
      </c>
      <c r="C469" s="57" t="s">
        <v>302</v>
      </c>
      <c r="D469" s="58" t="s">
        <v>486</v>
      </c>
      <c r="E469" s="59" t="s">
        <v>485</v>
      </c>
      <c r="F469" s="60">
        <v>150000</v>
      </c>
    </row>
    <row r="470" spans="1:6" ht="34.5">
      <c r="A470" s="57" t="s">
        <v>1031</v>
      </c>
      <c r="B470" s="57" t="s">
        <v>1033</v>
      </c>
      <c r="C470" s="57" t="s">
        <v>302</v>
      </c>
      <c r="D470" s="58" t="s">
        <v>486</v>
      </c>
      <c r="E470" s="59" t="s">
        <v>487</v>
      </c>
      <c r="F470" s="60">
        <v>-150000</v>
      </c>
    </row>
    <row r="471" spans="1:6" ht="12.5">
      <c r="A471" s="57" t="s">
        <v>1031</v>
      </c>
      <c r="B471" s="57" t="s">
        <v>1033</v>
      </c>
      <c r="C471" s="57" t="s">
        <v>302</v>
      </c>
      <c r="D471" s="58" t="s">
        <v>259</v>
      </c>
      <c r="E471" s="59" t="s">
        <v>977</v>
      </c>
      <c r="F471" s="60">
        <v>265000</v>
      </c>
    </row>
    <row r="472" spans="1:6" ht="12.5">
      <c r="A472" s="57" t="s">
        <v>1031</v>
      </c>
      <c r="B472" s="57" t="s">
        <v>1033</v>
      </c>
      <c r="C472" s="57" t="s">
        <v>302</v>
      </c>
      <c r="D472" s="58" t="s">
        <v>259</v>
      </c>
      <c r="E472" s="59" t="s">
        <v>974</v>
      </c>
      <c r="F472" s="60">
        <v>57000</v>
      </c>
    </row>
    <row r="473" spans="1:6" ht="12.5">
      <c r="A473" s="57" t="s">
        <v>1031</v>
      </c>
      <c r="B473" s="57" t="s">
        <v>1033</v>
      </c>
      <c r="C473" s="57" t="s">
        <v>302</v>
      </c>
      <c r="D473" s="58" t="s">
        <v>259</v>
      </c>
      <c r="E473" s="59" t="s">
        <v>971</v>
      </c>
      <c r="F473" s="60">
        <v>-7700</v>
      </c>
    </row>
    <row r="474" spans="1:6" ht="12.5">
      <c r="A474" s="57" t="s">
        <v>1031</v>
      </c>
      <c r="B474" s="57" t="s">
        <v>1033</v>
      </c>
      <c r="C474" s="57" t="s">
        <v>302</v>
      </c>
      <c r="D474" s="58" t="s">
        <v>967</v>
      </c>
      <c r="E474" s="59" t="s">
        <v>966</v>
      </c>
      <c r="F474" s="60">
        <v>290000</v>
      </c>
    </row>
    <row r="475" spans="1:6" ht="12.5">
      <c r="A475" s="57" t="s">
        <v>1031</v>
      </c>
      <c r="B475" s="57" t="s">
        <v>1033</v>
      </c>
      <c r="C475" s="57" t="s">
        <v>302</v>
      </c>
      <c r="D475" s="58" t="s">
        <v>967</v>
      </c>
      <c r="E475" s="59" t="s">
        <v>968</v>
      </c>
      <c r="F475" s="60">
        <v>-76000</v>
      </c>
    </row>
    <row r="476" spans="1:6" ht="12.5">
      <c r="A476" s="57" t="s">
        <v>1031</v>
      </c>
      <c r="B476" s="57" t="s">
        <v>1033</v>
      </c>
      <c r="C476" s="57" t="s">
        <v>302</v>
      </c>
      <c r="D476" s="58" t="s">
        <v>965</v>
      </c>
      <c r="E476" s="59" t="s">
        <v>964</v>
      </c>
      <c r="F476" s="60">
        <v>-290000</v>
      </c>
    </row>
    <row r="477" spans="1:6" ht="12.5">
      <c r="A477" s="57" t="s">
        <v>1031</v>
      </c>
      <c r="B477" s="57" t="s">
        <v>1033</v>
      </c>
      <c r="C477" s="57" t="s">
        <v>302</v>
      </c>
      <c r="D477" s="58" t="s">
        <v>965</v>
      </c>
      <c r="E477" s="59" t="s">
        <v>977</v>
      </c>
      <c r="F477" s="60">
        <v>-265000</v>
      </c>
    </row>
    <row r="478" spans="1:6" ht="12.5">
      <c r="A478" s="57" t="s">
        <v>1031</v>
      </c>
      <c r="B478" s="57" t="s">
        <v>1033</v>
      </c>
      <c r="C478" s="57" t="s">
        <v>604</v>
      </c>
      <c r="D478" s="58" t="s">
        <v>607</v>
      </c>
      <c r="E478" s="59" t="s">
        <v>608</v>
      </c>
      <c r="F478" s="60">
        <v>-5500</v>
      </c>
    </row>
    <row r="479" spans="1:6" ht="12.5">
      <c r="A479" s="57" t="s">
        <v>1031</v>
      </c>
      <c r="B479" s="57" t="s">
        <v>1033</v>
      </c>
      <c r="C479" s="57" t="s">
        <v>604</v>
      </c>
      <c r="D479" s="58" t="s">
        <v>610</v>
      </c>
      <c r="E479" s="59" t="s">
        <v>611</v>
      </c>
      <c r="F479" s="60">
        <v>5500</v>
      </c>
    </row>
    <row r="480" spans="1:6" ht="12.5">
      <c r="A480" s="57" t="s">
        <v>1031</v>
      </c>
      <c r="B480" s="57" t="s">
        <v>1033</v>
      </c>
      <c r="C480" s="57" t="s">
        <v>214</v>
      </c>
      <c r="D480" s="58" t="s">
        <v>900</v>
      </c>
      <c r="E480" s="59" t="s">
        <v>899</v>
      </c>
      <c r="F480" s="60">
        <v>80</v>
      </c>
    </row>
    <row r="481" spans="1:6" ht="12.5">
      <c r="A481" s="57" t="s">
        <v>1031</v>
      </c>
      <c r="B481" s="57" t="s">
        <v>1033</v>
      </c>
      <c r="C481" s="57" t="s">
        <v>214</v>
      </c>
      <c r="D481" s="58" t="s">
        <v>259</v>
      </c>
      <c r="E481" s="59" t="s">
        <v>258</v>
      </c>
      <c r="F481" s="60">
        <v>2854</v>
      </c>
    </row>
    <row r="482" spans="1:6" ht="12.5">
      <c r="A482" s="57" t="s">
        <v>1031</v>
      </c>
      <c r="B482" s="57" t="s">
        <v>1033</v>
      </c>
      <c r="C482" s="57" t="s">
        <v>192</v>
      </c>
      <c r="D482" s="58" t="s">
        <v>629</v>
      </c>
      <c r="E482" s="59" t="s">
        <v>628</v>
      </c>
      <c r="F482" s="60">
        <v>59084</v>
      </c>
    </row>
    <row r="483" spans="1:6" ht="12.5">
      <c r="A483" s="57" t="s">
        <v>1031</v>
      </c>
      <c r="B483" s="57" t="s">
        <v>1033</v>
      </c>
      <c r="C483" s="57" t="s">
        <v>192</v>
      </c>
      <c r="D483" s="58" t="s">
        <v>631</v>
      </c>
      <c r="E483" s="59" t="s">
        <v>630</v>
      </c>
      <c r="F483" s="60">
        <v>-59084</v>
      </c>
    </row>
    <row r="484" spans="1:6" ht="12.5">
      <c r="A484" s="57" t="s">
        <v>1031</v>
      </c>
      <c r="B484" s="57" t="s">
        <v>1033</v>
      </c>
      <c r="C484" s="57" t="s">
        <v>158</v>
      </c>
      <c r="D484" s="58" t="s">
        <v>259</v>
      </c>
      <c r="E484" s="59" t="s">
        <v>790</v>
      </c>
      <c r="F484" s="60">
        <v>171</v>
      </c>
    </row>
    <row r="485" spans="1:6" ht="12.5">
      <c r="A485" s="57" t="s">
        <v>1031</v>
      </c>
      <c r="B485" s="57" t="s">
        <v>1033</v>
      </c>
      <c r="C485" s="57" t="s">
        <v>273</v>
      </c>
      <c r="D485" s="58" t="s">
        <v>259</v>
      </c>
      <c r="E485" s="59" t="s">
        <v>279</v>
      </c>
      <c r="F485" s="60">
        <v>658</v>
      </c>
    </row>
    <row r="486" spans="1:6" ht="23">
      <c r="A486" s="57" t="s">
        <v>1031</v>
      </c>
      <c r="B486" s="57" t="s">
        <v>1033</v>
      </c>
      <c r="C486" s="57" t="s">
        <v>338</v>
      </c>
      <c r="D486" s="58" t="s">
        <v>513</v>
      </c>
      <c r="E486" s="59" t="s">
        <v>514</v>
      </c>
      <c r="F486" s="60">
        <v>1229</v>
      </c>
    </row>
    <row r="487" spans="1:6" ht="12.5">
      <c r="A487" s="57" t="s">
        <v>1031</v>
      </c>
      <c r="B487" s="57" t="s">
        <v>1033</v>
      </c>
      <c r="C487" s="57" t="s">
        <v>145</v>
      </c>
      <c r="D487" s="58" t="s">
        <v>259</v>
      </c>
      <c r="E487" s="59" t="s">
        <v>258</v>
      </c>
      <c r="F487" s="60">
        <v>5441</v>
      </c>
    </row>
    <row r="488" spans="1:6" ht="12.5">
      <c r="A488" s="57" t="s">
        <v>1031</v>
      </c>
      <c r="B488" s="57" t="s">
        <v>1033</v>
      </c>
      <c r="C488" s="57" t="s">
        <v>145</v>
      </c>
      <c r="D488" s="58" t="s">
        <v>261</v>
      </c>
      <c r="E488" s="59" t="s">
        <v>260</v>
      </c>
      <c r="F488" s="60">
        <v>850</v>
      </c>
    </row>
    <row r="489" spans="1:6" ht="12.5">
      <c r="A489" s="57" t="s">
        <v>1031</v>
      </c>
      <c r="B489" s="57" t="s">
        <v>1023</v>
      </c>
      <c r="C489" s="57" t="s">
        <v>139</v>
      </c>
      <c r="D489" s="58" t="s">
        <v>216</v>
      </c>
      <c r="E489" s="59" t="s">
        <v>946</v>
      </c>
      <c r="F489" s="60">
        <v>0</v>
      </c>
    </row>
    <row r="490" spans="1:6" ht="12.5">
      <c r="A490" s="57" t="s">
        <v>1031</v>
      </c>
      <c r="B490" s="57" t="s">
        <v>1023</v>
      </c>
      <c r="C490" s="57" t="s">
        <v>139</v>
      </c>
      <c r="D490" s="58" t="s">
        <v>305</v>
      </c>
      <c r="E490" s="59" t="s">
        <v>313</v>
      </c>
      <c r="F490" s="60">
        <v>1872</v>
      </c>
    </row>
    <row r="491" spans="1:6" ht="23">
      <c r="A491" s="57" t="s">
        <v>1031</v>
      </c>
      <c r="B491" s="57" t="s">
        <v>1023</v>
      </c>
      <c r="C491" s="57" t="s">
        <v>139</v>
      </c>
      <c r="D491" s="58" t="s">
        <v>267</v>
      </c>
      <c r="E491" s="59" t="s">
        <v>995</v>
      </c>
      <c r="F491" s="60">
        <v>-200000</v>
      </c>
    </row>
    <row r="492" spans="1:6" ht="12.5">
      <c r="A492" s="57" t="s">
        <v>1031</v>
      </c>
      <c r="B492" s="57" t="s">
        <v>1023</v>
      </c>
      <c r="C492" s="57" t="s">
        <v>302</v>
      </c>
      <c r="D492" s="58" t="s">
        <v>216</v>
      </c>
      <c r="E492" s="59" t="s">
        <v>716</v>
      </c>
      <c r="F492" s="60">
        <v>145442</v>
      </c>
    </row>
    <row r="493" spans="1:6" ht="12.5">
      <c r="A493" s="57" t="s">
        <v>1031</v>
      </c>
      <c r="B493" s="57" t="s">
        <v>1023</v>
      </c>
      <c r="C493" s="57" t="s">
        <v>302</v>
      </c>
      <c r="D493" s="58" t="s">
        <v>305</v>
      </c>
      <c r="E493" s="59" t="s">
        <v>306</v>
      </c>
      <c r="F493" s="60">
        <v>-2924</v>
      </c>
    </row>
    <row r="494" spans="1:6" ht="12.5">
      <c r="A494" s="57" t="s">
        <v>1031</v>
      </c>
      <c r="B494" s="57" t="s">
        <v>1023</v>
      </c>
      <c r="C494" s="57" t="s">
        <v>325</v>
      </c>
      <c r="D494" s="58" t="s">
        <v>445</v>
      </c>
      <c r="E494" s="59" t="s">
        <v>908</v>
      </c>
      <c r="F494" s="60">
        <v>9493</v>
      </c>
    </row>
    <row r="495" spans="1:6" ht="12.5">
      <c r="A495" s="57" t="s">
        <v>1031</v>
      </c>
      <c r="B495" s="57" t="s">
        <v>1023</v>
      </c>
      <c r="C495" s="57" t="s">
        <v>325</v>
      </c>
      <c r="D495" s="58" t="s">
        <v>305</v>
      </c>
      <c r="E495" s="59" t="s">
        <v>304</v>
      </c>
      <c r="F495" s="60">
        <v>27043</v>
      </c>
    </row>
    <row r="496" spans="1:6" ht="12.5">
      <c r="A496" s="57" t="s">
        <v>1031</v>
      </c>
      <c r="B496" s="57" t="s">
        <v>1023</v>
      </c>
      <c r="C496" s="57" t="s">
        <v>295</v>
      </c>
      <c r="D496" s="58" t="s">
        <v>298</v>
      </c>
      <c r="E496" s="59" t="s">
        <v>299</v>
      </c>
      <c r="F496" s="60">
        <v>-3634</v>
      </c>
    </row>
    <row r="497" spans="1:6" ht="46">
      <c r="A497" s="57" t="s">
        <v>1031</v>
      </c>
      <c r="B497" s="57" t="s">
        <v>1023</v>
      </c>
      <c r="C497" s="57" t="s">
        <v>288</v>
      </c>
      <c r="D497" s="58" t="s">
        <v>216</v>
      </c>
      <c r="E497" s="59" t="s">
        <v>539</v>
      </c>
      <c r="F497" s="60">
        <v>4223</v>
      </c>
    </row>
    <row r="498" spans="1:6" ht="46">
      <c r="A498" s="57" t="s">
        <v>1031</v>
      </c>
      <c r="B498" s="57" t="s">
        <v>1023</v>
      </c>
      <c r="C498" s="57" t="s">
        <v>288</v>
      </c>
      <c r="D498" s="58" t="s">
        <v>445</v>
      </c>
      <c r="E498" s="59" t="s">
        <v>446</v>
      </c>
      <c r="F498" s="60">
        <v>-10000</v>
      </c>
    </row>
    <row r="499" spans="1:6" ht="12.5">
      <c r="A499" s="57" t="s">
        <v>1031</v>
      </c>
      <c r="B499" s="57" t="s">
        <v>1023</v>
      </c>
      <c r="C499" s="57" t="s">
        <v>288</v>
      </c>
      <c r="D499" s="58" t="s">
        <v>454</v>
      </c>
      <c r="E499" s="59" t="s">
        <v>455</v>
      </c>
      <c r="F499" s="60">
        <v>-185947</v>
      </c>
    </row>
    <row r="500" spans="1:6" ht="34.5">
      <c r="A500" s="57" t="s">
        <v>1031</v>
      </c>
      <c r="B500" s="57" t="s">
        <v>1023</v>
      </c>
      <c r="C500" s="57" t="s">
        <v>288</v>
      </c>
      <c r="D500" s="58" t="s">
        <v>454</v>
      </c>
      <c r="E500" s="59" t="s">
        <v>456</v>
      </c>
      <c r="F500" s="60">
        <v>113347</v>
      </c>
    </row>
    <row r="501" spans="1:6" ht="34.5">
      <c r="A501" s="57" t="s">
        <v>1031</v>
      </c>
      <c r="B501" s="57" t="s">
        <v>1023</v>
      </c>
      <c r="C501" s="57" t="s">
        <v>288</v>
      </c>
      <c r="D501" s="58" t="s">
        <v>502</v>
      </c>
      <c r="E501" s="59" t="s">
        <v>503</v>
      </c>
      <c r="F501" s="60">
        <v>-27175</v>
      </c>
    </row>
    <row r="502" spans="1:6" ht="46">
      <c r="A502" s="57" t="s">
        <v>1031</v>
      </c>
      <c r="B502" s="57" t="s">
        <v>1023</v>
      </c>
      <c r="C502" s="57" t="s">
        <v>288</v>
      </c>
      <c r="D502" s="58" t="s">
        <v>505</v>
      </c>
      <c r="E502" s="59" t="s">
        <v>506</v>
      </c>
      <c r="F502" s="60">
        <v>27175</v>
      </c>
    </row>
    <row r="503" spans="1:6" ht="12.5">
      <c r="A503" s="57" t="s">
        <v>1031</v>
      </c>
      <c r="B503" s="57" t="s">
        <v>1023</v>
      </c>
      <c r="C503" s="57" t="s">
        <v>288</v>
      </c>
      <c r="D503" s="58" t="s">
        <v>305</v>
      </c>
      <c r="E503" s="59" t="s">
        <v>313</v>
      </c>
      <c r="F503" s="60">
        <v>4229</v>
      </c>
    </row>
    <row r="504" spans="1:6" ht="12.5">
      <c r="A504" s="57" t="s">
        <v>1031</v>
      </c>
      <c r="B504" s="57" t="s">
        <v>1023</v>
      </c>
      <c r="C504" s="57" t="s">
        <v>124</v>
      </c>
      <c r="D504" s="58" t="s">
        <v>216</v>
      </c>
      <c r="E504" s="59" t="s">
        <v>141</v>
      </c>
      <c r="F504" s="60">
        <v>10979</v>
      </c>
    </row>
    <row r="505" spans="1:6" ht="23">
      <c r="A505" s="57" t="s">
        <v>1031</v>
      </c>
      <c r="B505" s="57" t="s">
        <v>1023</v>
      </c>
      <c r="C505" s="57" t="s">
        <v>124</v>
      </c>
      <c r="D505" s="58" t="s">
        <v>201</v>
      </c>
      <c r="E505" s="59" t="s">
        <v>200</v>
      </c>
      <c r="F505" s="60">
        <v>710</v>
      </c>
    </row>
    <row r="506" spans="1:6" ht="23">
      <c r="A506" s="57" t="s">
        <v>1031</v>
      </c>
      <c r="B506" s="57" t="s">
        <v>1023</v>
      </c>
      <c r="C506" s="57" t="s">
        <v>217</v>
      </c>
      <c r="D506" s="58" t="s">
        <v>216</v>
      </c>
      <c r="E506" s="59" t="s">
        <v>388</v>
      </c>
      <c r="F506" s="60">
        <v>120</v>
      </c>
    </row>
    <row r="507" spans="1:6" ht="23">
      <c r="A507" s="57" t="s">
        <v>1031</v>
      </c>
      <c r="B507" s="57" t="s">
        <v>1023</v>
      </c>
      <c r="C507" s="57" t="s">
        <v>217</v>
      </c>
      <c r="D507" s="58" t="s">
        <v>216</v>
      </c>
      <c r="E507" s="59" t="s">
        <v>410</v>
      </c>
      <c r="F507" s="60">
        <v>9449</v>
      </c>
    </row>
    <row r="508" spans="1:6" ht="23">
      <c r="A508" s="57" t="s">
        <v>1031</v>
      </c>
      <c r="B508" s="57" t="s">
        <v>1023</v>
      </c>
      <c r="C508" s="57" t="s">
        <v>217</v>
      </c>
      <c r="D508" s="58" t="s">
        <v>216</v>
      </c>
      <c r="E508" s="59" t="s">
        <v>395</v>
      </c>
      <c r="F508" s="60">
        <v>1533</v>
      </c>
    </row>
    <row r="509" spans="1:6" ht="23">
      <c r="A509" s="57" t="s">
        <v>1031</v>
      </c>
      <c r="B509" s="57" t="s">
        <v>1023</v>
      </c>
      <c r="C509" s="57" t="s">
        <v>217</v>
      </c>
      <c r="D509" s="58" t="s">
        <v>201</v>
      </c>
      <c r="E509" s="59" t="s">
        <v>394</v>
      </c>
      <c r="F509" s="60">
        <v>250</v>
      </c>
    </row>
    <row r="510" spans="1:6" ht="23">
      <c r="A510" s="57" t="s">
        <v>1031</v>
      </c>
      <c r="B510" s="57" t="s">
        <v>1023</v>
      </c>
      <c r="C510" s="57" t="s">
        <v>217</v>
      </c>
      <c r="D510" s="58" t="s">
        <v>201</v>
      </c>
      <c r="E510" s="59" t="s">
        <v>390</v>
      </c>
      <c r="F510" s="60">
        <v>2740</v>
      </c>
    </row>
    <row r="511" spans="1:6" ht="12.5">
      <c r="A511" s="57" t="s">
        <v>1031</v>
      </c>
      <c r="B511" s="57" t="s">
        <v>1023</v>
      </c>
      <c r="C511" s="57" t="s">
        <v>214</v>
      </c>
      <c r="D511" s="58" t="s">
        <v>216</v>
      </c>
      <c r="E511" s="59" t="s">
        <v>141</v>
      </c>
      <c r="F511" s="60">
        <v>12922</v>
      </c>
    </row>
    <row r="512" spans="1:6" ht="12.5">
      <c r="A512" s="57" t="s">
        <v>1031</v>
      </c>
      <c r="B512" s="57" t="s">
        <v>1023</v>
      </c>
      <c r="C512" s="57" t="s">
        <v>214</v>
      </c>
      <c r="D512" s="58" t="s">
        <v>874</v>
      </c>
      <c r="E512" s="59" t="s">
        <v>873</v>
      </c>
      <c r="F512" s="60">
        <v>9348</v>
      </c>
    </row>
    <row r="513" spans="1:6" ht="12.5">
      <c r="A513" s="57" t="s">
        <v>1031</v>
      </c>
      <c r="B513" s="57" t="s">
        <v>1023</v>
      </c>
      <c r="C513" s="57" t="s">
        <v>665</v>
      </c>
      <c r="D513" s="58" t="s">
        <v>216</v>
      </c>
      <c r="E513" s="59" t="s">
        <v>903</v>
      </c>
      <c r="F513" s="60">
        <v>900</v>
      </c>
    </row>
    <row r="514" spans="1:6" ht="23">
      <c r="A514" s="57" t="s">
        <v>1031</v>
      </c>
      <c r="B514" s="57" t="s">
        <v>1023</v>
      </c>
      <c r="C514" s="57" t="s">
        <v>509</v>
      </c>
      <c r="D514" s="58" t="s">
        <v>216</v>
      </c>
      <c r="E514" s="59" t="s">
        <v>526</v>
      </c>
      <c r="F514" s="60">
        <v>10000</v>
      </c>
    </row>
    <row r="515" spans="1:6" ht="12.5">
      <c r="A515" s="57" t="s">
        <v>1031</v>
      </c>
      <c r="B515" s="57" t="s">
        <v>1023</v>
      </c>
      <c r="C515" s="57" t="s">
        <v>509</v>
      </c>
      <c r="D515" s="58" t="s">
        <v>454</v>
      </c>
      <c r="E515" s="59" t="s">
        <v>511</v>
      </c>
      <c r="F515" s="60">
        <v>24900</v>
      </c>
    </row>
    <row r="516" spans="1:6" ht="12.5">
      <c r="A516" s="57" t="s">
        <v>1031</v>
      </c>
      <c r="B516" s="57" t="s">
        <v>1023</v>
      </c>
      <c r="C516" s="57" t="s">
        <v>158</v>
      </c>
      <c r="D516" s="58" t="s">
        <v>216</v>
      </c>
      <c r="E516" s="59" t="s">
        <v>376</v>
      </c>
      <c r="F516" s="60">
        <v>1141</v>
      </c>
    </row>
    <row r="517" spans="1:6" ht="12.5">
      <c r="A517" s="57" t="s">
        <v>1031</v>
      </c>
      <c r="B517" s="57" t="s">
        <v>1023</v>
      </c>
      <c r="C517" s="57" t="s">
        <v>145</v>
      </c>
      <c r="D517" s="58" t="s">
        <v>216</v>
      </c>
      <c r="E517" s="59" t="s">
        <v>141</v>
      </c>
      <c r="F517" s="60">
        <v>2699</v>
      </c>
    </row>
    <row r="518" spans="1:6" ht="23">
      <c r="A518" s="57" t="s">
        <v>1031</v>
      </c>
      <c r="B518" s="57" t="s">
        <v>1023</v>
      </c>
      <c r="C518" s="57" t="s">
        <v>145</v>
      </c>
      <c r="D518" s="58" t="s">
        <v>201</v>
      </c>
      <c r="E518" s="59" t="s">
        <v>200</v>
      </c>
      <c r="F518" s="60">
        <v>2400</v>
      </c>
    </row>
    <row r="519" spans="1:6" ht="12.5">
      <c r="A519" s="57" t="s">
        <v>1031</v>
      </c>
      <c r="B519" s="57" t="s">
        <v>1023</v>
      </c>
      <c r="C519" s="57" t="s">
        <v>145</v>
      </c>
      <c r="D519" s="58" t="s">
        <v>267</v>
      </c>
      <c r="E519" s="59" t="s">
        <v>266</v>
      </c>
      <c r="F519" s="60">
        <v>250</v>
      </c>
    </row>
    <row r="520" spans="1:6" ht="12.5">
      <c r="A520" s="57" t="s">
        <v>1031</v>
      </c>
      <c r="B520" s="57" t="s">
        <v>1034</v>
      </c>
      <c r="C520" s="57" t="s">
        <v>325</v>
      </c>
      <c r="D520" s="58" t="s">
        <v>781</v>
      </c>
      <c r="E520" s="59" t="s">
        <v>782</v>
      </c>
      <c r="F520" s="60">
        <v>7000</v>
      </c>
    </row>
    <row r="521" spans="1:6" ht="12.5">
      <c r="A521" s="57" t="s">
        <v>1031</v>
      </c>
      <c r="B521" s="57" t="s">
        <v>1034</v>
      </c>
      <c r="C521" s="57" t="s">
        <v>732</v>
      </c>
      <c r="D521" s="58">
        <v>381830</v>
      </c>
      <c r="E521" s="59" t="s">
        <v>791</v>
      </c>
      <c r="F521" s="60">
        <v>8000</v>
      </c>
    </row>
    <row r="522" spans="1:6" ht="12.5">
      <c r="A522" s="57" t="s">
        <v>1035</v>
      </c>
      <c r="B522" s="57" t="s">
        <v>1036</v>
      </c>
      <c r="C522" s="57" t="s">
        <v>982</v>
      </c>
      <c r="D522" s="58" t="s">
        <v>1005</v>
      </c>
      <c r="E522" s="57" t="s">
        <v>1037</v>
      </c>
      <c r="F522" s="60">
        <v>-580000</v>
      </c>
    </row>
    <row r="523" spans="1:6" ht="14">
      <c r="A523" s="45"/>
      <c r="B523" s="45"/>
      <c r="C523" s="45"/>
      <c r="D523" s="45"/>
      <c r="E523" s="45"/>
      <c r="F523" s="45"/>
    </row>
    <row r="524" spans="1:6" ht="14">
      <c r="A524" s="45"/>
      <c r="B524" s="45"/>
      <c r="C524" s="45"/>
      <c r="D524" s="45"/>
      <c r="E524" s="45"/>
      <c r="F524" s="45"/>
    </row>
    <row r="525" spans="1:6" ht="14">
      <c r="A525" s="45"/>
      <c r="B525" s="45"/>
      <c r="C525" s="45"/>
      <c r="D525" s="45"/>
      <c r="E525" s="45"/>
      <c r="F525" s="45"/>
    </row>
    <row r="526" spans="1:6" ht="14">
      <c r="A526" s="45"/>
      <c r="B526" s="45"/>
      <c r="C526" s="45"/>
      <c r="D526" s="45"/>
      <c r="E526" s="45"/>
      <c r="F526" s="45"/>
    </row>
    <row r="527" spans="1:6" ht="14">
      <c r="A527" s="45"/>
      <c r="B527" s="45"/>
      <c r="C527" s="45"/>
      <c r="D527" s="45"/>
      <c r="E527" s="45"/>
      <c r="F527" s="45"/>
    </row>
    <row r="528" spans="1:6" ht="14">
      <c r="A528" s="45"/>
      <c r="B528" s="45"/>
      <c r="C528" s="45"/>
      <c r="D528" s="45"/>
      <c r="E528" s="45"/>
      <c r="F528" s="45"/>
    </row>
    <row r="529" spans="1:6" ht="14">
      <c r="A529" s="45"/>
      <c r="B529" s="45"/>
      <c r="C529" s="45"/>
      <c r="D529" s="45"/>
      <c r="E529" s="45"/>
      <c r="F529" s="45"/>
    </row>
    <row r="530" spans="1:6" ht="14">
      <c r="A530" s="45"/>
      <c r="B530" s="45"/>
      <c r="C530" s="45"/>
      <c r="D530" s="45"/>
      <c r="E530" s="45"/>
      <c r="F530" s="45"/>
    </row>
    <row r="531" spans="1:6" ht="14">
      <c r="A531" s="45"/>
      <c r="B531" s="45"/>
      <c r="C531" s="45"/>
      <c r="D531" s="45"/>
      <c r="E531" s="45"/>
      <c r="F531" s="45"/>
    </row>
    <row r="532" spans="1:6" ht="14">
      <c r="A532" s="45"/>
      <c r="B532" s="45"/>
      <c r="C532" s="45"/>
      <c r="D532" s="45"/>
      <c r="E532" s="45"/>
      <c r="F532" s="45"/>
    </row>
    <row r="533" spans="1:6" ht="14">
      <c r="A533" s="45"/>
      <c r="B533" s="45"/>
      <c r="C533" s="45"/>
      <c r="D533" s="45"/>
      <c r="E533" s="45"/>
      <c r="F533" s="45"/>
    </row>
    <row r="534" spans="1:6" ht="14">
      <c r="A534" s="45"/>
      <c r="B534" s="45"/>
      <c r="C534" s="45"/>
      <c r="D534" s="45"/>
      <c r="E534" s="45"/>
      <c r="F534" s="45"/>
    </row>
    <row r="535" spans="1:6" ht="14">
      <c r="A535" s="45"/>
      <c r="B535" s="45"/>
      <c r="C535" s="45"/>
      <c r="D535" s="45"/>
      <c r="E535" s="45"/>
      <c r="F535" s="45"/>
    </row>
    <row r="536" spans="1:6" ht="14">
      <c r="A536" s="45"/>
      <c r="B536" s="45"/>
      <c r="C536" s="45"/>
      <c r="D536" s="45"/>
      <c r="E536" s="45"/>
      <c r="F536" s="45"/>
    </row>
    <row r="537" spans="1:6" ht="14">
      <c r="A537" s="45"/>
      <c r="B537" s="45"/>
      <c r="C537" s="45"/>
      <c r="D537" s="45"/>
      <c r="E537" s="45"/>
      <c r="F537" s="45"/>
    </row>
    <row r="538" spans="1:6" ht="14">
      <c r="A538" s="45"/>
      <c r="B538" s="45"/>
      <c r="C538" s="45"/>
      <c r="D538" s="45"/>
      <c r="E538" s="45"/>
      <c r="F538" s="45"/>
    </row>
    <row r="539" spans="1:6" ht="14">
      <c r="A539" s="45"/>
      <c r="B539" s="45"/>
      <c r="C539" s="45"/>
      <c r="D539" s="45"/>
      <c r="E539" s="45"/>
      <c r="F539" s="45"/>
    </row>
    <row r="540" spans="1:6" ht="14">
      <c r="A540" s="45"/>
      <c r="B540" s="45"/>
      <c r="C540" s="45"/>
      <c r="D540" s="45"/>
      <c r="E540" s="45"/>
      <c r="F540" s="45"/>
    </row>
    <row r="541" spans="1:6" ht="14">
      <c r="A541" s="45"/>
      <c r="B541" s="45"/>
      <c r="C541" s="45"/>
      <c r="D541" s="45"/>
      <c r="E541" s="45"/>
      <c r="F541" s="45"/>
    </row>
    <row r="542" spans="1:6" ht="14">
      <c r="A542" s="45"/>
      <c r="B542" s="45"/>
      <c r="C542" s="45"/>
      <c r="D542" s="45"/>
      <c r="E542" s="45"/>
      <c r="F542" s="45"/>
    </row>
    <row r="543" spans="1:6" ht="14">
      <c r="A543" s="45"/>
      <c r="B543" s="45"/>
      <c r="C543" s="45"/>
      <c r="D543" s="45"/>
      <c r="E543" s="45"/>
      <c r="F543" s="45"/>
    </row>
    <row r="544" spans="1:6" ht="14">
      <c r="A544" s="45"/>
      <c r="B544" s="45"/>
      <c r="C544" s="45"/>
      <c r="D544" s="45"/>
      <c r="E544" s="45"/>
      <c r="F544" s="45"/>
    </row>
    <row r="545" spans="1:6" ht="14">
      <c r="A545" s="45"/>
      <c r="B545" s="45"/>
      <c r="C545" s="45"/>
      <c r="D545" s="45"/>
      <c r="E545" s="45"/>
      <c r="F545" s="45"/>
    </row>
    <row r="546" spans="1:6" ht="14">
      <c r="A546" s="45"/>
      <c r="B546" s="45"/>
      <c r="C546" s="45"/>
      <c r="D546" s="45"/>
      <c r="E546" s="45"/>
      <c r="F546" s="45"/>
    </row>
    <row r="547" spans="1:6" ht="14">
      <c r="A547" s="45"/>
      <c r="B547" s="45"/>
      <c r="C547" s="45"/>
      <c r="D547" s="45"/>
      <c r="E547" s="45"/>
      <c r="F547" s="45"/>
    </row>
    <row r="548" spans="1:6" ht="14">
      <c r="A548" s="45"/>
      <c r="B548" s="45"/>
      <c r="C548" s="45"/>
      <c r="D548" s="45"/>
      <c r="E548" s="45"/>
      <c r="F548" s="45"/>
    </row>
    <row r="549" spans="1:6" ht="14">
      <c r="A549" s="45"/>
      <c r="B549" s="45"/>
      <c r="C549" s="45"/>
      <c r="D549" s="45"/>
      <c r="E549" s="45"/>
      <c r="F549" s="45"/>
    </row>
    <row r="550" spans="1:6" ht="14">
      <c r="A550" s="45"/>
      <c r="B550" s="45"/>
      <c r="C550" s="45"/>
      <c r="D550" s="45"/>
      <c r="E550" s="45"/>
      <c r="F550" s="45"/>
    </row>
    <row r="551" spans="1:6" ht="14">
      <c r="A551" s="45"/>
      <c r="B551" s="45"/>
      <c r="C551" s="45"/>
      <c r="D551" s="45"/>
      <c r="E551" s="45"/>
      <c r="F551" s="45"/>
    </row>
    <row r="552" spans="1:6" ht="14">
      <c r="A552" s="45"/>
      <c r="B552" s="45"/>
      <c r="C552" s="45"/>
      <c r="D552" s="45"/>
      <c r="E552" s="45"/>
      <c r="F552" s="45"/>
    </row>
    <row r="553" spans="1:6" ht="14">
      <c r="A553" s="45"/>
      <c r="B553" s="45"/>
      <c r="C553" s="45"/>
      <c r="D553" s="45"/>
      <c r="E553" s="45"/>
      <c r="F553" s="45"/>
    </row>
    <row r="554" spans="1:6" ht="14">
      <c r="A554" s="45"/>
      <c r="B554" s="45"/>
      <c r="C554" s="45"/>
      <c r="D554" s="45"/>
      <c r="E554" s="45"/>
      <c r="F554" s="45"/>
    </row>
    <row r="555" spans="1:6" ht="14">
      <c r="A555" s="45"/>
      <c r="B555" s="45"/>
      <c r="C555" s="45"/>
      <c r="D555" s="45"/>
      <c r="E555" s="45"/>
      <c r="F555" s="45"/>
    </row>
    <row r="556" spans="1:6" ht="14">
      <c r="A556" s="45"/>
      <c r="B556" s="45"/>
      <c r="C556" s="45"/>
      <c r="D556" s="45"/>
      <c r="E556" s="45"/>
      <c r="F556" s="45"/>
    </row>
    <row r="557" spans="1:6" ht="14">
      <c r="A557" s="45"/>
      <c r="B557" s="45"/>
      <c r="C557" s="45"/>
      <c r="D557" s="45"/>
      <c r="E557" s="45"/>
      <c r="F557" s="45"/>
    </row>
    <row r="558" spans="1:6" ht="14">
      <c r="A558" s="45"/>
      <c r="B558" s="45"/>
      <c r="C558" s="45"/>
      <c r="D558" s="45"/>
      <c r="E558" s="45"/>
      <c r="F558" s="45"/>
    </row>
    <row r="559" spans="1:6" ht="14">
      <c r="A559" s="45"/>
      <c r="B559" s="45"/>
      <c r="C559" s="45"/>
      <c r="D559" s="45"/>
      <c r="E559" s="45"/>
      <c r="F559" s="45"/>
    </row>
    <row r="560" spans="1:6" ht="14">
      <c r="A560" s="45"/>
      <c r="B560" s="45"/>
      <c r="C560" s="45"/>
      <c r="D560" s="45"/>
      <c r="E560" s="45"/>
      <c r="F560" s="45"/>
    </row>
    <row r="561" spans="1:6" ht="14">
      <c r="A561" s="45"/>
      <c r="B561" s="45"/>
      <c r="C561" s="45"/>
      <c r="D561" s="45"/>
      <c r="E561" s="45"/>
      <c r="F561" s="45"/>
    </row>
    <row r="562" spans="1:6" ht="14">
      <c r="A562" s="45"/>
      <c r="B562" s="45"/>
      <c r="C562" s="45"/>
      <c r="D562" s="45"/>
      <c r="E562" s="45"/>
      <c r="F562" s="45"/>
    </row>
    <row r="563" spans="1:6" ht="14">
      <c r="A563" s="45"/>
      <c r="B563" s="45"/>
      <c r="C563" s="45"/>
      <c r="D563" s="45"/>
      <c r="E563" s="45"/>
      <c r="F563" s="45"/>
    </row>
    <row r="564" spans="1:6" ht="14">
      <c r="A564" s="45"/>
      <c r="B564" s="45"/>
      <c r="C564" s="45"/>
      <c r="D564" s="45"/>
      <c r="E564" s="45"/>
      <c r="F564" s="45"/>
    </row>
    <row r="565" spans="1:6" ht="14">
      <c r="A565" s="45"/>
      <c r="B565" s="45"/>
      <c r="C565" s="45"/>
      <c r="D565" s="45"/>
      <c r="E565" s="45"/>
      <c r="F565" s="45"/>
    </row>
    <row r="566" spans="1:6" ht="14">
      <c r="A566" s="45"/>
      <c r="B566" s="45"/>
      <c r="C566" s="45"/>
      <c r="D566" s="45"/>
      <c r="E566" s="45"/>
      <c r="F566" s="45"/>
    </row>
    <row r="567" spans="1:6" ht="14">
      <c r="A567" s="45"/>
      <c r="B567" s="45"/>
      <c r="C567" s="45"/>
      <c r="D567" s="45"/>
      <c r="E567" s="45"/>
      <c r="F567" s="45"/>
    </row>
    <row r="568" spans="1:6" ht="14">
      <c r="A568" s="45"/>
      <c r="B568" s="45"/>
      <c r="C568" s="45"/>
      <c r="D568" s="45"/>
      <c r="E568" s="45"/>
      <c r="F568" s="45"/>
    </row>
    <row r="569" spans="1:6" ht="14">
      <c r="A569" s="45"/>
      <c r="B569" s="45"/>
      <c r="C569" s="45"/>
      <c r="D569" s="45"/>
      <c r="E569" s="45"/>
      <c r="F569" s="45"/>
    </row>
    <row r="570" spans="1:6" ht="14">
      <c r="A570" s="45"/>
      <c r="B570" s="45"/>
      <c r="C570" s="45"/>
      <c r="D570" s="45"/>
      <c r="E570" s="45"/>
      <c r="F570" s="45"/>
    </row>
    <row r="571" spans="1:6" ht="14">
      <c r="A571" s="45"/>
      <c r="B571" s="45"/>
      <c r="C571" s="45"/>
      <c r="D571" s="45"/>
      <c r="E571" s="45"/>
      <c r="F571" s="45"/>
    </row>
    <row r="572" spans="1:6" ht="14">
      <c r="A572" s="45"/>
      <c r="B572" s="45"/>
      <c r="C572" s="45"/>
      <c r="D572" s="45"/>
      <c r="E572" s="45"/>
      <c r="F572" s="45"/>
    </row>
    <row r="573" spans="1:6" ht="14">
      <c r="A573" s="45"/>
      <c r="B573" s="45"/>
      <c r="C573" s="45"/>
      <c r="D573" s="45"/>
      <c r="E573" s="45"/>
      <c r="F573" s="45"/>
    </row>
    <row r="574" spans="1:6" ht="14">
      <c r="A574" s="45"/>
      <c r="B574" s="45"/>
      <c r="C574" s="45"/>
      <c r="D574" s="45"/>
      <c r="E574" s="45"/>
      <c r="F574" s="45"/>
    </row>
    <row r="575" spans="1:6" ht="14">
      <c r="A575" s="45"/>
      <c r="B575" s="45"/>
      <c r="C575" s="45"/>
      <c r="D575" s="45"/>
      <c r="E575" s="45"/>
      <c r="F575" s="45"/>
    </row>
    <row r="576" spans="1:6" ht="14">
      <c r="A576" s="45"/>
      <c r="B576" s="45"/>
      <c r="C576" s="45"/>
      <c r="D576" s="45"/>
      <c r="E576" s="45"/>
      <c r="F576" s="45"/>
    </row>
    <row r="577" spans="1:6" ht="14">
      <c r="A577" s="45"/>
      <c r="B577" s="45"/>
      <c r="C577" s="45"/>
      <c r="D577" s="45"/>
      <c r="E577" s="45"/>
      <c r="F577" s="45"/>
    </row>
    <row r="578" spans="1:6" ht="14">
      <c r="A578" s="45"/>
      <c r="B578" s="45"/>
      <c r="C578" s="45"/>
      <c r="D578" s="45"/>
      <c r="E578" s="45"/>
      <c r="F578" s="45"/>
    </row>
    <row r="579" spans="1:6" ht="14">
      <c r="A579" s="45"/>
      <c r="B579" s="45"/>
      <c r="C579" s="45"/>
      <c r="D579" s="45"/>
      <c r="E579" s="45"/>
      <c r="F579" s="45"/>
    </row>
    <row r="580" spans="1:6" ht="14">
      <c r="A580" s="45"/>
      <c r="B580" s="45"/>
      <c r="C580" s="45"/>
      <c r="D580" s="45"/>
      <c r="E580" s="45"/>
      <c r="F580" s="45"/>
    </row>
    <row r="581" spans="1:6" ht="14">
      <c r="A581" s="45"/>
      <c r="B581" s="45"/>
      <c r="C581" s="45"/>
      <c r="D581" s="45"/>
      <c r="E581" s="45"/>
      <c r="F581" s="45"/>
    </row>
    <row r="582" spans="1:6" ht="14">
      <c r="A582" s="45"/>
      <c r="B582" s="45"/>
      <c r="C582" s="45"/>
      <c r="D582" s="45"/>
      <c r="E582" s="45"/>
      <c r="F582" s="45"/>
    </row>
    <row r="583" spans="1:6" ht="14">
      <c r="A583" s="45"/>
      <c r="B583" s="45"/>
      <c r="C583" s="45"/>
      <c r="D583" s="45"/>
      <c r="E583" s="45"/>
      <c r="F583" s="45"/>
    </row>
    <row r="584" spans="1:6" ht="14">
      <c r="A584" s="45"/>
      <c r="B584" s="45"/>
      <c r="C584" s="45"/>
      <c r="D584" s="45"/>
      <c r="E584" s="45"/>
      <c r="F584" s="45"/>
    </row>
    <row r="585" spans="1:6" ht="14">
      <c r="A585" s="45"/>
      <c r="B585" s="45"/>
      <c r="C585" s="45"/>
      <c r="D585" s="45"/>
      <c r="E585" s="45"/>
      <c r="F585" s="45"/>
    </row>
    <row r="586" spans="1:6" ht="14">
      <c r="A586" s="45"/>
      <c r="B586" s="45"/>
      <c r="C586" s="45"/>
      <c r="D586" s="45"/>
      <c r="E586" s="45"/>
      <c r="F586" s="45"/>
    </row>
    <row r="587" spans="1:6" ht="14">
      <c r="A587" s="45"/>
      <c r="B587" s="45"/>
      <c r="C587" s="45"/>
      <c r="D587" s="45"/>
      <c r="E587" s="45"/>
      <c r="F587" s="45"/>
    </row>
    <row r="588" spans="1:6" ht="14">
      <c r="A588" s="45"/>
      <c r="B588" s="45"/>
      <c r="C588" s="45"/>
      <c r="D588" s="45"/>
      <c r="E588" s="45"/>
      <c r="F588" s="45"/>
    </row>
    <row r="589" spans="1:6" ht="14">
      <c r="A589" s="45"/>
      <c r="B589" s="45"/>
      <c r="C589" s="45"/>
      <c r="D589" s="45"/>
      <c r="E589" s="45"/>
      <c r="F589" s="45"/>
    </row>
    <row r="590" spans="1:6" ht="14">
      <c r="A590" s="45"/>
      <c r="B590" s="45"/>
      <c r="C590" s="45"/>
      <c r="D590" s="45"/>
      <c r="E590" s="45"/>
      <c r="F590" s="45"/>
    </row>
    <row r="591" spans="1:6" ht="14">
      <c r="A591" s="45"/>
      <c r="B591" s="45"/>
      <c r="C591" s="45"/>
      <c r="D591" s="45"/>
      <c r="E591" s="45"/>
      <c r="F591" s="45"/>
    </row>
    <row r="592" spans="1:6" ht="14">
      <c r="A592" s="45"/>
      <c r="B592" s="45"/>
      <c r="C592" s="45"/>
      <c r="D592" s="45"/>
      <c r="E592" s="45"/>
      <c r="F592" s="45"/>
    </row>
    <row r="593" spans="1:6" ht="14">
      <c r="A593" s="45"/>
      <c r="B593" s="45"/>
      <c r="C593" s="45"/>
      <c r="D593" s="45"/>
      <c r="E593" s="45"/>
      <c r="F593" s="45"/>
    </row>
    <row r="594" spans="1:6" ht="14">
      <c r="A594" s="45"/>
      <c r="B594" s="45"/>
      <c r="C594" s="45"/>
      <c r="D594" s="45"/>
      <c r="E594" s="45"/>
      <c r="F594" s="45"/>
    </row>
    <row r="595" spans="1:6" ht="14">
      <c r="A595" s="45"/>
      <c r="B595" s="45"/>
      <c r="C595" s="45"/>
      <c r="D595" s="45"/>
      <c r="E595" s="45"/>
      <c r="F595" s="45"/>
    </row>
    <row r="596" spans="1:6" ht="14">
      <c r="A596" s="45"/>
      <c r="B596" s="45"/>
      <c r="C596" s="45"/>
      <c r="D596" s="45"/>
      <c r="E596" s="45"/>
      <c r="F596" s="45"/>
    </row>
    <row r="597" spans="1:6" ht="14">
      <c r="A597" s="45"/>
      <c r="B597" s="45"/>
      <c r="C597" s="45"/>
      <c r="D597" s="45"/>
      <c r="E597" s="45"/>
      <c r="F597" s="45"/>
    </row>
    <row r="598" spans="1:6" ht="14">
      <c r="A598" s="45"/>
      <c r="B598" s="45"/>
      <c r="C598" s="45"/>
      <c r="D598" s="45"/>
      <c r="E598" s="45"/>
      <c r="F598" s="45"/>
    </row>
    <row r="599" spans="1:6" ht="14">
      <c r="A599" s="45"/>
      <c r="B599" s="45"/>
      <c r="C599" s="45"/>
      <c r="D599" s="45"/>
      <c r="E599" s="45"/>
      <c r="F599" s="45"/>
    </row>
    <row r="600" spans="1:6" ht="14">
      <c r="A600" s="45"/>
      <c r="B600" s="45"/>
      <c r="C600" s="45"/>
      <c r="D600" s="45"/>
      <c r="E600" s="45"/>
      <c r="F600" s="45"/>
    </row>
    <row r="601" spans="1:6" ht="14">
      <c r="A601" s="45"/>
      <c r="B601" s="45"/>
      <c r="C601" s="45"/>
      <c r="D601" s="45"/>
      <c r="E601" s="45"/>
      <c r="F601" s="45"/>
    </row>
    <row r="602" spans="1:6" ht="14">
      <c r="A602" s="45"/>
      <c r="B602" s="45"/>
      <c r="C602" s="45"/>
      <c r="D602" s="45"/>
      <c r="E602" s="45"/>
      <c r="F602" s="45"/>
    </row>
    <row r="603" spans="1:6" ht="14">
      <c r="A603" s="45"/>
      <c r="B603" s="45"/>
      <c r="C603" s="45"/>
      <c r="D603" s="45"/>
      <c r="E603" s="45"/>
      <c r="F603" s="45"/>
    </row>
    <row r="604" spans="1:6" ht="14">
      <c r="A604" s="45"/>
      <c r="B604" s="45"/>
      <c r="C604" s="45"/>
      <c r="D604" s="45"/>
      <c r="E604" s="45"/>
      <c r="F604" s="45"/>
    </row>
    <row r="605" spans="1:6" ht="14">
      <c r="A605" s="45"/>
      <c r="B605" s="45"/>
      <c r="C605" s="45"/>
      <c r="D605" s="45"/>
      <c r="E605" s="45"/>
      <c r="F605" s="45"/>
    </row>
    <row r="606" spans="1:6" ht="14">
      <c r="A606" s="45"/>
      <c r="B606" s="45"/>
      <c r="C606" s="45"/>
      <c r="D606" s="45"/>
      <c r="E606" s="45"/>
      <c r="F606" s="45"/>
    </row>
    <row r="607" spans="1:6" ht="14">
      <c r="A607" s="45"/>
      <c r="B607" s="45"/>
      <c r="C607" s="45"/>
      <c r="D607" s="45"/>
      <c r="E607" s="45"/>
      <c r="F607" s="45"/>
    </row>
    <row r="608" spans="1:6" ht="14">
      <c r="A608" s="45"/>
      <c r="B608" s="45"/>
      <c r="C608" s="45"/>
      <c r="D608" s="45"/>
      <c r="E608" s="45"/>
      <c r="F608" s="45"/>
    </row>
    <row r="609" spans="1:6" ht="14">
      <c r="A609" s="45"/>
      <c r="B609" s="45"/>
      <c r="C609" s="45"/>
      <c r="D609" s="45"/>
      <c r="E609" s="45"/>
      <c r="F609" s="45"/>
    </row>
    <row r="610" spans="1:6" ht="14">
      <c r="A610" s="45"/>
      <c r="B610" s="45"/>
      <c r="C610" s="45"/>
      <c r="D610" s="45"/>
      <c r="E610" s="45"/>
      <c r="F610" s="45"/>
    </row>
    <row r="611" spans="1:6" ht="14">
      <c r="A611" s="45"/>
      <c r="B611" s="45"/>
      <c r="C611" s="45"/>
      <c r="D611" s="45"/>
      <c r="E611" s="45"/>
      <c r="F611" s="45"/>
    </row>
    <row r="612" spans="1:6" ht="14">
      <c r="A612" s="45"/>
      <c r="B612" s="45"/>
      <c r="C612" s="45"/>
      <c r="D612" s="45"/>
      <c r="E612" s="45"/>
      <c r="F612" s="45"/>
    </row>
    <row r="613" spans="1:6" ht="14">
      <c r="A613" s="45"/>
      <c r="B613" s="45"/>
      <c r="C613" s="45"/>
      <c r="D613" s="45"/>
      <c r="E613" s="45"/>
      <c r="F613" s="45"/>
    </row>
    <row r="614" spans="1:6" ht="14">
      <c r="A614" s="45"/>
      <c r="B614" s="45"/>
      <c r="C614" s="45"/>
      <c r="D614" s="45"/>
      <c r="E614" s="45"/>
      <c r="F614" s="45"/>
    </row>
    <row r="615" spans="1:6" ht="14">
      <c r="A615" s="45"/>
      <c r="B615" s="45"/>
      <c r="C615" s="45"/>
      <c r="D615" s="45"/>
      <c r="E615" s="45"/>
      <c r="F615" s="45"/>
    </row>
    <row r="616" spans="1:6" ht="14">
      <c r="A616" s="45"/>
      <c r="B616" s="45"/>
      <c r="C616" s="45"/>
      <c r="D616" s="45"/>
      <c r="E616" s="45"/>
      <c r="F616" s="45"/>
    </row>
    <row r="617" spans="1:6" ht="14">
      <c r="A617" s="45"/>
      <c r="B617" s="45"/>
      <c r="C617" s="45"/>
      <c r="D617" s="45"/>
      <c r="E617" s="45"/>
      <c r="F617" s="45"/>
    </row>
    <row r="618" spans="1:6" ht="14">
      <c r="A618" s="45"/>
      <c r="B618" s="45"/>
      <c r="C618" s="45"/>
      <c r="D618" s="45"/>
      <c r="E618" s="45"/>
      <c r="F618" s="45"/>
    </row>
    <row r="619" spans="1:6" ht="14">
      <c r="A619" s="45"/>
      <c r="B619" s="45"/>
      <c r="C619" s="45"/>
      <c r="D619" s="45"/>
      <c r="E619" s="45"/>
      <c r="F619" s="45"/>
    </row>
    <row r="620" spans="1:6" ht="14">
      <c r="A620" s="45"/>
      <c r="B620" s="45"/>
      <c r="C620" s="45"/>
      <c r="D620" s="45"/>
      <c r="E620" s="45"/>
      <c r="F620" s="45"/>
    </row>
    <row r="621" spans="1:6" ht="14">
      <c r="A621" s="45"/>
      <c r="B621" s="45"/>
      <c r="C621" s="45"/>
      <c r="D621" s="45"/>
      <c r="E621" s="45"/>
      <c r="F621" s="45"/>
    </row>
    <row r="622" spans="1:6" ht="14">
      <c r="A622" s="45"/>
      <c r="B622" s="45"/>
      <c r="C622" s="45"/>
      <c r="D622" s="45"/>
      <c r="E622" s="45"/>
      <c r="F622" s="45"/>
    </row>
    <row r="623" spans="1:6" ht="14">
      <c r="A623" s="45"/>
      <c r="B623" s="45"/>
      <c r="C623" s="45"/>
      <c r="D623" s="45"/>
      <c r="E623" s="45"/>
      <c r="F623" s="45"/>
    </row>
    <row r="624" spans="1:6" ht="14">
      <c r="A624" s="45"/>
      <c r="B624" s="45"/>
      <c r="C624" s="45"/>
      <c r="D624" s="45"/>
      <c r="E624" s="45"/>
      <c r="F624" s="45"/>
    </row>
    <row r="625" spans="1:6" ht="14">
      <c r="A625" s="45"/>
      <c r="B625" s="45"/>
      <c r="C625" s="45"/>
      <c r="D625" s="45"/>
      <c r="E625" s="45"/>
      <c r="F625" s="45"/>
    </row>
    <row r="626" spans="1:6" ht="14">
      <c r="A626" s="45"/>
      <c r="B626" s="45"/>
      <c r="C626" s="45"/>
      <c r="D626" s="45"/>
      <c r="E626" s="45"/>
      <c r="F626" s="45"/>
    </row>
    <row r="627" spans="1:6" ht="14">
      <c r="A627" s="45"/>
      <c r="B627" s="45"/>
      <c r="C627" s="45"/>
      <c r="D627" s="45"/>
      <c r="E627" s="45"/>
      <c r="F627" s="45"/>
    </row>
    <row r="628" spans="1:6" ht="14">
      <c r="A628" s="45"/>
      <c r="B628" s="45"/>
      <c r="C628" s="45"/>
      <c r="D628" s="45"/>
      <c r="E628" s="45"/>
      <c r="F628" s="45"/>
    </row>
    <row r="629" spans="1:6" ht="14">
      <c r="A629" s="45"/>
      <c r="B629" s="45"/>
      <c r="C629" s="45"/>
      <c r="D629" s="45"/>
      <c r="E629" s="45"/>
      <c r="F629" s="45"/>
    </row>
    <row r="630" spans="1:6" ht="14">
      <c r="A630" s="45"/>
      <c r="B630" s="45"/>
      <c r="C630" s="45"/>
      <c r="D630" s="45"/>
      <c r="E630" s="45"/>
      <c r="F630" s="45"/>
    </row>
    <row r="631" spans="1:6" ht="14">
      <c r="A631" s="45"/>
      <c r="B631" s="45"/>
      <c r="C631" s="45"/>
      <c r="D631" s="45"/>
      <c r="E631" s="45"/>
      <c r="F631" s="45"/>
    </row>
    <row r="632" spans="1:6" ht="14">
      <c r="A632" s="45"/>
      <c r="B632" s="45"/>
      <c r="C632" s="45"/>
      <c r="D632" s="45"/>
      <c r="E632" s="45"/>
      <c r="F632" s="45"/>
    </row>
    <row r="633" spans="1:6" ht="14">
      <c r="A633" s="45"/>
      <c r="B633" s="45"/>
      <c r="C633" s="45"/>
      <c r="D633" s="45"/>
      <c r="E633" s="45"/>
      <c r="F633" s="45"/>
    </row>
    <row r="634" spans="1:6" ht="14">
      <c r="A634" s="45"/>
      <c r="B634" s="45"/>
      <c r="C634" s="45"/>
      <c r="D634" s="45"/>
      <c r="E634" s="45"/>
      <c r="F634" s="45"/>
    </row>
    <row r="635" spans="1:6" ht="14">
      <c r="A635" s="45"/>
      <c r="B635" s="45"/>
      <c r="C635" s="45"/>
      <c r="D635" s="45"/>
      <c r="E635" s="45"/>
      <c r="F635" s="45"/>
    </row>
    <row r="636" spans="1:6" ht="14">
      <c r="A636" s="45"/>
      <c r="B636" s="45"/>
      <c r="C636" s="45"/>
      <c r="D636" s="45"/>
      <c r="E636" s="45"/>
      <c r="F636" s="45"/>
    </row>
    <row r="637" spans="1:6" ht="14">
      <c r="A637" s="45"/>
      <c r="B637" s="45"/>
      <c r="C637" s="45"/>
      <c r="D637" s="45"/>
      <c r="E637" s="45"/>
      <c r="F637" s="45"/>
    </row>
    <row r="638" spans="1:6" ht="14">
      <c r="A638" s="45"/>
      <c r="B638" s="45"/>
      <c r="C638" s="45"/>
      <c r="D638" s="45"/>
      <c r="E638" s="45"/>
      <c r="F638" s="45"/>
    </row>
    <row r="639" spans="1:6" ht="14">
      <c r="A639" s="45"/>
      <c r="B639" s="45"/>
      <c r="C639" s="45"/>
      <c r="D639" s="45"/>
      <c r="E639" s="45"/>
      <c r="F639" s="45"/>
    </row>
    <row r="640" spans="1:6" ht="14">
      <c r="A640" s="45"/>
      <c r="B640" s="45"/>
      <c r="C640" s="45"/>
      <c r="D640" s="45"/>
      <c r="E640" s="45"/>
      <c r="F640" s="45"/>
    </row>
    <row r="641" spans="1:6" ht="14">
      <c r="A641" s="45"/>
      <c r="B641" s="45"/>
      <c r="C641" s="45"/>
      <c r="D641" s="45"/>
      <c r="E641" s="45"/>
      <c r="F641" s="45"/>
    </row>
    <row r="642" spans="1:6" ht="14">
      <c r="A642" s="45"/>
      <c r="B642" s="45"/>
      <c r="C642" s="45"/>
      <c r="D642" s="45"/>
      <c r="E642" s="45"/>
      <c r="F642" s="45"/>
    </row>
    <row r="643" spans="1:6" ht="14">
      <c r="A643" s="45"/>
      <c r="B643" s="45"/>
      <c r="C643" s="45"/>
      <c r="D643" s="45"/>
      <c r="E643" s="45"/>
      <c r="F643" s="45"/>
    </row>
    <row r="644" spans="1:6" ht="14">
      <c r="A644" s="45"/>
      <c r="B644" s="45"/>
      <c r="C644" s="45"/>
      <c r="D644" s="45"/>
      <c r="E644" s="45"/>
      <c r="F644" s="45"/>
    </row>
    <row r="645" spans="1:6" ht="14">
      <c r="A645" s="45"/>
      <c r="B645" s="45"/>
      <c r="C645" s="45"/>
      <c r="D645" s="45"/>
      <c r="E645" s="45"/>
      <c r="F645" s="45"/>
    </row>
    <row r="646" spans="1:6" ht="14">
      <c r="A646" s="45"/>
      <c r="B646" s="45"/>
      <c r="C646" s="45"/>
      <c r="D646" s="45"/>
      <c r="E646" s="45"/>
      <c r="F646" s="45"/>
    </row>
    <row r="647" spans="1:6" ht="14">
      <c r="A647" s="45"/>
      <c r="B647" s="45"/>
      <c r="C647" s="45"/>
      <c r="D647" s="45"/>
      <c r="E647" s="45"/>
      <c r="F647" s="45"/>
    </row>
    <row r="648" spans="1:6" ht="14">
      <c r="A648" s="45"/>
      <c r="B648" s="45"/>
      <c r="C648" s="45"/>
      <c r="D648" s="45"/>
      <c r="E648" s="45"/>
      <c r="F648" s="45"/>
    </row>
    <row r="649" spans="1:6" ht="14">
      <c r="A649" s="45"/>
      <c r="B649" s="45"/>
      <c r="C649" s="45"/>
      <c r="D649" s="45"/>
      <c r="E649" s="45"/>
      <c r="F649" s="45"/>
    </row>
    <row r="650" spans="1:6" ht="14">
      <c r="A650" s="45"/>
      <c r="B650" s="45"/>
      <c r="C650" s="45"/>
      <c r="D650" s="45"/>
      <c r="E650" s="45"/>
      <c r="F650" s="45"/>
    </row>
    <row r="651" spans="1:6" ht="14">
      <c r="A651" s="45"/>
      <c r="B651" s="45"/>
      <c r="C651" s="45"/>
      <c r="D651" s="45"/>
      <c r="E651" s="45"/>
      <c r="F651" s="45"/>
    </row>
    <row r="652" spans="1:6" ht="14">
      <c r="A652" s="45"/>
      <c r="B652" s="45"/>
      <c r="C652" s="45"/>
      <c r="D652" s="45"/>
      <c r="E652" s="45"/>
      <c r="F652" s="45"/>
    </row>
    <row r="653" spans="1:6" ht="14">
      <c r="A653" s="45"/>
      <c r="B653" s="45"/>
      <c r="C653" s="45"/>
      <c r="D653" s="45"/>
      <c r="E653" s="45"/>
      <c r="F653" s="45"/>
    </row>
    <row r="654" spans="1:6" ht="14">
      <c r="A654" s="45"/>
      <c r="B654" s="45"/>
      <c r="C654" s="45"/>
      <c r="D654" s="45"/>
      <c r="E654" s="45"/>
      <c r="F654" s="45"/>
    </row>
    <row r="655" spans="1:6" ht="14">
      <c r="A655" s="45"/>
      <c r="B655" s="45"/>
      <c r="C655" s="45"/>
      <c r="D655" s="45"/>
      <c r="E655" s="45"/>
      <c r="F655" s="45"/>
    </row>
    <row r="656" spans="1:6" ht="14">
      <c r="A656" s="45"/>
      <c r="B656" s="45"/>
      <c r="C656" s="45"/>
      <c r="D656" s="45"/>
      <c r="E656" s="45"/>
      <c r="F656" s="45"/>
    </row>
    <row r="657" spans="1:6" ht="14">
      <c r="A657" s="45"/>
      <c r="B657" s="45"/>
      <c r="C657" s="45"/>
      <c r="D657" s="45"/>
      <c r="E657" s="45"/>
      <c r="F657" s="45"/>
    </row>
    <row r="658" spans="1:6" ht="14">
      <c r="A658" s="45"/>
      <c r="B658" s="45"/>
      <c r="C658" s="45"/>
      <c r="D658" s="45"/>
      <c r="E658" s="45"/>
      <c r="F658" s="45"/>
    </row>
    <row r="659" spans="1:6" ht="14">
      <c r="A659" s="45"/>
      <c r="B659" s="45"/>
      <c r="C659" s="45"/>
      <c r="D659" s="45"/>
      <c r="E659" s="45"/>
      <c r="F659" s="45"/>
    </row>
    <row r="660" spans="1:6" ht="14">
      <c r="A660" s="45"/>
      <c r="B660" s="45"/>
      <c r="C660" s="45"/>
      <c r="D660" s="45"/>
      <c r="E660" s="45"/>
      <c r="F660" s="45"/>
    </row>
    <row r="661" spans="1:6" ht="14">
      <c r="A661" s="45"/>
      <c r="B661" s="45"/>
      <c r="C661" s="45"/>
      <c r="D661" s="45"/>
      <c r="E661" s="45"/>
      <c r="F661" s="45"/>
    </row>
    <row r="662" spans="1:6" ht="14">
      <c r="A662" s="45"/>
      <c r="B662" s="45"/>
      <c r="C662" s="45"/>
      <c r="D662" s="45"/>
      <c r="E662" s="45"/>
      <c r="F662" s="45"/>
    </row>
    <row r="663" spans="1:6" ht="14">
      <c r="A663" s="45"/>
      <c r="B663" s="45"/>
      <c r="C663" s="45"/>
      <c r="D663" s="45"/>
      <c r="E663" s="45"/>
      <c r="F663" s="45"/>
    </row>
    <row r="664" spans="1:6" ht="14">
      <c r="A664" s="45"/>
      <c r="B664" s="45"/>
      <c r="C664" s="45"/>
      <c r="D664" s="45"/>
      <c r="E664" s="45"/>
      <c r="F664" s="45"/>
    </row>
    <row r="665" spans="1:6" ht="14">
      <c r="A665" s="45"/>
      <c r="B665" s="45"/>
      <c r="C665" s="45"/>
      <c r="D665" s="45"/>
      <c r="E665" s="45"/>
      <c r="F665" s="45"/>
    </row>
    <row r="666" spans="1:6" ht="14">
      <c r="A666" s="45"/>
      <c r="B666" s="45"/>
      <c r="C666" s="45"/>
      <c r="D666" s="45"/>
      <c r="E666" s="45"/>
      <c r="F666" s="45"/>
    </row>
    <row r="667" spans="1:6" ht="14">
      <c r="A667" s="45"/>
      <c r="B667" s="45"/>
      <c r="C667" s="45"/>
      <c r="D667" s="45"/>
      <c r="E667" s="45"/>
      <c r="F667" s="45"/>
    </row>
    <row r="668" spans="1:6" ht="14">
      <c r="A668" s="45"/>
      <c r="B668" s="45"/>
      <c r="C668" s="45"/>
      <c r="D668" s="45"/>
      <c r="E668" s="45"/>
      <c r="F668" s="45"/>
    </row>
    <row r="669" spans="1:6" ht="14">
      <c r="A669" s="45"/>
      <c r="B669" s="45"/>
      <c r="C669" s="45"/>
      <c r="D669" s="45"/>
      <c r="E669" s="45"/>
      <c r="F669" s="45"/>
    </row>
    <row r="670" spans="1:6" ht="14">
      <c r="A670" s="45"/>
      <c r="B670" s="45"/>
      <c r="C670" s="45"/>
      <c r="D670" s="45"/>
      <c r="E670" s="45"/>
      <c r="F670" s="45"/>
    </row>
    <row r="671" spans="1:6" ht="14">
      <c r="A671" s="45"/>
      <c r="B671" s="45"/>
      <c r="C671" s="45"/>
      <c r="D671" s="45"/>
      <c r="E671" s="45"/>
      <c r="F671" s="45"/>
    </row>
    <row r="672" spans="1:6" ht="14">
      <c r="A672" s="45"/>
      <c r="B672" s="45"/>
      <c r="C672" s="45"/>
      <c r="D672" s="45"/>
      <c r="E672" s="45"/>
      <c r="F672" s="45"/>
    </row>
    <row r="673" spans="1:6" ht="14">
      <c r="A673" s="45"/>
      <c r="B673" s="45"/>
      <c r="C673" s="45"/>
      <c r="D673" s="45"/>
      <c r="E673" s="45"/>
      <c r="F673" s="45"/>
    </row>
    <row r="674" spans="1:6" ht="14">
      <c r="A674" s="45"/>
      <c r="B674" s="45"/>
      <c r="C674" s="45"/>
      <c r="D674" s="45"/>
      <c r="E674" s="45"/>
      <c r="F674" s="45"/>
    </row>
    <row r="675" spans="1:6" ht="14">
      <c r="A675" s="45"/>
      <c r="B675" s="45"/>
      <c r="C675" s="45"/>
      <c r="D675" s="45"/>
      <c r="E675" s="45"/>
      <c r="F675" s="45"/>
    </row>
    <row r="676" spans="1:6" ht="14">
      <c r="A676" s="45"/>
      <c r="B676" s="45"/>
      <c r="C676" s="45"/>
      <c r="D676" s="45"/>
      <c r="E676" s="45"/>
      <c r="F676" s="45"/>
    </row>
    <row r="677" spans="1:6" ht="14">
      <c r="A677" s="45"/>
      <c r="B677" s="45"/>
      <c r="C677" s="45"/>
      <c r="D677" s="45"/>
      <c r="E677" s="45"/>
      <c r="F677" s="45"/>
    </row>
    <row r="678" spans="1:6" ht="14">
      <c r="A678" s="45"/>
      <c r="B678" s="45"/>
      <c r="C678" s="45"/>
      <c r="D678" s="45"/>
      <c r="E678" s="45"/>
      <c r="F678" s="45"/>
    </row>
    <row r="679" spans="1:6" ht="14">
      <c r="A679" s="45"/>
      <c r="B679" s="45"/>
      <c r="C679" s="45"/>
      <c r="D679" s="45"/>
      <c r="E679" s="45"/>
      <c r="F679" s="45"/>
    </row>
    <row r="680" spans="1:6" ht="14">
      <c r="A680" s="45"/>
      <c r="B680" s="45"/>
      <c r="C680" s="45"/>
      <c r="D680" s="45"/>
      <c r="E680" s="45"/>
      <c r="F680" s="45"/>
    </row>
    <row r="681" spans="1:6" ht="14">
      <c r="A681" s="45"/>
      <c r="B681" s="45"/>
      <c r="C681" s="45"/>
      <c r="D681" s="45"/>
      <c r="E681" s="45"/>
      <c r="F681" s="45"/>
    </row>
    <row r="682" spans="1:6" ht="14">
      <c r="A682" s="45"/>
      <c r="B682" s="45"/>
      <c r="C682" s="45"/>
      <c r="D682" s="45"/>
      <c r="E682" s="45"/>
      <c r="F682" s="45"/>
    </row>
    <row r="683" spans="1:6" ht="14">
      <c r="A683" s="45"/>
      <c r="B683" s="45"/>
      <c r="C683" s="45"/>
      <c r="D683" s="45"/>
      <c r="E683" s="45"/>
      <c r="F683" s="45"/>
    </row>
    <row r="684" spans="1:6" ht="14">
      <c r="A684" s="45"/>
      <c r="B684" s="45"/>
      <c r="C684" s="45"/>
      <c r="D684" s="45"/>
      <c r="E684" s="45"/>
      <c r="F684" s="45"/>
    </row>
    <row r="685" spans="1:6" ht="14">
      <c r="A685" s="45"/>
      <c r="B685" s="45"/>
      <c r="C685" s="45"/>
      <c r="D685" s="45"/>
      <c r="E685" s="45"/>
      <c r="F685" s="45"/>
    </row>
    <row r="686" spans="1:6" ht="14">
      <c r="A686" s="45"/>
      <c r="B686" s="45"/>
      <c r="C686" s="45"/>
      <c r="D686" s="45"/>
      <c r="E686" s="45"/>
      <c r="F686" s="45"/>
    </row>
    <row r="687" spans="1:6" ht="14">
      <c r="A687" s="45"/>
      <c r="B687" s="45"/>
      <c r="C687" s="45"/>
      <c r="D687" s="45"/>
      <c r="E687" s="45"/>
      <c r="F687" s="45"/>
    </row>
    <row r="688" spans="1:6" ht="14">
      <c r="A688" s="45"/>
      <c r="B688" s="45"/>
      <c r="C688" s="45"/>
      <c r="D688" s="45"/>
      <c r="E688" s="45"/>
      <c r="F688" s="45"/>
    </row>
    <row r="689" spans="1:6" ht="14">
      <c r="A689" s="45"/>
      <c r="B689" s="45"/>
      <c r="C689" s="45"/>
      <c r="D689" s="45"/>
      <c r="E689" s="45"/>
      <c r="F689" s="45"/>
    </row>
    <row r="690" spans="1:6" ht="14">
      <c r="A690" s="45"/>
      <c r="B690" s="45"/>
      <c r="C690" s="45"/>
      <c r="D690" s="45"/>
      <c r="E690" s="45"/>
      <c r="F690" s="45"/>
    </row>
    <row r="691" spans="1:6" ht="14">
      <c r="A691" s="45"/>
      <c r="B691" s="45"/>
      <c r="C691" s="45"/>
      <c r="D691" s="45"/>
      <c r="E691" s="45"/>
      <c r="F691" s="45"/>
    </row>
    <row r="692" spans="1:6" ht="14">
      <c r="A692" s="45"/>
      <c r="B692" s="45"/>
      <c r="C692" s="45"/>
      <c r="D692" s="45"/>
      <c r="E692" s="45"/>
      <c r="F692" s="45"/>
    </row>
    <row r="693" spans="1:6" ht="14">
      <c r="A693" s="45"/>
      <c r="B693" s="45"/>
      <c r="C693" s="45"/>
      <c r="D693" s="45"/>
      <c r="E693" s="45"/>
      <c r="F693" s="45"/>
    </row>
    <row r="694" spans="1:6" ht="14">
      <c r="A694" s="45"/>
      <c r="B694" s="45"/>
      <c r="C694" s="45"/>
      <c r="D694" s="45"/>
      <c r="E694" s="45"/>
      <c r="F694" s="45"/>
    </row>
    <row r="695" spans="1:6" ht="14">
      <c r="A695" s="45"/>
      <c r="B695" s="45"/>
      <c r="C695" s="45"/>
      <c r="D695" s="45"/>
      <c r="E695" s="45"/>
      <c r="F695" s="45"/>
    </row>
    <row r="696" spans="1:6" ht="14">
      <c r="A696" s="45"/>
      <c r="B696" s="45"/>
      <c r="C696" s="45"/>
      <c r="D696" s="45"/>
      <c r="E696" s="45"/>
      <c r="F696" s="45"/>
    </row>
    <row r="697" spans="1:6" ht="14">
      <c r="A697" s="45"/>
      <c r="B697" s="45"/>
      <c r="C697" s="45"/>
      <c r="D697" s="45"/>
      <c r="E697" s="45"/>
      <c r="F697" s="45"/>
    </row>
    <row r="698" spans="1:6" ht="14">
      <c r="A698" s="45"/>
      <c r="B698" s="45"/>
      <c r="C698" s="45"/>
      <c r="D698" s="45"/>
      <c r="E698" s="45"/>
      <c r="F698" s="45"/>
    </row>
    <row r="699" spans="1:6" ht="14">
      <c r="A699" s="45"/>
      <c r="B699" s="45"/>
      <c r="C699" s="45"/>
      <c r="D699" s="45"/>
      <c r="E699" s="45"/>
      <c r="F699" s="45"/>
    </row>
    <row r="700" spans="1:6" ht="14">
      <c r="A700" s="45"/>
      <c r="B700" s="45"/>
      <c r="C700" s="45"/>
      <c r="D700" s="45"/>
      <c r="E700" s="45"/>
      <c r="F700" s="45"/>
    </row>
    <row r="701" spans="1:6" ht="14">
      <c r="A701" s="45"/>
      <c r="B701" s="45"/>
      <c r="C701" s="45"/>
      <c r="D701" s="45"/>
      <c r="E701" s="45"/>
      <c r="F701" s="45"/>
    </row>
    <row r="702" spans="1:6" ht="14">
      <c r="A702" s="45"/>
      <c r="B702" s="45"/>
      <c r="C702" s="45"/>
      <c r="D702" s="45"/>
      <c r="E702" s="45"/>
      <c r="F702" s="45"/>
    </row>
    <row r="703" spans="1:6" ht="14">
      <c r="A703" s="45"/>
      <c r="B703" s="45"/>
      <c r="C703" s="45"/>
      <c r="D703" s="45"/>
      <c r="E703" s="45"/>
      <c r="F703" s="45"/>
    </row>
    <row r="704" spans="1:6" ht="14">
      <c r="A704" s="45"/>
      <c r="B704" s="45"/>
      <c r="C704" s="45"/>
      <c r="D704" s="45"/>
      <c r="E704" s="45"/>
      <c r="F704" s="45"/>
    </row>
    <row r="705" spans="1:6" ht="14">
      <c r="A705" s="45"/>
      <c r="B705" s="45"/>
      <c r="C705" s="45"/>
      <c r="D705" s="45"/>
      <c r="E705" s="45"/>
      <c r="F705" s="45"/>
    </row>
    <row r="706" spans="1:6" ht="14">
      <c r="A706" s="45"/>
      <c r="B706" s="45"/>
      <c r="C706" s="45"/>
      <c r="D706" s="45"/>
      <c r="E706" s="45"/>
      <c r="F706" s="45"/>
    </row>
    <row r="707" spans="1:6" ht="14">
      <c r="A707" s="45"/>
      <c r="B707" s="45"/>
      <c r="C707" s="45"/>
      <c r="D707" s="45"/>
      <c r="E707" s="45"/>
      <c r="F707" s="45"/>
    </row>
    <row r="708" spans="1:6" ht="14">
      <c r="A708" s="45"/>
      <c r="B708" s="45"/>
      <c r="C708" s="45"/>
      <c r="D708" s="45"/>
      <c r="E708" s="45"/>
      <c r="F708" s="45"/>
    </row>
    <row r="709" spans="1:6" ht="14">
      <c r="A709" s="45"/>
      <c r="B709" s="45"/>
      <c r="C709" s="45"/>
      <c r="D709" s="45"/>
      <c r="E709" s="45"/>
      <c r="F709" s="45"/>
    </row>
    <row r="710" spans="1:6" ht="14">
      <c r="A710" s="45"/>
      <c r="B710" s="45"/>
      <c r="C710" s="45"/>
      <c r="D710" s="45"/>
      <c r="E710" s="45"/>
      <c r="F710" s="45"/>
    </row>
    <row r="711" spans="1:6" ht="14">
      <c r="A711" s="45"/>
      <c r="B711" s="45"/>
      <c r="C711" s="45"/>
      <c r="D711" s="45"/>
      <c r="E711" s="45"/>
      <c r="F711" s="45"/>
    </row>
    <row r="712" spans="1:6" ht="14">
      <c r="A712" s="45"/>
      <c r="B712" s="45"/>
      <c r="C712" s="45"/>
      <c r="D712" s="45"/>
      <c r="E712" s="45"/>
      <c r="F712" s="45"/>
    </row>
    <row r="713" spans="1:6" ht="14">
      <c r="A713" s="45"/>
      <c r="B713" s="45"/>
      <c r="C713" s="45"/>
      <c r="D713" s="45"/>
      <c r="E713" s="45"/>
      <c r="F713" s="45"/>
    </row>
    <row r="714" spans="1:6" ht="14">
      <c r="A714" s="45"/>
      <c r="B714" s="45"/>
      <c r="C714" s="45"/>
      <c r="D714" s="45"/>
      <c r="E714" s="45"/>
      <c r="F714" s="45"/>
    </row>
    <row r="715" spans="1:6" ht="14">
      <c r="A715" s="45"/>
      <c r="B715" s="45"/>
      <c r="C715" s="45"/>
      <c r="D715" s="45"/>
      <c r="E715" s="45"/>
      <c r="F715" s="45"/>
    </row>
    <row r="716" spans="1:6" ht="14">
      <c r="A716" s="45"/>
      <c r="B716" s="45"/>
      <c r="C716" s="45"/>
      <c r="D716" s="45"/>
      <c r="E716" s="45"/>
      <c r="F716" s="45"/>
    </row>
    <row r="717" spans="1:6" ht="14">
      <c r="A717" s="45"/>
      <c r="B717" s="45"/>
      <c r="C717" s="45"/>
      <c r="D717" s="45"/>
      <c r="E717" s="45"/>
      <c r="F717" s="45"/>
    </row>
    <row r="718" spans="1:6" ht="14">
      <c r="A718" s="45"/>
      <c r="B718" s="45"/>
      <c r="C718" s="45"/>
      <c r="D718" s="45"/>
      <c r="E718" s="45"/>
      <c r="F718" s="45"/>
    </row>
    <row r="719" spans="1:6" ht="14">
      <c r="A719" s="45"/>
      <c r="B719" s="45"/>
      <c r="C719" s="45"/>
      <c r="D719" s="45"/>
      <c r="E719" s="45"/>
      <c r="F719" s="45"/>
    </row>
    <row r="720" spans="1:6" ht="14">
      <c r="A720" s="45"/>
      <c r="B720" s="45"/>
      <c r="C720" s="45"/>
      <c r="D720" s="45"/>
      <c r="E720" s="45"/>
      <c r="F720" s="45"/>
    </row>
    <row r="721" spans="1:6" ht="14">
      <c r="A721" s="45"/>
      <c r="B721" s="45"/>
      <c r="C721" s="45"/>
      <c r="D721" s="45"/>
      <c r="E721" s="45"/>
      <c r="F721" s="45"/>
    </row>
    <row r="722" spans="1:6" ht="14">
      <c r="A722" s="45"/>
      <c r="B722" s="45"/>
      <c r="C722" s="45"/>
      <c r="D722" s="45"/>
      <c r="E722" s="45"/>
      <c r="F722" s="45"/>
    </row>
    <row r="723" spans="1:6" ht="14">
      <c r="A723" s="45"/>
      <c r="B723" s="45"/>
      <c r="C723" s="45"/>
      <c r="D723" s="45"/>
      <c r="E723" s="45"/>
      <c r="F723" s="45"/>
    </row>
    <row r="724" spans="1:6" ht="14">
      <c r="A724" s="45"/>
      <c r="B724" s="45"/>
      <c r="C724" s="45"/>
      <c r="D724" s="45"/>
      <c r="E724" s="45"/>
      <c r="F724" s="45"/>
    </row>
    <row r="725" spans="1:6" ht="14">
      <c r="A725" s="45"/>
      <c r="B725" s="45"/>
      <c r="C725" s="45"/>
      <c r="D725" s="45"/>
      <c r="E725" s="45"/>
      <c r="F725" s="45"/>
    </row>
    <row r="726" spans="1:6" ht="14">
      <c r="A726" s="45"/>
      <c r="B726" s="45"/>
      <c r="C726" s="45"/>
      <c r="D726" s="45"/>
      <c r="E726" s="45"/>
      <c r="F726" s="45"/>
    </row>
    <row r="727" spans="1:6" ht="14">
      <c r="A727" s="45"/>
      <c r="B727" s="45"/>
      <c r="C727" s="45"/>
      <c r="D727" s="45"/>
      <c r="E727" s="45"/>
      <c r="F727" s="45"/>
    </row>
    <row r="728" spans="1:6" ht="14">
      <c r="A728" s="45"/>
      <c r="B728" s="45"/>
      <c r="C728" s="45"/>
      <c r="D728" s="45"/>
      <c r="E728" s="45"/>
      <c r="F728" s="45"/>
    </row>
    <row r="729" spans="1:6" ht="14">
      <c r="A729" s="45"/>
      <c r="B729" s="45"/>
      <c r="C729" s="45"/>
      <c r="D729" s="45"/>
      <c r="E729" s="45"/>
      <c r="F729" s="45"/>
    </row>
    <row r="730" spans="1:6" ht="14">
      <c r="A730" s="45"/>
      <c r="B730" s="45"/>
      <c r="C730" s="45"/>
      <c r="D730" s="45"/>
      <c r="E730" s="45"/>
      <c r="F730" s="45"/>
    </row>
    <row r="731" spans="1:6" ht="14">
      <c r="A731" s="45"/>
      <c r="B731" s="45"/>
      <c r="C731" s="45"/>
      <c r="D731" s="45"/>
      <c r="E731" s="45"/>
      <c r="F731" s="45"/>
    </row>
    <row r="732" spans="1:6" ht="14">
      <c r="A732" s="45"/>
      <c r="B732" s="45"/>
      <c r="C732" s="45"/>
      <c r="D732" s="45"/>
      <c r="E732" s="45"/>
      <c r="F732" s="45"/>
    </row>
    <row r="733" spans="1:6" ht="14">
      <c r="A733" s="45"/>
      <c r="B733" s="45"/>
      <c r="C733" s="45"/>
      <c r="D733" s="45"/>
      <c r="E733" s="45"/>
      <c r="F733" s="45"/>
    </row>
    <row r="734" spans="1:6" ht="14">
      <c r="A734" s="45"/>
      <c r="B734" s="45"/>
      <c r="C734" s="45"/>
      <c r="D734" s="45"/>
      <c r="E734" s="45"/>
      <c r="F734" s="45"/>
    </row>
    <row r="735" spans="1:6" ht="14">
      <c r="A735" s="45"/>
      <c r="B735" s="45"/>
      <c r="C735" s="45"/>
      <c r="D735" s="45"/>
      <c r="E735" s="45"/>
      <c r="F735" s="45"/>
    </row>
    <row r="736" spans="1:6" ht="14">
      <c r="A736" s="45"/>
      <c r="B736" s="45"/>
      <c r="C736" s="45"/>
      <c r="D736" s="45"/>
      <c r="E736" s="45"/>
      <c r="F736" s="45"/>
    </row>
    <row r="737" spans="1:6" ht="14">
      <c r="A737" s="45"/>
      <c r="B737" s="45"/>
      <c r="C737" s="45"/>
      <c r="D737" s="45"/>
      <c r="E737" s="45"/>
      <c r="F737" s="45"/>
    </row>
    <row r="738" spans="1:6" ht="14">
      <c r="A738" s="45"/>
      <c r="B738" s="45"/>
      <c r="C738" s="45"/>
      <c r="D738" s="45"/>
      <c r="E738" s="45"/>
      <c r="F738" s="45"/>
    </row>
    <row r="739" spans="1:6" ht="14">
      <c r="A739" s="45"/>
      <c r="B739" s="45"/>
      <c r="C739" s="45"/>
      <c r="D739" s="45"/>
      <c r="E739" s="45"/>
      <c r="F739" s="45"/>
    </row>
    <row r="740" spans="1:6" ht="14">
      <c r="A740" s="45"/>
      <c r="B740" s="45"/>
      <c r="C740" s="45"/>
      <c r="D740" s="45"/>
      <c r="E740" s="45"/>
      <c r="F740" s="45"/>
    </row>
    <row r="741" spans="1:6" ht="14">
      <c r="A741" s="45"/>
      <c r="B741" s="45"/>
      <c r="C741" s="45"/>
      <c r="D741" s="45"/>
      <c r="E741" s="45"/>
      <c r="F741" s="45"/>
    </row>
    <row r="742" spans="1:6" ht="14">
      <c r="A742" s="45"/>
      <c r="B742" s="45"/>
      <c r="C742" s="45"/>
      <c r="D742" s="45"/>
      <c r="E742" s="45"/>
      <c r="F742" s="45"/>
    </row>
    <row r="743" spans="1:6" ht="14">
      <c r="A743" s="45"/>
      <c r="B743" s="45"/>
      <c r="C743" s="45"/>
      <c r="D743" s="45"/>
      <c r="E743" s="45"/>
      <c r="F743" s="45"/>
    </row>
    <row r="744" spans="1:6" ht="14">
      <c r="A744" s="45"/>
      <c r="B744" s="45"/>
      <c r="C744" s="45"/>
      <c r="D744" s="45"/>
      <c r="E744" s="45"/>
      <c r="F744" s="45"/>
    </row>
    <row r="745" spans="1:6" ht="14">
      <c r="A745" s="45"/>
      <c r="B745" s="45"/>
      <c r="C745" s="45"/>
      <c r="D745" s="45"/>
      <c r="E745" s="45"/>
      <c r="F745" s="45"/>
    </row>
    <row r="746" spans="1:6" ht="14">
      <c r="A746" s="45"/>
      <c r="B746" s="45"/>
      <c r="C746" s="45"/>
      <c r="D746" s="45"/>
      <c r="E746" s="45"/>
      <c r="F746" s="45"/>
    </row>
    <row r="747" spans="1:6" ht="14">
      <c r="A747" s="45"/>
      <c r="B747" s="45"/>
      <c r="C747" s="45"/>
      <c r="D747" s="45"/>
      <c r="E747" s="45"/>
      <c r="F747" s="45"/>
    </row>
    <row r="748" spans="1:6" ht="14">
      <c r="A748" s="45"/>
      <c r="B748" s="45"/>
      <c r="C748" s="45"/>
      <c r="D748" s="45"/>
      <c r="E748" s="45"/>
      <c r="F748" s="45"/>
    </row>
    <row r="749" spans="1:6" ht="14">
      <c r="A749" s="45"/>
      <c r="B749" s="45"/>
      <c r="C749" s="45"/>
      <c r="D749" s="45"/>
      <c r="E749" s="45"/>
      <c r="F749" s="45"/>
    </row>
    <row r="750" spans="1:6" ht="14">
      <c r="A750" s="45"/>
      <c r="B750" s="45"/>
      <c r="C750" s="45"/>
      <c r="D750" s="45"/>
      <c r="E750" s="45"/>
      <c r="F750" s="45"/>
    </row>
    <row r="751" spans="1:6" ht="14">
      <c r="A751" s="45"/>
      <c r="B751" s="45"/>
      <c r="C751" s="45"/>
      <c r="D751" s="45"/>
      <c r="E751" s="45"/>
      <c r="F751" s="45"/>
    </row>
    <row r="752" spans="1:6" ht="14">
      <c r="A752" s="45"/>
      <c r="B752" s="45"/>
      <c r="C752" s="45"/>
      <c r="D752" s="45"/>
      <c r="E752" s="45"/>
      <c r="F752" s="45"/>
    </row>
    <row r="753" spans="1:6" ht="14">
      <c r="A753" s="45"/>
      <c r="B753" s="45"/>
      <c r="C753" s="45"/>
      <c r="D753" s="45"/>
      <c r="E753" s="45"/>
      <c r="F753" s="45"/>
    </row>
    <row r="754" spans="1:6" ht="14">
      <c r="A754" s="45"/>
      <c r="B754" s="45"/>
      <c r="C754" s="45"/>
      <c r="D754" s="45"/>
      <c r="E754" s="45"/>
      <c r="F754" s="45"/>
    </row>
    <row r="755" spans="1:6" ht="14">
      <c r="A755" s="45"/>
      <c r="B755" s="45"/>
      <c r="C755" s="45"/>
      <c r="D755" s="45"/>
      <c r="E755" s="45"/>
      <c r="F755" s="45"/>
    </row>
    <row r="756" spans="1:6" ht="14">
      <c r="A756" s="45"/>
      <c r="B756" s="45"/>
      <c r="C756" s="45"/>
      <c r="D756" s="45"/>
      <c r="E756" s="45"/>
      <c r="F756" s="45"/>
    </row>
    <row r="757" spans="1:6" ht="14">
      <c r="A757" s="45"/>
      <c r="B757" s="45"/>
      <c r="C757" s="45"/>
      <c r="D757" s="45"/>
      <c r="E757" s="45"/>
      <c r="F757" s="45"/>
    </row>
    <row r="758" spans="1:6" ht="14">
      <c r="A758" s="45"/>
      <c r="B758" s="45"/>
      <c r="C758" s="45"/>
      <c r="D758" s="45"/>
      <c r="E758" s="45"/>
      <c r="F758" s="45"/>
    </row>
    <row r="759" spans="1:6" ht="14">
      <c r="A759" s="45"/>
      <c r="B759" s="45"/>
      <c r="C759" s="45"/>
      <c r="D759" s="45"/>
      <c r="E759" s="45"/>
      <c r="F759" s="45"/>
    </row>
    <row r="760" spans="1:6" ht="14">
      <c r="A760" s="45"/>
      <c r="B760" s="45"/>
      <c r="C760" s="45"/>
      <c r="D760" s="45"/>
      <c r="E760" s="45"/>
      <c r="F760" s="45"/>
    </row>
    <row r="761" spans="1:6" ht="14">
      <c r="A761" s="45"/>
      <c r="B761" s="45"/>
      <c r="C761" s="45"/>
      <c r="D761" s="45"/>
      <c r="E761" s="45"/>
      <c r="F761" s="45"/>
    </row>
    <row r="762" spans="1:6" ht="14">
      <c r="A762" s="45"/>
      <c r="B762" s="45"/>
      <c r="C762" s="45"/>
      <c r="D762" s="45"/>
      <c r="E762" s="45"/>
      <c r="F762" s="45"/>
    </row>
    <row r="763" spans="1:6" ht="14">
      <c r="A763" s="45"/>
      <c r="B763" s="45"/>
      <c r="C763" s="45"/>
      <c r="D763" s="45"/>
      <c r="E763" s="45"/>
      <c r="F763" s="45"/>
    </row>
    <row r="764" spans="1:6" ht="14">
      <c r="A764" s="45"/>
      <c r="B764" s="45"/>
      <c r="C764" s="45"/>
      <c r="D764" s="45"/>
      <c r="E764" s="45"/>
      <c r="F764" s="45"/>
    </row>
    <row r="765" spans="1:6" ht="14">
      <c r="A765" s="45"/>
      <c r="B765" s="45"/>
      <c r="C765" s="45"/>
      <c r="D765" s="45"/>
      <c r="E765" s="45"/>
      <c r="F765" s="45"/>
    </row>
    <row r="766" spans="1:6" ht="14">
      <c r="A766" s="45"/>
      <c r="B766" s="45"/>
      <c r="C766" s="45"/>
      <c r="D766" s="45"/>
      <c r="E766" s="45"/>
      <c r="F766" s="45"/>
    </row>
    <row r="767" spans="1:6" ht="14">
      <c r="A767" s="45"/>
      <c r="B767" s="45"/>
      <c r="C767" s="45"/>
      <c r="D767" s="45"/>
      <c r="E767" s="45"/>
      <c r="F767" s="45"/>
    </row>
    <row r="768" spans="1:6" ht="14">
      <c r="A768" s="45"/>
      <c r="B768" s="45"/>
      <c r="C768" s="45"/>
      <c r="D768" s="45"/>
      <c r="E768" s="45"/>
      <c r="F768" s="45"/>
    </row>
    <row r="769" spans="1:6" ht="14">
      <c r="A769" s="45"/>
      <c r="B769" s="45"/>
      <c r="C769" s="45"/>
      <c r="D769" s="45"/>
      <c r="E769" s="45"/>
      <c r="F769" s="45"/>
    </row>
    <row r="770" spans="1:6" ht="14">
      <c r="A770" s="45"/>
      <c r="B770" s="45"/>
      <c r="C770" s="45"/>
      <c r="D770" s="45"/>
      <c r="E770" s="45"/>
      <c r="F770" s="45"/>
    </row>
    <row r="771" spans="1:6" ht="14">
      <c r="A771" s="45"/>
      <c r="B771" s="45"/>
      <c r="C771" s="45"/>
      <c r="D771" s="45"/>
      <c r="E771" s="45"/>
      <c r="F771" s="45"/>
    </row>
    <row r="772" spans="1:6" ht="14">
      <c r="A772" s="45"/>
      <c r="B772" s="45"/>
      <c r="C772" s="45"/>
      <c r="D772" s="45"/>
      <c r="E772" s="45"/>
      <c r="F772" s="45"/>
    </row>
    <row r="773" spans="1:6" ht="14">
      <c r="A773" s="45"/>
      <c r="B773" s="45"/>
      <c r="C773" s="45"/>
      <c r="D773" s="45"/>
      <c r="E773" s="45"/>
      <c r="F773" s="45"/>
    </row>
    <row r="774" spans="1:6" ht="14">
      <c r="A774" s="45"/>
      <c r="B774" s="45"/>
      <c r="C774" s="45"/>
      <c r="D774" s="45"/>
      <c r="E774" s="45"/>
      <c r="F774" s="45"/>
    </row>
    <row r="775" spans="1:6" ht="14">
      <c r="A775" s="45"/>
      <c r="B775" s="45"/>
      <c r="C775" s="45"/>
      <c r="D775" s="45"/>
      <c r="E775" s="45"/>
      <c r="F775" s="45"/>
    </row>
    <row r="776" spans="1:6" ht="14">
      <c r="A776" s="45"/>
      <c r="B776" s="45"/>
      <c r="C776" s="45"/>
      <c r="D776" s="45"/>
      <c r="E776" s="45"/>
      <c r="F776" s="45"/>
    </row>
    <row r="777" spans="1:6" ht="14">
      <c r="A777" s="45"/>
      <c r="B777" s="45"/>
      <c r="C777" s="45"/>
      <c r="D777" s="45"/>
      <c r="E777" s="45"/>
      <c r="F777" s="45"/>
    </row>
    <row r="778" spans="1:6" ht="14">
      <c r="A778" s="45"/>
      <c r="B778" s="45"/>
      <c r="C778" s="45"/>
      <c r="D778" s="45"/>
      <c r="E778" s="45"/>
      <c r="F778" s="45"/>
    </row>
    <row r="779" spans="1:6" ht="14">
      <c r="A779" s="45"/>
      <c r="B779" s="45"/>
      <c r="C779" s="45"/>
      <c r="D779" s="45"/>
      <c r="E779" s="45"/>
      <c r="F779" s="45"/>
    </row>
    <row r="780" spans="1:6" ht="14">
      <c r="A780" s="45"/>
      <c r="B780" s="45"/>
      <c r="C780" s="45"/>
      <c r="D780" s="45"/>
      <c r="E780" s="45"/>
      <c r="F780" s="45"/>
    </row>
    <row r="781" spans="1:6" ht="14">
      <c r="A781" s="45"/>
      <c r="B781" s="45"/>
      <c r="C781" s="45"/>
      <c r="D781" s="45"/>
      <c r="E781" s="45"/>
      <c r="F781" s="45"/>
    </row>
    <row r="782" spans="1:6" ht="14">
      <c r="A782" s="45"/>
      <c r="B782" s="45"/>
      <c r="C782" s="45"/>
      <c r="D782" s="45"/>
      <c r="E782" s="45"/>
      <c r="F782" s="45"/>
    </row>
    <row r="783" spans="1:6" ht="14">
      <c r="A783" s="45"/>
      <c r="B783" s="45"/>
      <c r="C783" s="45"/>
      <c r="D783" s="45"/>
      <c r="E783" s="45"/>
      <c r="F783" s="45"/>
    </row>
    <row r="784" spans="1:6" ht="14">
      <c r="A784" s="45"/>
      <c r="B784" s="45"/>
      <c r="C784" s="45"/>
      <c r="D784" s="45"/>
      <c r="E784" s="45"/>
      <c r="F784" s="45"/>
    </row>
    <row r="785" spans="1:6" ht="14">
      <c r="A785" s="45"/>
      <c r="B785" s="45"/>
      <c r="C785" s="45"/>
      <c r="D785" s="45"/>
      <c r="E785" s="45"/>
      <c r="F785" s="45"/>
    </row>
    <row r="786" spans="1:6" ht="14">
      <c r="A786" s="45"/>
      <c r="B786" s="45"/>
      <c r="C786" s="45"/>
      <c r="D786" s="45"/>
      <c r="E786" s="45"/>
      <c r="F786" s="45"/>
    </row>
    <row r="787" spans="1:6" ht="14">
      <c r="A787" s="45"/>
      <c r="B787" s="45"/>
      <c r="C787" s="45"/>
      <c r="D787" s="45"/>
      <c r="E787" s="45"/>
      <c r="F787" s="45"/>
    </row>
    <row r="788" spans="1:6" ht="14">
      <c r="A788" s="45"/>
      <c r="B788" s="45"/>
      <c r="C788" s="45"/>
      <c r="D788" s="45"/>
      <c r="E788" s="45"/>
      <c r="F788" s="45"/>
    </row>
    <row r="789" spans="1:6" ht="14">
      <c r="A789" s="45"/>
      <c r="B789" s="45"/>
      <c r="C789" s="45"/>
      <c r="D789" s="45"/>
      <c r="E789" s="45"/>
      <c r="F789" s="45"/>
    </row>
    <row r="790" spans="1:6" ht="14">
      <c r="A790" s="45"/>
      <c r="B790" s="45"/>
      <c r="C790" s="45"/>
      <c r="D790" s="45"/>
      <c r="E790" s="45"/>
      <c r="F790" s="45"/>
    </row>
    <row r="791" spans="1:6" ht="14">
      <c r="A791" s="45"/>
      <c r="B791" s="45"/>
      <c r="C791" s="45"/>
      <c r="D791" s="45"/>
      <c r="E791" s="45"/>
      <c r="F791" s="45"/>
    </row>
    <row r="792" spans="1:6" ht="14">
      <c r="A792" s="45"/>
      <c r="B792" s="45"/>
      <c r="C792" s="45"/>
      <c r="D792" s="45"/>
      <c r="E792" s="45"/>
      <c r="F792" s="45"/>
    </row>
    <row r="793" spans="1:6" ht="14">
      <c r="A793" s="45"/>
      <c r="B793" s="45"/>
      <c r="C793" s="45"/>
      <c r="D793" s="45"/>
      <c r="E793" s="45"/>
      <c r="F793" s="45"/>
    </row>
    <row r="794" spans="1:6" ht="14">
      <c r="A794" s="45"/>
      <c r="B794" s="45"/>
      <c r="C794" s="45"/>
      <c r="D794" s="45"/>
      <c r="E794" s="45"/>
      <c r="F794" s="45"/>
    </row>
    <row r="795" spans="1:6" ht="14">
      <c r="A795" s="45"/>
      <c r="B795" s="45"/>
      <c r="C795" s="45"/>
      <c r="D795" s="45"/>
      <c r="E795" s="45"/>
      <c r="F795" s="45"/>
    </row>
    <row r="796" spans="1:6" ht="14">
      <c r="A796" s="45"/>
      <c r="B796" s="45"/>
      <c r="C796" s="45"/>
      <c r="D796" s="45"/>
      <c r="E796" s="45"/>
      <c r="F796" s="45"/>
    </row>
    <row r="797" spans="1:6" ht="14">
      <c r="A797" s="45"/>
      <c r="B797" s="45"/>
      <c r="C797" s="45"/>
      <c r="D797" s="45"/>
      <c r="E797" s="45"/>
      <c r="F797" s="45"/>
    </row>
    <row r="798" spans="1:6" ht="14">
      <c r="A798" s="45"/>
      <c r="B798" s="45"/>
      <c r="C798" s="45"/>
      <c r="D798" s="45"/>
      <c r="E798" s="45"/>
      <c r="F798" s="45"/>
    </row>
    <row r="799" spans="1:6" ht="14">
      <c r="A799" s="45"/>
      <c r="B799" s="45"/>
      <c r="C799" s="45"/>
      <c r="D799" s="45"/>
      <c r="E799" s="45"/>
      <c r="F799" s="45"/>
    </row>
    <row r="800" spans="1:6" ht="14">
      <c r="A800" s="45"/>
      <c r="B800" s="45"/>
      <c r="C800" s="45"/>
      <c r="D800" s="45"/>
      <c r="E800" s="45"/>
      <c r="F800" s="45"/>
    </row>
    <row r="801" spans="1:6" ht="14">
      <c r="A801" s="45"/>
      <c r="B801" s="45"/>
      <c r="C801" s="45"/>
      <c r="D801" s="45"/>
      <c r="E801" s="45"/>
      <c r="F801" s="45"/>
    </row>
    <row r="802" spans="1:6" ht="14">
      <c r="A802" s="45"/>
      <c r="B802" s="45"/>
      <c r="C802" s="45"/>
      <c r="D802" s="45"/>
      <c r="E802" s="45"/>
      <c r="F802" s="45"/>
    </row>
    <row r="803" spans="1:6" ht="14">
      <c r="A803" s="45"/>
      <c r="B803" s="45"/>
      <c r="C803" s="45"/>
      <c r="D803" s="45"/>
      <c r="E803" s="45"/>
      <c r="F803" s="45"/>
    </row>
    <row r="804" spans="1:6" ht="14">
      <c r="A804" s="45"/>
      <c r="B804" s="45"/>
      <c r="C804" s="45"/>
      <c r="D804" s="45"/>
      <c r="E804" s="45"/>
      <c r="F804" s="45"/>
    </row>
    <row r="805" spans="1:6" ht="14">
      <c r="A805" s="45"/>
      <c r="B805" s="45"/>
      <c r="C805" s="45"/>
      <c r="D805" s="45"/>
      <c r="E805" s="45"/>
      <c r="F805" s="45"/>
    </row>
    <row r="806" spans="1:6" ht="14">
      <c r="A806" s="45"/>
      <c r="B806" s="45"/>
      <c r="C806" s="45"/>
      <c r="D806" s="45"/>
      <c r="E806" s="45"/>
      <c r="F806" s="45"/>
    </row>
    <row r="807" spans="1:6" ht="14">
      <c r="A807" s="45"/>
      <c r="B807" s="45"/>
      <c r="C807" s="45"/>
      <c r="D807" s="45"/>
      <c r="E807" s="45"/>
      <c r="F807" s="45"/>
    </row>
    <row r="808" spans="1:6" ht="14">
      <c r="A808" s="45"/>
      <c r="B808" s="45"/>
      <c r="C808" s="45"/>
      <c r="D808" s="45"/>
      <c r="E808" s="45"/>
      <c r="F808" s="45"/>
    </row>
    <row r="809" spans="1:6" ht="14">
      <c r="A809" s="45"/>
      <c r="B809" s="45"/>
      <c r="C809" s="45"/>
      <c r="D809" s="45"/>
      <c r="E809" s="45"/>
      <c r="F809" s="45"/>
    </row>
    <row r="810" spans="1:6" ht="14">
      <c r="A810" s="45"/>
      <c r="B810" s="45"/>
      <c r="C810" s="45"/>
      <c r="D810" s="45"/>
      <c r="E810" s="45"/>
      <c r="F810" s="45"/>
    </row>
    <row r="811" spans="1:6" ht="14">
      <c r="A811" s="45"/>
      <c r="B811" s="45"/>
      <c r="C811" s="45"/>
      <c r="D811" s="45"/>
      <c r="E811" s="45"/>
      <c r="F811" s="45"/>
    </row>
    <row r="812" spans="1:6" ht="14">
      <c r="A812" s="45"/>
      <c r="B812" s="45"/>
      <c r="C812" s="45"/>
      <c r="D812" s="45"/>
      <c r="E812" s="45"/>
      <c r="F812" s="45"/>
    </row>
    <row r="813" spans="1:6" ht="14">
      <c r="A813" s="45"/>
      <c r="B813" s="45"/>
      <c r="C813" s="45"/>
      <c r="D813" s="45"/>
      <c r="E813" s="45"/>
      <c r="F813" s="45"/>
    </row>
    <row r="814" spans="1:6" ht="14">
      <c r="A814" s="45"/>
      <c r="B814" s="45"/>
      <c r="C814" s="45"/>
      <c r="D814" s="45"/>
      <c r="E814" s="45"/>
      <c r="F814" s="45"/>
    </row>
    <row r="815" spans="1:6" ht="14">
      <c r="A815" s="45"/>
      <c r="B815" s="45"/>
      <c r="C815" s="45"/>
      <c r="D815" s="45"/>
      <c r="E815" s="45"/>
      <c r="F815" s="45"/>
    </row>
    <row r="816" spans="1:6" ht="14">
      <c r="A816" s="45"/>
      <c r="B816" s="45"/>
      <c r="C816" s="45"/>
      <c r="D816" s="45"/>
      <c r="E816" s="45"/>
      <c r="F816" s="45"/>
    </row>
    <row r="817" spans="1:6" ht="14">
      <c r="A817" s="45"/>
      <c r="B817" s="45"/>
      <c r="C817" s="45"/>
      <c r="D817" s="45"/>
      <c r="E817" s="45"/>
      <c r="F817" s="45"/>
    </row>
    <row r="818" spans="1:6" ht="14">
      <c r="A818" s="45"/>
      <c r="B818" s="45"/>
      <c r="C818" s="45"/>
      <c r="D818" s="45"/>
      <c r="E818" s="45"/>
      <c r="F818" s="45"/>
    </row>
    <row r="819" spans="1:6" ht="14">
      <c r="A819" s="45"/>
      <c r="B819" s="45"/>
      <c r="C819" s="45"/>
      <c r="D819" s="45"/>
      <c r="E819" s="45"/>
      <c r="F819" s="45"/>
    </row>
    <row r="820" spans="1:6" ht="14">
      <c r="A820" s="45"/>
      <c r="B820" s="45"/>
      <c r="C820" s="45"/>
      <c r="D820" s="45"/>
      <c r="E820" s="45"/>
      <c r="F820" s="45"/>
    </row>
    <row r="821" spans="1:6" ht="14">
      <c r="A821" s="45"/>
      <c r="B821" s="45"/>
      <c r="C821" s="45"/>
      <c r="D821" s="45"/>
      <c r="E821" s="45"/>
      <c r="F821" s="45"/>
    </row>
    <row r="822" spans="1:6" ht="14">
      <c r="A822" s="45"/>
      <c r="B822" s="45"/>
      <c r="C822" s="45"/>
      <c r="D822" s="45"/>
      <c r="E822" s="45"/>
      <c r="F822" s="45"/>
    </row>
    <row r="823" spans="1:6" ht="14">
      <c r="A823" s="45"/>
      <c r="B823" s="45"/>
      <c r="C823" s="45"/>
      <c r="D823" s="45"/>
      <c r="E823" s="45"/>
      <c r="F823" s="45"/>
    </row>
    <row r="824" spans="1:6" ht="14">
      <c r="A824" s="45"/>
      <c r="B824" s="45"/>
      <c r="C824" s="45"/>
      <c r="D824" s="45"/>
      <c r="E824" s="45"/>
      <c r="F824" s="45"/>
    </row>
    <row r="825" spans="1:6" ht="14">
      <c r="A825" s="45"/>
      <c r="B825" s="45"/>
      <c r="C825" s="45"/>
      <c r="D825" s="45"/>
      <c r="E825" s="45"/>
      <c r="F825" s="45"/>
    </row>
    <row r="826" spans="1:6" ht="14">
      <c r="A826" s="45"/>
      <c r="B826" s="45"/>
      <c r="C826" s="45"/>
      <c r="D826" s="45"/>
      <c r="E826" s="45"/>
      <c r="F826" s="45"/>
    </row>
    <row r="827" spans="1:6" ht="14">
      <c r="A827" s="45"/>
      <c r="B827" s="45"/>
      <c r="C827" s="45"/>
      <c r="D827" s="45"/>
      <c r="E827" s="45"/>
      <c r="F827" s="45"/>
    </row>
    <row r="828" spans="1:6" ht="14">
      <c r="A828" s="45"/>
      <c r="B828" s="45"/>
      <c r="C828" s="45"/>
      <c r="D828" s="45"/>
      <c r="E828" s="45"/>
      <c r="F828" s="45"/>
    </row>
    <row r="829" spans="1:6" ht="14">
      <c r="A829" s="45"/>
      <c r="B829" s="45"/>
      <c r="C829" s="45"/>
      <c r="D829" s="45"/>
      <c r="E829" s="45"/>
      <c r="F829" s="45"/>
    </row>
    <row r="830" spans="1:6" ht="14">
      <c r="A830" s="45"/>
      <c r="B830" s="45"/>
      <c r="C830" s="45"/>
      <c r="D830" s="45"/>
      <c r="E830" s="45"/>
      <c r="F830" s="45"/>
    </row>
    <row r="831" spans="1:6" ht="14">
      <c r="A831" s="45"/>
      <c r="B831" s="45"/>
      <c r="C831" s="45"/>
      <c r="D831" s="45"/>
      <c r="E831" s="45"/>
      <c r="F831" s="45"/>
    </row>
    <row r="832" spans="1:6" ht="14">
      <c r="A832" s="45"/>
      <c r="B832" s="45"/>
      <c r="C832" s="45"/>
      <c r="D832" s="45"/>
      <c r="E832" s="45"/>
      <c r="F832" s="45"/>
    </row>
    <row r="833" spans="1:6" ht="14">
      <c r="A833" s="45"/>
      <c r="B833" s="45"/>
      <c r="C833" s="45"/>
      <c r="D833" s="45"/>
      <c r="E833" s="45"/>
      <c r="F833" s="45"/>
    </row>
    <row r="834" spans="1:6" ht="14">
      <c r="A834" s="45"/>
      <c r="B834" s="45"/>
      <c r="C834" s="45"/>
      <c r="D834" s="45"/>
      <c r="E834" s="45"/>
      <c r="F834" s="45"/>
    </row>
    <row r="835" spans="1:6" ht="14">
      <c r="A835" s="45"/>
      <c r="B835" s="45"/>
      <c r="C835" s="45"/>
      <c r="D835" s="45"/>
      <c r="E835" s="45"/>
      <c r="F835" s="45"/>
    </row>
    <row r="836" spans="1:6" ht="14">
      <c r="A836" s="45"/>
      <c r="B836" s="45"/>
      <c r="C836" s="45"/>
      <c r="D836" s="45"/>
      <c r="E836" s="45"/>
      <c r="F836" s="45"/>
    </row>
    <row r="837" spans="1:6" ht="14">
      <c r="A837" s="45"/>
      <c r="B837" s="45"/>
      <c r="C837" s="45"/>
      <c r="D837" s="45"/>
      <c r="E837" s="45"/>
      <c r="F837" s="45"/>
    </row>
    <row r="838" spans="1:6" ht="14">
      <c r="A838" s="45"/>
      <c r="B838" s="45"/>
      <c r="C838" s="45"/>
      <c r="D838" s="45"/>
      <c r="E838" s="45"/>
      <c r="F838" s="45"/>
    </row>
    <row r="839" spans="1:6" ht="14">
      <c r="A839" s="45"/>
      <c r="B839" s="45"/>
      <c r="C839" s="45"/>
      <c r="D839" s="45"/>
      <c r="E839" s="45"/>
      <c r="F839" s="45"/>
    </row>
    <row r="840" spans="1:6" ht="14">
      <c r="A840" s="45"/>
      <c r="B840" s="45"/>
      <c r="C840" s="45"/>
      <c r="D840" s="45"/>
      <c r="E840" s="45"/>
      <c r="F840" s="45"/>
    </row>
    <row r="841" spans="1:6" ht="14">
      <c r="A841" s="45"/>
      <c r="B841" s="45"/>
      <c r="C841" s="45"/>
      <c r="D841" s="45"/>
      <c r="E841" s="45"/>
      <c r="F841" s="45"/>
    </row>
    <row r="842" spans="1:6" ht="14">
      <c r="A842" s="45"/>
      <c r="B842" s="45"/>
      <c r="C842" s="45"/>
      <c r="D842" s="45"/>
      <c r="E842" s="45"/>
      <c r="F842" s="45"/>
    </row>
    <row r="843" spans="1:6" ht="14">
      <c r="A843" s="45"/>
      <c r="B843" s="45"/>
      <c r="C843" s="45"/>
      <c r="D843" s="45"/>
      <c r="E843" s="45"/>
      <c r="F843" s="45"/>
    </row>
    <row r="844" spans="1:6" ht="14">
      <c r="A844" s="45"/>
      <c r="B844" s="45"/>
      <c r="C844" s="45"/>
      <c r="D844" s="45"/>
      <c r="E844" s="45"/>
      <c r="F844" s="45"/>
    </row>
    <row r="845" spans="1:6" ht="14">
      <c r="A845" s="45"/>
      <c r="B845" s="45"/>
      <c r="C845" s="45"/>
      <c r="D845" s="45"/>
      <c r="E845" s="45"/>
      <c r="F845" s="45"/>
    </row>
    <row r="846" spans="1:6" ht="14">
      <c r="A846" s="45"/>
      <c r="B846" s="45"/>
      <c r="C846" s="45"/>
      <c r="D846" s="45"/>
      <c r="E846" s="45"/>
      <c r="F846" s="45"/>
    </row>
    <row r="847" spans="1:6" ht="14">
      <c r="A847" s="45"/>
      <c r="B847" s="45"/>
      <c r="C847" s="45"/>
      <c r="D847" s="45"/>
      <c r="E847" s="45"/>
      <c r="F847" s="45"/>
    </row>
    <row r="848" spans="1:6" ht="14">
      <c r="A848" s="45"/>
      <c r="B848" s="45"/>
      <c r="C848" s="45"/>
      <c r="D848" s="45"/>
      <c r="E848" s="45"/>
      <c r="F848" s="45"/>
    </row>
    <row r="849" spans="1:6" ht="14">
      <c r="A849" s="45"/>
      <c r="B849" s="45"/>
      <c r="C849" s="45"/>
      <c r="D849" s="45"/>
      <c r="E849" s="45"/>
      <c r="F849" s="45"/>
    </row>
    <row r="850" spans="1:6" ht="14">
      <c r="A850" s="45"/>
      <c r="B850" s="45"/>
      <c r="C850" s="45"/>
      <c r="D850" s="45"/>
      <c r="E850" s="45"/>
      <c r="F850" s="45"/>
    </row>
    <row r="851" spans="1:6" ht="14">
      <c r="A851" s="45"/>
      <c r="B851" s="45"/>
      <c r="C851" s="45"/>
      <c r="D851" s="45"/>
      <c r="E851" s="45"/>
      <c r="F851" s="45"/>
    </row>
    <row r="852" spans="1:6" ht="14">
      <c r="A852" s="45"/>
      <c r="B852" s="45"/>
      <c r="C852" s="45"/>
      <c r="D852" s="45"/>
      <c r="E852" s="45"/>
      <c r="F852" s="45"/>
    </row>
    <row r="853" spans="1:6" ht="14">
      <c r="A853" s="45"/>
      <c r="B853" s="45"/>
      <c r="C853" s="45"/>
      <c r="D853" s="45"/>
      <c r="E853" s="45"/>
      <c r="F853" s="45"/>
    </row>
    <row r="854" spans="1:6" ht="14">
      <c r="A854" s="45"/>
      <c r="B854" s="45"/>
      <c r="C854" s="45"/>
      <c r="D854" s="45"/>
      <c r="E854" s="45"/>
      <c r="F854" s="45"/>
    </row>
    <row r="855" spans="1:6" ht="14">
      <c r="A855" s="45"/>
      <c r="B855" s="45"/>
      <c r="C855" s="45"/>
      <c r="D855" s="45"/>
      <c r="E855" s="45"/>
      <c r="F855" s="45"/>
    </row>
    <row r="856" spans="1:6" ht="14">
      <c r="A856" s="45"/>
      <c r="B856" s="45"/>
      <c r="C856" s="45"/>
      <c r="D856" s="45"/>
      <c r="E856" s="45"/>
      <c r="F856" s="45"/>
    </row>
    <row r="857" spans="1:6" ht="14">
      <c r="A857" s="45"/>
      <c r="B857" s="45"/>
      <c r="C857" s="45"/>
      <c r="D857" s="45"/>
      <c r="E857" s="45"/>
      <c r="F857" s="45"/>
    </row>
    <row r="858" spans="1:6" ht="14">
      <c r="A858" s="45"/>
      <c r="B858" s="45"/>
      <c r="C858" s="45"/>
      <c r="D858" s="45"/>
      <c r="E858" s="45"/>
      <c r="F858" s="45"/>
    </row>
    <row r="859" spans="1:6" ht="14">
      <c r="A859" s="45"/>
      <c r="B859" s="45"/>
      <c r="C859" s="45"/>
      <c r="D859" s="45"/>
      <c r="E859" s="45"/>
      <c r="F859" s="45"/>
    </row>
    <row r="860" spans="1:6" ht="14">
      <c r="A860" s="45"/>
      <c r="B860" s="45"/>
      <c r="C860" s="45"/>
      <c r="D860" s="45"/>
      <c r="E860" s="45"/>
      <c r="F860" s="45"/>
    </row>
    <row r="861" spans="1:6" ht="14">
      <c r="A861" s="45"/>
      <c r="B861" s="45"/>
      <c r="C861" s="45"/>
      <c r="D861" s="45"/>
      <c r="E861" s="45"/>
      <c r="F861" s="45"/>
    </row>
    <row r="862" spans="1:6" ht="14">
      <c r="A862" s="45"/>
      <c r="B862" s="45"/>
      <c r="C862" s="45"/>
      <c r="D862" s="45"/>
      <c r="E862" s="45"/>
      <c r="F862" s="45"/>
    </row>
    <row r="863" spans="1:6" ht="14">
      <c r="A863" s="45"/>
      <c r="B863" s="45"/>
      <c r="C863" s="45"/>
      <c r="D863" s="45"/>
      <c r="E863" s="45"/>
      <c r="F863" s="45"/>
    </row>
    <row r="864" spans="1:6" ht="14">
      <c r="A864" s="45"/>
      <c r="B864" s="45"/>
      <c r="C864" s="45"/>
      <c r="D864" s="45"/>
      <c r="E864" s="45"/>
      <c r="F864" s="45"/>
    </row>
    <row r="865" spans="1:6" ht="14">
      <c r="A865" s="45"/>
      <c r="B865" s="45"/>
      <c r="C865" s="45"/>
      <c r="D865" s="45"/>
      <c r="E865" s="45"/>
      <c r="F865" s="45"/>
    </row>
    <row r="866" spans="1:6" ht="14">
      <c r="A866" s="45"/>
      <c r="B866" s="45"/>
      <c r="C866" s="45"/>
      <c r="D866" s="45"/>
      <c r="E866" s="45"/>
      <c r="F866" s="45"/>
    </row>
    <row r="867" spans="1:6" ht="14">
      <c r="A867" s="45"/>
      <c r="B867" s="45"/>
      <c r="C867" s="45"/>
      <c r="D867" s="45"/>
      <c r="E867" s="45"/>
      <c r="F867" s="45"/>
    </row>
    <row r="868" spans="1:6" ht="14">
      <c r="A868" s="45"/>
      <c r="B868" s="45"/>
      <c r="C868" s="45"/>
      <c r="D868" s="45"/>
      <c r="E868" s="45"/>
      <c r="F868" s="45"/>
    </row>
    <row r="869" spans="1:6" ht="14">
      <c r="A869" s="45"/>
      <c r="B869" s="45"/>
      <c r="C869" s="45"/>
      <c r="D869" s="45"/>
      <c r="E869" s="45"/>
      <c r="F869" s="45"/>
    </row>
    <row r="870" spans="1:6" ht="14">
      <c r="A870" s="45"/>
      <c r="B870" s="45"/>
      <c r="C870" s="45"/>
      <c r="D870" s="45"/>
      <c r="E870" s="45"/>
      <c r="F870" s="45"/>
    </row>
    <row r="871" spans="1:6" ht="14">
      <c r="A871" s="45"/>
      <c r="B871" s="45"/>
      <c r="C871" s="45"/>
      <c r="D871" s="45"/>
      <c r="E871" s="45"/>
      <c r="F871" s="45"/>
    </row>
    <row r="872" spans="1:6" ht="14">
      <c r="A872" s="45"/>
      <c r="B872" s="45"/>
      <c r="C872" s="45"/>
      <c r="D872" s="45"/>
      <c r="E872" s="45"/>
      <c r="F872" s="45"/>
    </row>
    <row r="873" spans="1:6" ht="14">
      <c r="A873" s="45"/>
      <c r="B873" s="45"/>
      <c r="C873" s="45"/>
      <c r="D873" s="45"/>
      <c r="E873" s="45"/>
      <c r="F873" s="45"/>
    </row>
    <row r="874" spans="1:6" ht="14">
      <c r="A874" s="45"/>
      <c r="B874" s="45"/>
      <c r="C874" s="45"/>
      <c r="D874" s="45"/>
      <c r="E874" s="45"/>
      <c r="F874" s="45"/>
    </row>
    <row r="875" spans="1:6" ht="14">
      <c r="A875" s="45"/>
      <c r="B875" s="45"/>
      <c r="C875" s="45"/>
      <c r="D875" s="45"/>
      <c r="E875" s="45"/>
      <c r="F875" s="45"/>
    </row>
    <row r="876" spans="1:6" ht="14">
      <c r="A876" s="45"/>
      <c r="B876" s="45"/>
      <c r="C876" s="45"/>
      <c r="D876" s="45"/>
      <c r="E876" s="45"/>
      <c r="F876" s="45"/>
    </row>
    <row r="877" spans="1:6" ht="14">
      <c r="A877" s="45"/>
      <c r="B877" s="45"/>
      <c r="C877" s="45"/>
      <c r="D877" s="45"/>
      <c r="E877" s="45"/>
      <c r="F877" s="45"/>
    </row>
    <row r="878" spans="1:6" ht="14">
      <c r="A878" s="45"/>
      <c r="B878" s="45"/>
      <c r="C878" s="45"/>
      <c r="D878" s="45"/>
      <c r="E878" s="45"/>
      <c r="F878" s="45"/>
    </row>
    <row r="879" spans="1:6" ht="14">
      <c r="A879" s="45"/>
      <c r="B879" s="45"/>
      <c r="C879" s="45"/>
      <c r="D879" s="45"/>
      <c r="E879" s="45"/>
      <c r="F879" s="45"/>
    </row>
    <row r="880" spans="1:6" ht="14">
      <c r="A880" s="45"/>
      <c r="B880" s="45"/>
      <c r="C880" s="45"/>
      <c r="D880" s="45"/>
      <c r="E880" s="45"/>
      <c r="F880" s="45"/>
    </row>
    <row r="881" spans="1:6" ht="14">
      <c r="A881" s="45"/>
      <c r="B881" s="45"/>
      <c r="C881" s="45"/>
      <c r="D881" s="45"/>
      <c r="E881" s="45"/>
      <c r="F881" s="45"/>
    </row>
    <row r="882" spans="1:6" ht="14">
      <c r="A882" s="45"/>
      <c r="B882" s="45"/>
      <c r="C882" s="45"/>
      <c r="D882" s="45"/>
      <c r="E882" s="45"/>
      <c r="F882" s="45"/>
    </row>
    <row r="883" spans="1:6" ht="14">
      <c r="A883" s="45"/>
      <c r="B883" s="45"/>
      <c r="C883" s="45"/>
      <c r="D883" s="45"/>
      <c r="E883" s="45"/>
      <c r="F883" s="45"/>
    </row>
    <row r="884" spans="1:6" ht="14">
      <c r="A884" s="45"/>
      <c r="B884" s="45"/>
      <c r="C884" s="45"/>
      <c r="D884" s="45"/>
      <c r="E884" s="45"/>
      <c r="F884" s="45"/>
    </row>
    <row r="885" spans="1:6" ht="14">
      <c r="A885" s="45"/>
      <c r="B885" s="45"/>
      <c r="C885" s="45"/>
      <c r="D885" s="45"/>
      <c r="E885" s="45"/>
      <c r="F885" s="45"/>
    </row>
    <row r="886" spans="1:6" ht="14">
      <c r="A886" s="45"/>
      <c r="B886" s="45"/>
      <c r="C886" s="45"/>
      <c r="D886" s="45"/>
      <c r="E886" s="45"/>
      <c r="F886" s="45"/>
    </row>
    <row r="887" spans="1:6" ht="14">
      <c r="A887" s="45"/>
      <c r="B887" s="45"/>
      <c r="C887" s="45"/>
      <c r="D887" s="45"/>
      <c r="E887" s="45"/>
      <c r="F887" s="45"/>
    </row>
    <row r="888" spans="1:6" ht="14">
      <c r="A888" s="45"/>
      <c r="B888" s="45"/>
      <c r="C888" s="45"/>
      <c r="D888" s="45"/>
      <c r="E888" s="45"/>
      <c r="F888" s="45"/>
    </row>
    <row r="889" spans="1:6" ht="14">
      <c r="A889" s="45"/>
      <c r="B889" s="45"/>
      <c r="C889" s="45"/>
      <c r="D889" s="45"/>
      <c r="E889" s="45"/>
      <c r="F889" s="45"/>
    </row>
    <row r="890" spans="1:6" ht="14">
      <c r="A890" s="45"/>
      <c r="B890" s="45"/>
      <c r="C890" s="45"/>
      <c r="D890" s="45"/>
      <c r="E890" s="45"/>
      <c r="F890" s="45"/>
    </row>
    <row r="891" spans="1:6" ht="14">
      <c r="A891" s="45"/>
      <c r="B891" s="45"/>
      <c r="C891" s="45"/>
      <c r="D891" s="45"/>
      <c r="E891" s="45"/>
      <c r="F891" s="45"/>
    </row>
    <row r="892" spans="1:6" ht="14">
      <c r="A892" s="45"/>
      <c r="B892" s="45"/>
      <c r="C892" s="45"/>
      <c r="D892" s="45"/>
      <c r="E892" s="45"/>
      <c r="F892" s="45"/>
    </row>
    <row r="893" spans="1:6" ht="14">
      <c r="A893" s="45"/>
      <c r="B893" s="45"/>
      <c r="C893" s="45"/>
      <c r="D893" s="45"/>
      <c r="E893" s="45"/>
      <c r="F893" s="45"/>
    </row>
    <row r="894" spans="1:6" ht="14">
      <c r="A894" s="45"/>
      <c r="B894" s="45"/>
      <c r="C894" s="45"/>
      <c r="D894" s="45"/>
      <c r="E894" s="45"/>
      <c r="F894" s="45"/>
    </row>
    <row r="895" spans="1:6" ht="14">
      <c r="A895" s="45"/>
      <c r="B895" s="45"/>
      <c r="C895" s="45"/>
      <c r="D895" s="45"/>
      <c r="E895" s="45"/>
      <c r="F895" s="45"/>
    </row>
    <row r="896" spans="1:6" ht="14">
      <c r="A896" s="45"/>
      <c r="B896" s="45"/>
      <c r="C896" s="45"/>
      <c r="D896" s="45"/>
      <c r="E896" s="45"/>
      <c r="F896" s="45"/>
    </row>
    <row r="897" spans="1:6" ht="14">
      <c r="A897" s="45"/>
      <c r="B897" s="45"/>
      <c r="C897" s="45"/>
      <c r="D897" s="45"/>
      <c r="E897" s="45"/>
      <c r="F897" s="45"/>
    </row>
    <row r="898" spans="1:6" ht="14">
      <c r="A898" s="45"/>
      <c r="B898" s="45"/>
      <c r="C898" s="45"/>
      <c r="D898" s="45"/>
      <c r="E898" s="45"/>
      <c r="F898" s="45"/>
    </row>
    <row r="899" spans="1:6" ht="14">
      <c r="A899" s="45"/>
      <c r="B899" s="45"/>
      <c r="C899" s="45"/>
      <c r="D899" s="45"/>
      <c r="E899" s="45"/>
      <c r="F899" s="45"/>
    </row>
    <row r="900" spans="1:6" ht="14">
      <c r="A900" s="45"/>
      <c r="B900" s="45"/>
      <c r="C900" s="45"/>
      <c r="D900" s="45"/>
      <c r="E900" s="45"/>
      <c r="F900" s="45"/>
    </row>
    <row r="901" spans="1:6" ht="14">
      <c r="A901" s="45"/>
      <c r="B901" s="45"/>
      <c r="C901" s="45"/>
      <c r="D901" s="45"/>
      <c r="E901" s="45"/>
      <c r="F901" s="45"/>
    </row>
    <row r="902" spans="1:6" ht="14">
      <c r="A902" s="45"/>
      <c r="B902" s="45"/>
      <c r="C902" s="45"/>
      <c r="D902" s="45"/>
      <c r="E902" s="45"/>
      <c r="F902" s="45"/>
    </row>
    <row r="903" spans="1:6" ht="14">
      <c r="A903" s="45"/>
      <c r="B903" s="45"/>
      <c r="C903" s="45"/>
      <c r="D903" s="45"/>
      <c r="E903" s="45"/>
      <c r="F903" s="45"/>
    </row>
    <row r="904" spans="1:6" ht="14">
      <c r="A904" s="45"/>
      <c r="B904" s="45"/>
      <c r="C904" s="45"/>
      <c r="D904" s="45"/>
      <c r="E904" s="45"/>
      <c r="F904" s="45"/>
    </row>
    <row r="905" spans="1:6" ht="14">
      <c r="A905" s="45"/>
      <c r="B905" s="45"/>
      <c r="C905" s="45"/>
      <c r="D905" s="45"/>
      <c r="E905" s="45"/>
      <c r="F905" s="45"/>
    </row>
    <row r="906" spans="1:6" ht="14">
      <c r="A906" s="45"/>
      <c r="B906" s="45"/>
      <c r="C906" s="45"/>
      <c r="D906" s="45"/>
      <c r="E906" s="45"/>
      <c r="F906" s="45"/>
    </row>
    <row r="907" spans="1:6" ht="14">
      <c r="A907" s="45"/>
      <c r="B907" s="45"/>
      <c r="C907" s="45"/>
      <c r="D907" s="45"/>
      <c r="E907" s="45"/>
      <c r="F907" s="45"/>
    </row>
    <row r="908" spans="1:6" ht="14">
      <c r="A908" s="45"/>
      <c r="B908" s="45"/>
      <c r="C908" s="45"/>
      <c r="D908" s="45"/>
      <c r="E908" s="45"/>
      <c r="F908" s="45"/>
    </row>
    <row r="909" spans="1:6" ht="14">
      <c r="A909" s="45"/>
      <c r="B909" s="45"/>
      <c r="C909" s="45"/>
      <c r="D909" s="45"/>
      <c r="E909" s="45"/>
      <c r="F909" s="45"/>
    </row>
    <row r="910" spans="1:6" ht="14">
      <c r="A910" s="45"/>
      <c r="B910" s="45"/>
      <c r="C910" s="45"/>
      <c r="D910" s="45"/>
      <c r="E910" s="45"/>
      <c r="F910" s="45"/>
    </row>
    <row r="911" spans="1:6" ht="14">
      <c r="A911" s="45"/>
      <c r="B911" s="45"/>
      <c r="C911" s="45"/>
      <c r="D911" s="45"/>
      <c r="E911" s="45"/>
      <c r="F911" s="45"/>
    </row>
    <row r="912" spans="1:6" ht="14">
      <c r="A912" s="45"/>
      <c r="B912" s="45"/>
      <c r="C912" s="45"/>
      <c r="D912" s="45"/>
      <c r="E912" s="45"/>
      <c r="F912" s="45"/>
    </row>
    <row r="913" spans="1:6" ht="14">
      <c r="A913" s="45"/>
      <c r="B913" s="45"/>
      <c r="C913" s="45"/>
      <c r="D913" s="45"/>
      <c r="E913" s="45"/>
      <c r="F913" s="45"/>
    </row>
    <row r="914" spans="1:6" ht="14">
      <c r="A914" s="45"/>
      <c r="B914" s="45"/>
      <c r="C914" s="45"/>
      <c r="D914" s="45"/>
      <c r="E914" s="45"/>
      <c r="F914" s="45"/>
    </row>
    <row r="915" spans="1:6" ht="14">
      <c r="A915" s="45"/>
      <c r="B915" s="45"/>
      <c r="C915" s="45"/>
      <c r="D915" s="45"/>
      <c r="E915" s="45"/>
      <c r="F915" s="45"/>
    </row>
    <row r="916" spans="1:6" ht="14">
      <c r="A916" s="45"/>
      <c r="B916" s="45"/>
      <c r="C916" s="45"/>
      <c r="D916" s="45"/>
      <c r="E916" s="45"/>
      <c r="F916" s="45"/>
    </row>
    <row r="917" spans="1:6" ht="14">
      <c r="A917" s="45"/>
      <c r="B917" s="45"/>
      <c r="C917" s="45"/>
      <c r="D917" s="45"/>
      <c r="E917" s="45"/>
      <c r="F917" s="45"/>
    </row>
    <row r="918" spans="1:6" ht="14">
      <c r="A918" s="45"/>
      <c r="B918" s="45"/>
      <c r="C918" s="45"/>
      <c r="D918" s="45"/>
      <c r="E918" s="45"/>
      <c r="F918" s="45"/>
    </row>
    <row r="919" spans="1:6" ht="14">
      <c r="A919" s="45"/>
      <c r="B919" s="45"/>
      <c r="C919" s="45"/>
      <c r="D919" s="45"/>
      <c r="E919" s="45"/>
      <c r="F919" s="45"/>
    </row>
    <row r="920" spans="1:6" ht="14">
      <c r="A920" s="45"/>
      <c r="B920" s="45"/>
      <c r="C920" s="45"/>
      <c r="D920" s="45"/>
      <c r="E920" s="45"/>
      <c r="F920" s="45"/>
    </row>
    <row r="921" spans="1:6" ht="14">
      <c r="A921" s="45"/>
      <c r="B921" s="45"/>
      <c r="C921" s="45"/>
      <c r="D921" s="45"/>
      <c r="E921" s="45"/>
      <c r="F921" s="45"/>
    </row>
    <row r="922" spans="1:6" ht="14">
      <c r="A922" s="45"/>
      <c r="B922" s="45"/>
      <c r="C922" s="45"/>
      <c r="D922" s="45"/>
      <c r="E922" s="45"/>
      <c r="F922" s="45"/>
    </row>
    <row r="923" spans="1:6" ht="14">
      <c r="A923" s="45"/>
      <c r="B923" s="45"/>
      <c r="C923" s="45"/>
      <c r="D923" s="45"/>
      <c r="E923" s="45"/>
      <c r="F923" s="45"/>
    </row>
    <row r="924" spans="1:6" ht="14">
      <c r="A924" s="45"/>
      <c r="B924" s="45"/>
      <c r="C924" s="45"/>
      <c r="D924" s="45"/>
      <c r="E924" s="45"/>
      <c r="F924" s="45"/>
    </row>
    <row r="925" spans="1:6" ht="14">
      <c r="A925" s="45"/>
      <c r="B925" s="45"/>
      <c r="C925" s="45"/>
      <c r="D925" s="45"/>
      <c r="E925" s="45"/>
      <c r="F925" s="45"/>
    </row>
    <row r="926" spans="1:6" ht="14">
      <c r="A926" s="45"/>
      <c r="B926" s="45"/>
      <c r="C926" s="45"/>
      <c r="D926" s="45"/>
      <c r="E926" s="45"/>
      <c r="F926" s="45"/>
    </row>
    <row r="927" spans="1:6" ht="14">
      <c r="A927" s="45"/>
      <c r="B927" s="45"/>
      <c r="C927" s="45"/>
      <c r="D927" s="45"/>
      <c r="E927" s="45"/>
      <c r="F927" s="45"/>
    </row>
    <row r="928" spans="1:6" ht="14">
      <c r="A928" s="45"/>
      <c r="B928" s="45"/>
      <c r="C928" s="45"/>
      <c r="D928" s="45"/>
      <c r="E928" s="45"/>
      <c r="F928" s="45"/>
    </row>
    <row r="929" spans="1:6" ht="14">
      <c r="A929" s="45"/>
      <c r="B929" s="45"/>
      <c r="C929" s="45"/>
      <c r="D929" s="45"/>
      <c r="E929" s="45"/>
      <c r="F929" s="45"/>
    </row>
    <row r="930" spans="1:6" ht="14">
      <c r="A930" s="45"/>
      <c r="B930" s="45"/>
      <c r="C930" s="45"/>
      <c r="D930" s="45"/>
      <c r="E930" s="45"/>
      <c r="F930" s="45"/>
    </row>
    <row r="931" spans="1:6" ht="14">
      <c r="A931" s="45"/>
      <c r="B931" s="45"/>
      <c r="C931" s="45"/>
      <c r="D931" s="45"/>
      <c r="E931" s="45"/>
      <c r="F931" s="45"/>
    </row>
    <row r="932" spans="1:6" ht="14">
      <c r="A932" s="45"/>
      <c r="B932" s="45"/>
      <c r="C932" s="45"/>
      <c r="D932" s="45"/>
      <c r="E932" s="45"/>
      <c r="F932" s="45"/>
    </row>
    <row r="933" spans="1:6" ht="14">
      <c r="A933" s="45"/>
      <c r="B933" s="45"/>
      <c r="C933" s="45"/>
      <c r="D933" s="45"/>
      <c r="E933" s="45"/>
      <c r="F933" s="45"/>
    </row>
    <row r="934" spans="1:6" ht="14">
      <c r="A934" s="45"/>
      <c r="B934" s="45"/>
      <c r="C934" s="45"/>
      <c r="D934" s="45"/>
      <c r="E934" s="45"/>
      <c r="F934" s="45"/>
    </row>
    <row r="935" spans="1:6" ht="14">
      <c r="A935" s="45"/>
      <c r="B935" s="45"/>
      <c r="C935" s="45"/>
      <c r="D935" s="45"/>
      <c r="E935" s="45"/>
      <c r="F935" s="45"/>
    </row>
    <row r="936" spans="1:6" ht="14">
      <c r="A936" s="45"/>
      <c r="B936" s="45"/>
      <c r="C936" s="45"/>
      <c r="D936" s="45"/>
      <c r="E936" s="45"/>
      <c r="F936" s="45"/>
    </row>
    <row r="937" spans="1:6" ht="14">
      <c r="A937" s="45"/>
      <c r="B937" s="45"/>
      <c r="C937" s="45"/>
      <c r="D937" s="45"/>
      <c r="E937" s="45"/>
      <c r="F937" s="45"/>
    </row>
    <row r="938" spans="1:6" ht="14">
      <c r="A938" s="45"/>
      <c r="B938" s="45"/>
      <c r="C938" s="45"/>
      <c r="D938" s="45"/>
      <c r="E938" s="45"/>
      <c r="F938" s="45"/>
    </row>
    <row r="939" spans="1:6" ht="14">
      <c r="A939" s="45"/>
      <c r="B939" s="45"/>
      <c r="C939" s="45"/>
      <c r="D939" s="45"/>
      <c r="E939" s="45"/>
      <c r="F939" s="45"/>
    </row>
    <row r="940" spans="1:6" ht="14">
      <c r="A940" s="45"/>
      <c r="B940" s="45"/>
      <c r="C940" s="45"/>
      <c r="D940" s="45"/>
      <c r="E940" s="45"/>
      <c r="F940" s="45"/>
    </row>
    <row r="941" spans="1:6" ht="14">
      <c r="A941" s="45"/>
      <c r="B941" s="45"/>
      <c r="C941" s="45"/>
      <c r="D941" s="45"/>
      <c r="E941" s="45"/>
      <c r="F941" s="45"/>
    </row>
    <row r="942" spans="1:6" ht="14">
      <c r="A942" s="45"/>
      <c r="B942" s="45"/>
      <c r="C942" s="45"/>
      <c r="D942" s="45"/>
      <c r="E942" s="45"/>
      <c r="F942" s="45"/>
    </row>
    <row r="943" spans="1:6" ht="14">
      <c r="A943" s="45"/>
      <c r="B943" s="45"/>
      <c r="C943" s="45"/>
      <c r="D943" s="45"/>
      <c r="E943" s="45"/>
      <c r="F943" s="45"/>
    </row>
    <row r="944" spans="1:6" ht="14">
      <c r="A944" s="45"/>
      <c r="B944" s="45"/>
      <c r="C944" s="45"/>
      <c r="D944" s="45"/>
      <c r="E944" s="45"/>
      <c r="F944" s="45"/>
    </row>
    <row r="945" spans="1:6" ht="14">
      <c r="A945" s="45"/>
      <c r="B945" s="45"/>
      <c r="C945" s="45"/>
      <c r="D945" s="45"/>
      <c r="E945" s="45"/>
      <c r="F945" s="45"/>
    </row>
    <row r="946" spans="1:6" ht="14">
      <c r="A946" s="45"/>
      <c r="B946" s="45"/>
      <c r="C946" s="45"/>
      <c r="D946" s="45"/>
      <c r="E946" s="45"/>
      <c r="F946" s="45"/>
    </row>
    <row r="947" spans="1:6" ht="14">
      <c r="A947" s="45"/>
      <c r="B947" s="45"/>
      <c r="C947" s="45"/>
      <c r="D947" s="45"/>
      <c r="E947" s="45"/>
      <c r="F947" s="45"/>
    </row>
    <row r="948" spans="1:6" ht="14">
      <c r="A948" s="45"/>
      <c r="B948" s="45"/>
      <c r="C948" s="45"/>
      <c r="D948" s="45"/>
      <c r="E948" s="45"/>
      <c r="F948" s="45"/>
    </row>
    <row r="949" spans="1:6" ht="14">
      <c r="A949" s="45"/>
      <c r="B949" s="45"/>
      <c r="C949" s="45"/>
      <c r="D949" s="45"/>
      <c r="E949" s="45"/>
      <c r="F949" s="45"/>
    </row>
    <row r="950" spans="1:6" ht="14">
      <c r="A950" s="45"/>
      <c r="B950" s="45"/>
      <c r="C950" s="45"/>
      <c r="D950" s="45"/>
      <c r="E950" s="45"/>
      <c r="F950" s="45"/>
    </row>
    <row r="951" spans="1:6" ht="14">
      <c r="A951" s="45"/>
      <c r="B951" s="45"/>
      <c r="C951" s="45"/>
      <c r="D951" s="45"/>
      <c r="E951" s="45"/>
      <c r="F951" s="45"/>
    </row>
    <row r="952" spans="1:6" ht="14">
      <c r="A952" s="45"/>
      <c r="B952" s="45"/>
      <c r="C952" s="45"/>
      <c r="D952" s="45"/>
      <c r="E952" s="45"/>
      <c r="F952" s="45"/>
    </row>
    <row r="953" spans="1:6" ht="14">
      <c r="A953" s="45"/>
      <c r="B953" s="45"/>
      <c r="C953" s="45"/>
      <c r="D953" s="45"/>
      <c r="E953" s="45"/>
      <c r="F953" s="45"/>
    </row>
    <row r="954" spans="1:6" ht="14">
      <c r="A954" s="45"/>
      <c r="B954" s="45"/>
      <c r="C954" s="45"/>
      <c r="D954" s="45"/>
      <c r="E954" s="45"/>
      <c r="F954" s="45"/>
    </row>
    <row r="955" spans="1:6" ht="14">
      <c r="A955" s="45"/>
      <c r="B955" s="45"/>
      <c r="C955" s="45"/>
      <c r="D955" s="45"/>
      <c r="E955" s="45"/>
      <c r="F955" s="45"/>
    </row>
    <row r="956" spans="1:6" ht="14">
      <c r="A956" s="45"/>
      <c r="B956" s="45"/>
      <c r="C956" s="45"/>
      <c r="D956" s="45"/>
      <c r="E956" s="45"/>
      <c r="F956" s="45"/>
    </row>
    <row r="957" spans="1:6" ht="14">
      <c r="A957" s="45"/>
      <c r="B957" s="45"/>
      <c r="C957" s="45"/>
      <c r="D957" s="45"/>
      <c r="E957" s="45"/>
      <c r="F957" s="45"/>
    </row>
    <row r="958" spans="1:6" ht="14">
      <c r="A958" s="45"/>
      <c r="B958" s="45"/>
      <c r="C958" s="45"/>
      <c r="D958" s="45"/>
      <c r="E958" s="45"/>
      <c r="F958" s="45"/>
    </row>
    <row r="959" spans="1:6" ht="14">
      <c r="A959" s="45"/>
      <c r="B959" s="45"/>
      <c r="C959" s="45"/>
      <c r="D959" s="45"/>
      <c r="E959" s="45"/>
      <c r="F959" s="45"/>
    </row>
    <row r="960" spans="1:6" ht="14">
      <c r="A960" s="45"/>
      <c r="B960" s="45"/>
      <c r="C960" s="45"/>
      <c r="D960" s="45"/>
      <c r="E960" s="45"/>
      <c r="F960" s="45"/>
    </row>
    <row r="961" spans="1:6" ht="14">
      <c r="A961" s="45"/>
      <c r="B961" s="45"/>
      <c r="C961" s="45"/>
      <c r="D961" s="45"/>
      <c r="E961" s="45"/>
      <c r="F961" s="45"/>
    </row>
    <row r="962" spans="1:6" ht="14">
      <c r="A962" s="45"/>
      <c r="B962" s="45"/>
      <c r="C962" s="45"/>
      <c r="D962" s="45"/>
      <c r="E962" s="45"/>
      <c r="F962" s="45"/>
    </row>
    <row r="963" spans="1:6" ht="14">
      <c r="A963" s="45"/>
      <c r="B963" s="45"/>
      <c r="C963" s="45"/>
      <c r="D963" s="45"/>
      <c r="E963" s="45"/>
      <c r="F963" s="45"/>
    </row>
    <row r="964" spans="1:6" ht="14">
      <c r="A964" s="45"/>
      <c r="B964" s="45"/>
      <c r="C964" s="45"/>
      <c r="D964" s="45"/>
      <c r="E964" s="45"/>
      <c r="F964" s="45"/>
    </row>
    <row r="965" spans="1:6" ht="14">
      <c r="A965" s="45"/>
      <c r="B965" s="45"/>
      <c r="C965" s="45"/>
      <c r="D965" s="45"/>
      <c r="E965" s="45"/>
      <c r="F965" s="45"/>
    </row>
    <row r="966" spans="1:6" ht="14">
      <c r="A966" s="45"/>
      <c r="B966" s="45"/>
      <c r="C966" s="45"/>
      <c r="D966" s="45"/>
      <c r="E966" s="45"/>
      <c r="F966" s="45"/>
    </row>
    <row r="967" spans="1:6" ht="14">
      <c r="A967" s="45"/>
      <c r="B967" s="45"/>
      <c r="C967" s="45"/>
      <c r="D967" s="45"/>
      <c r="E967" s="45"/>
      <c r="F967" s="45"/>
    </row>
    <row r="968" spans="1:6" ht="14">
      <c r="A968" s="45"/>
      <c r="B968" s="45"/>
      <c r="C968" s="45"/>
      <c r="D968" s="45"/>
      <c r="E968" s="45"/>
      <c r="F968" s="45"/>
    </row>
    <row r="969" spans="1:6" ht="14">
      <c r="A969" s="45"/>
      <c r="B969" s="45"/>
      <c r="C969" s="45"/>
      <c r="D969" s="45"/>
      <c r="E969" s="45"/>
      <c r="F969" s="45"/>
    </row>
    <row r="970" spans="1:6" ht="14">
      <c r="A970" s="45"/>
      <c r="B970" s="45"/>
      <c r="C970" s="45"/>
      <c r="D970" s="45"/>
      <c r="E970" s="45"/>
      <c r="F970" s="45"/>
    </row>
    <row r="971" spans="1:6" ht="14">
      <c r="A971" s="45"/>
      <c r="B971" s="45"/>
      <c r="C971" s="45"/>
      <c r="D971" s="45"/>
      <c r="E971" s="45"/>
      <c r="F971" s="45"/>
    </row>
    <row r="972" spans="1:6" ht="14">
      <c r="A972" s="45"/>
      <c r="B972" s="45"/>
      <c r="C972" s="45"/>
      <c r="D972" s="45"/>
      <c r="E972" s="45"/>
      <c r="F972" s="45"/>
    </row>
    <row r="973" spans="1:6" ht="14">
      <c r="A973" s="45"/>
      <c r="B973" s="45"/>
      <c r="C973" s="45"/>
      <c r="D973" s="45"/>
      <c r="E973" s="45"/>
      <c r="F973" s="45"/>
    </row>
    <row r="974" spans="1:6" ht="14">
      <c r="A974" s="45"/>
      <c r="B974" s="45"/>
      <c r="C974" s="45"/>
      <c r="D974" s="45"/>
      <c r="E974" s="45"/>
      <c r="F974" s="45"/>
    </row>
    <row r="975" spans="1:6" ht="14">
      <c r="A975" s="45"/>
      <c r="B975" s="45"/>
      <c r="C975" s="45"/>
      <c r="D975" s="45"/>
      <c r="E975" s="45"/>
      <c r="F975" s="45"/>
    </row>
    <row r="976" spans="1:6" ht="14">
      <c r="A976" s="45"/>
      <c r="B976" s="45"/>
      <c r="C976" s="45"/>
      <c r="D976" s="45"/>
      <c r="E976" s="45"/>
      <c r="F976" s="45"/>
    </row>
    <row r="977" spans="1:6" ht="14">
      <c r="A977" s="45"/>
      <c r="B977" s="45"/>
      <c r="C977" s="45"/>
      <c r="D977" s="45"/>
      <c r="E977" s="45"/>
      <c r="F977" s="45"/>
    </row>
    <row r="978" spans="1:6" ht="14">
      <c r="A978" s="45"/>
      <c r="B978" s="45"/>
      <c r="C978" s="45"/>
      <c r="D978" s="45"/>
      <c r="E978" s="45"/>
      <c r="F978" s="45"/>
    </row>
    <row r="979" spans="1:6" ht="14">
      <c r="A979" s="45"/>
      <c r="B979" s="45"/>
      <c r="C979" s="45"/>
      <c r="D979" s="45"/>
      <c r="E979" s="45"/>
      <c r="F979" s="45"/>
    </row>
    <row r="980" spans="1:6" ht="14">
      <c r="A980" s="45"/>
      <c r="B980" s="45"/>
      <c r="C980" s="45"/>
      <c r="D980" s="45"/>
      <c r="E980" s="45"/>
      <c r="F980" s="45"/>
    </row>
    <row r="981" spans="1:6" ht="14">
      <c r="A981" s="45"/>
      <c r="B981" s="45"/>
      <c r="C981" s="45"/>
      <c r="D981" s="45"/>
      <c r="E981" s="45"/>
      <c r="F981" s="45"/>
    </row>
    <row r="982" spans="1:6" ht="14">
      <c r="A982" s="45"/>
      <c r="B982" s="45"/>
      <c r="C982" s="45"/>
      <c r="D982" s="45"/>
      <c r="E982" s="45"/>
      <c r="F982" s="45"/>
    </row>
    <row r="983" spans="1:6" ht="14">
      <c r="A983" s="45"/>
      <c r="B983" s="45"/>
      <c r="C983" s="45"/>
      <c r="D983" s="45"/>
      <c r="E983" s="45"/>
      <c r="F983" s="45"/>
    </row>
    <row r="984" spans="1:6" ht="14">
      <c r="A984" s="45"/>
      <c r="B984" s="45"/>
      <c r="C984" s="45"/>
      <c r="D984" s="45"/>
      <c r="E984" s="45"/>
      <c r="F984" s="45"/>
    </row>
    <row r="985" spans="1:6" ht="14">
      <c r="A985" s="45"/>
      <c r="B985" s="45"/>
      <c r="C985" s="45"/>
      <c r="D985" s="45"/>
      <c r="E985" s="45"/>
      <c r="F985" s="45"/>
    </row>
    <row r="986" spans="1:6" ht="14">
      <c r="A986" s="45"/>
      <c r="B986" s="45"/>
      <c r="C986" s="45"/>
      <c r="D986" s="45"/>
      <c r="E986" s="45"/>
      <c r="F986" s="45"/>
    </row>
    <row r="987" spans="1:6" ht="14">
      <c r="A987" s="45"/>
      <c r="B987" s="45"/>
      <c r="C987" s="45"/>
      <c r="D987" s="45"/>
      <c r="E987" s="45"/>
      <c r="F987" s="45"/>
    </row>
    <row r="988" spans="1:6" ht="14">
      <c r="A988" s="45"/>
      <c r="B988" s="45"/>
      <c r="C988" s="45"/>
      <c r="D988" s="45"/>
      <c r="E988" s="45"/>
      <c r="F988" s="45"/>
    </row>
    <row r="989" spans="1:6" ht="14">
      <c r="A989" s="45"/>
      <c r="B989" s="45"/>
      <c r="C989" s="45"/>
      <c r="D989" s="45"/>
      <c r="E989" s="45"/>
      <c r="F989" s="45"/>
    </row>
    <row r="990" spans="1:6" ht="14">
      <c r="A990" s="45"/>
      <c r="B990" s="45"/>
      <c r="C990" s="45"/>
      <c r="D990" s="45"/>
      <c r="E990" s="45"/>
      <c r="F990" s="45"/>
    </row>
    <row r="991" spans="1:6" ht="14">
      <c r="A991" s="45"/>
      <c r="B991" s="45"/>
      <c r="C991" s="45"/>
      <c r="D991" s="45"/>
      <c r="E991" s="45"/>
      <c r="F991" s="45"/>
    </row>
    <row r="992" spans="1:6" ht="14">
      <c r="A992" s="45"/>
      <c r="B992" s="45"/>
      <c r="C992" s="45"/>
      <c r="D992" s="45"/>
      <c r="E992" s="45"/>
      <c r="F992" s="45"/>
    </row>
    <row r="993" spans="1:6" ht="14">
      <c r="A993" s="45"/>
      <c r="B993" s="45"/>
      <c r="C993" s="45"/>
      <c r="D993" s="45"/>
      <c r="E993" s="45"/>
      <c r="F993" s="45"/>
    </row>
    <row r="994" spans="1:6" ht="14">
      <c r="A994" s="45"/>
      <c r="B994" s="45"/>
      <c r="C994" s="45"/>
      <c r="D994" s="45"/>
      <c r="E994" s="45"/>
      <c r="F994" s="45"/>
    </row>
    <row r="995" spans="1:6" ht="14">
      <c r="A995" s="45"/>
      <c r="B995" s="45"/>
      <c r="C995" s="45"/>
      <c r="D995" s="45"/>
      <c r="E995" s="45"/>
      <c r="F995" s="45"/>
    </row>
    <row r="996" spans="1:6" ht="14">
      <c r="A996" s="45"/>
      <c r="B996" s="45"/>
      <c r="C996" s="45"/>
      <c r="D996" s="45"/>
      <c r="E996" s="45"/>
      <c r="F996" s="45"/>
    </row>
    <row r="997" spans="1:6" ht="14">
      <c r="A997" s="45"/>
      <c r="B997" s="45"/>
      <c r="C997" s="45"/>
      <c r="D997" s="45"/>
      <c r="E997" s="45"/>
      <c r="F997" s="45"/>
    </row>
    <row r="998" spans="1:6" ht="14">
      <c r="A998" s="45"/>
      <c r="B998" s="45"/>
      <c r="C998" s="45"/>
      <c r="D998" s="45"/>
      <c r="E998" s="45"/>
      <c r="F998" s="45"/>
    </row>
    <row r="999" spans="1:6" ht="14">
      <c r="A999" s="45"/>
      <c r="B999" s="45"/>
      <c r="C999" s="45"/>
      <c r="D999" s="45"/>
      <c r="E999" s="45"/>
      <c r="F999" s="45"/>
    </row>
    <row r="1000" spans="1:6" ht="14">
      <c r="A1000" s="45"/>
      <c r="B1000" s="45"/>
      <c r="C1000" s="45"/>
      <c r="D1000" s="45"/>
      <c r="E1000" s="45"/>
      <c r="F1000" s="45"/>
    </row>
    <row r="1001" spans="1:6" ht="14">
      <c r="A1001" s="45"/>
      <c r="B1001" s="45"/>
      <c r="C1001" s="45"/>
      <c r="D1001" s="45"/>
      <c r="E1001" s="45"/>
      <c r="F1001" s="45"/>
    </row>
    <row r="1002" spans="1:6" ht="14">
      <c r="A1002" s="45"/>
      <c r="B1002" s="45"/>
      <c r="C1002" s="45"/>
      <c r="D1002" s="45"/>
      <c r="E1002" s="45"/>
      <c r="F1002" s="45"/>
    </row>
    <row r="1003" spans="1:6" ht="14">
      <c r="A1003" s="45"/>
      <c r="B1003" s="45"/>
      <c r="C1003" s="45"/>
      <c r="D1003" s="45"/>
      <c r="E1003" s="45"/>
      <c r="F1003" s="45"/>
    </row>
    <row r="1004" spans="1:6" ht="14">
      <c r="A1004" s="45"/>
      <c r="B1004" s="45"/>
      <c r="C1004" s="45"/>
      <c r="D1004" s="45"/>
      <c r="E1004" s="45"/>
      <c r="F1004" s="45"/>
    </row>
    <row r="1005" spans="1:6" ht="14">
      <c r="A1005" s="45"/>
      <c r="B1005" s="45"/>
      <c r="C1005" s="45"/>
      <c r="D1005" s="45"/>
      <c r="E1005" s="45"/>
      <c r="F1005" s="45"/>
    </row>
    <row r="1006" spans="1:6" ht="14">
      <c r="A1006" s="45"/>
      <c r="B1006" s="45"/>
      <c r="C1006" s="45"/>
      <c r="D1006" s="45"/>
      <c r="E1006" s="45"/>
      <c r="F1006" s="45"/>
    </row>
    <row r="1007" spans="1:6" ht="14">
      <c r="A1007" s="45"/>
      <c r="B1007" s="45"/>
      <c r="C1007" s="45"/>
      <c r="D1007" s="45"/>
      <c r="E1007" s="45"/>
      <c r="F1007" s="45"/>
    </row>
    <row r="1008" spans="1:6" ht="14">
      <c r="A1008" s="45"/>
      <c r="B1008" s="45"/>
      <c r="C1008" s="45"/>
      <c r="D1008" s="45"/>
      <c r="E1008" s="45"/>
      <c r="F1008" s="45"/>
    </row>
    <row r="1009" spans="1:6" ht="14">
      <c r="A1009" s="45"/>
      <c r="B1009" s="45"/>
      <c r="C1009" s="45"/>
      <c r="D1009" s="45"/>
      <c r="E1009" s="45"/>
      <c r="F1009" s="45"/>
    </row>
    <row r="1010" spans="1:6" ht="14">
      <c r="A1010" s="45"/>
      <c r="B1010" s="45"/>
      <c r="C1010" s="45"/>
      <c r="D1010" s="45"/>
      <c r="E1010" s="45"/>
      <c r="F1010" s="45"/>
    </row>
    <row r="1011" spans="1:6" ht="14">
      <c r="A1011" s="45"/>
      <c r="B1011" s="45"/>
      <c r="C1011" s="45"/>
      <c r="D1011" s="45"/>
      <c r="E1011" s="45"/>
      <c r="F1011" s="45"/>
    </row>
    <row r="1012" spans="1:6" ht="14">
      <c r="A1012" s="45"/>
      <c r="B1012" s="45"/>
      <c r="C1012" s="45"/>
      <c r="D1012" s="45"/>
      <c r="E1012" s="45"/>
      <c r="F1012" s="45"/>
    </row>
    <row r="1013" spans="1:6" ht="14">
      <c r="A1013" s="45"/>
      <c r="B1013" s="45"/>
      <c r="C1013" s="45"/>
      <c r="D1013" s="45"/>
      <c r="E1013" s="45"/>
      <c r="F1013" s="45"/>
    </row>
    <row r="1014" spans="1:6" ht="14">
      <c r="A1014" s="45"/>
      <c r="B1014" s="45"/>
      <c r="C1014" s="45"/>
      <c r="D1014" s="45"/>
      <c r="E1014" s="45"/>
      <c r="F1014" s="45"/>
    </row>
    <row r="1015" spans="1:6" ht="14">
      <c r="A1015" s="45"/>
      <c r="B1015" s="45"/>
      <c r="C1015" s="45"/>
      <c r="D1015" s="45"/>
      <c r="E1015" s="45"/>
      <c r="F1015" s="45"/>
    </row>
    <row r="1016" spans="1:6" ht="14">
      <c r="A1016" s="45"/>
      <c r="B1016" s="45"/>
      <c r="C1016" s="45"/>
      <c r="D1016" s="45"/>
      <c r="E1016" s="45"/>
      <c r="F1016" s="45"/>
    </row>
    <row r="1017" spans="1:6" ht="14">
      <c r="A1017" s="45"/>
      <c r="B1017" s="45"/>
      <c r="C1017" s="45"/>
      <c r="D1017" s="45"/>
      <c r="E1017" s="45"/>
      <c r="F1017" s="45"/>
    </row>
    <row r="1018" spans="1:6" ht="14">
      <c r="A1018" s="45"/>
      <c r="B1018" s="45"/>
      <c r="C1018" s="45"/>
      <c r="D1018" s="45"/>
      <c r="E1018" s="45"/>
      <c r="F1018" s="45"/>
    </row>
    <row r="1019" spans="1:6" ht="14">
      <c r="A1019" s="45"/>
      <c r="B1019" s="45"/>
      <c r="C1019" s="45"/>
      <c r="D1019" s="45"/>
      <c r="E1019" s="45"/>
      <c r="F1019" s="45"/>
    </row>
    <row r="1020" spans="1:6" ht="14">
      <c r="A1020" s="45"/>
      <c r="B1020" s="45"/>
      <c r="C1020" s="45"/>
      <c r="D1020" s="45"/>
      <c r="E1020" s="45"/>
      <c r="F1020" s="45"/>
    </row>
    <row r="1021" spans="1:6" ht="14">
      <c r="A1021" s="45"/>
      <c r="B1021" s="45"/>
      <c r="C1021" s="45"/>
      <c r="D1021" s="45"/>
      <c r="E1021" s="45"/>
      <c r="F1021" s="45"/>
    </row>
    <row r="1022" spans="1:6" ht="14">
      <c r="A1022" s="45"/>
      <c r="B1022" s="45"/>
      <c r="C1022" s="45"/>
      <c r="D1022" s="45"/>
      <c r="E1022" s="45"/>
      <c r="F1022" s="45"/>
    </row>
    <row r="1023" spans="1:6" ht="14">
      <c r="A1023" s="45"/>
      <c r="B1023" s="45"/>
      <c r="C1023" s="45"/>
      <c r="D1023" s="45"/>
      <c r="E1023" s="45"/>
      <c r="F1023" s="45"/>
    </row>
    <row r="1024" spans="1:6" ht="14">
      <c r="A1024" s="45"/>
      <c r="B1024" s="45"/>
      <c r="C1024" s="45"/>
      <c r="D1024" s="45"/>
      <c r="E1024" s="45"/>
      <c r="F1024" s="45"/>
    </row>
    <row r="1025" s="56" customFormat="1" ht="12.5"/>
  </sheetData>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1"/>
  <sheetViews>
    <sheetView zoomScaleNormal="100" workbookViewId="0">
      <pane ySplit="1" topLeftCell="A2" activePane="bottomLeft" state="frozen"/>
      <selection activeCell="C3" sqref="C3"/>
      <selection pane="bottomLeft" activeCell="C3" sqref="C3"/>
    </sheetView>
  </sheetViews>
  <sheetFormatPr defaultColWidth="9" defaultRowHeight="14"/>
  <cols>
    <col min="1" max="1" width="64.5" style="45" customWidth="1"/>
    <col min="2" max="2" width="7.83203125" style="45" customWidth="1"/>
    <col min="3" max="3" width="22.75" style="45" customWidth="1"/>
    <col min="4" max="4" width="15.58203125" style="63" customWidth="1"/>
    <col min="5" max="5" width="12.75" style="45" customWidth="1"/>
    <col min="6" max="6" width="30.08203125" style="45" customWidth="1"/>
    <col min="7" max="16384" width="9" style="45"/>
  </cols>
  <sheetData>
    <row r="1" spans="1:18">
      <c r="A1" s="45" t="s">
        <v>1008</v>
      </c>
      <c r="B1" s="45" t="s">
        <v>1007</v>
      </c>
      <c r="C1" s="45" t="s">
        <v>1010</v>
      </c>
      <c r="D1" s="63" t="s">
        <v>1011</v>
      </c>
      <c r="E1" s="45" t="s">
        <v>1012</v>
      </c>
      <c r="F1" s="45" t="s">
        <v>1038</v>
      </c>
      <c r="G1" s="45" t="s">
        <v>108</v>
      </c>
      <c r="H1" s="45" t="s">
        <v>78</v>
      </c>
      <c r="I1" s="45" t="s">
        <v>1039</v>
      </c>
      <c r="J1" s="45" t="s">
        <v>1040</v>
      </c>
      <c r="K1" s="45" t="s">
        <v>1041</v>
      </c>
      <c r="L1" s="45" t="s">
        <v>1042</v>
      </c>
      <c r="M1" s="45" t="s">
        <v>1006</v>
      </c>
      <c r="N1" s="45" t="s">
        <v>1043</v>
      </c>
      <c r="O1" s="45" t="s">
        <v>1044</v>
      </c>
      <c r="P1" s="45" t="s">
        <v>1045</v>
      </c>
      <c r="Q1" s="45" t="s">
        <v>1046</v>
      </c>
      <c r="R1" s="45" t="s">
        <v>1047</v>
      </c>
    </row>
    <row r="2" spans="1:18">
      <c r="A2" s="45" t="s">
        <v>1003</v>
      </c>
      <c r="B2" s="45">
        <v>-268449</v>
      </c>
      <c r="C2" s="45" t="s">
        <v>1026</v>
      </c>
      <c r="D2" s="63" t="s">
        <v>1021</v>
      </c>
      <c r="E2" s="45" t="s">
        <v>142</v>
      </c>
      <c r="F2" s="45" t="s">
        <v>141</v>
      </c>
      <c r="G2" s="64">
        <v>30</v>
      </c>
      <c r="H2" s="45" t="s">
        <v>280</v>
      </c>
      <c r="I2" s="45" t="s">
        <v>853</v>
      </c>
      <c r="J2" s="45" t="s">
        <v>852</v>
      </c>
      <c r="M2" s="45" t="s">
        <v>851</v>
      </c>
      <c r="N2" s="45" t="s">
        <v>850</v>
      </c>
    </row>
    <row r="3" spans="1:18">
      <c r="A3" s="45" t="s">
        <v>1002</v>
      </c>
      <c r="B3" s="45">
        <v>268449</v>
      </c>
      <c r="C3" s="45" t="s">
        <v>1026</v>
      </c>
      <c r="D3" s="63" t="s">
        <v>1021</v>
      </c>
      <c r="E3" s="45" t="s">
        <v>142</v>
      </c>
      <c r="F3" s="45" t="s">
        <v>141</v>
      </c>
      <c r="G3" s="45" t="s">
        <v>303</v>
      </c>
      <c r="H3" s="45" t="s">
        <v>302</v>
      </c>
      <c r="I3" s="45" t="s">
        <v>450</v>
      </c>
      <c r="J3" s="45" t="s">
        <v>449</v>
      </c>
      <c r="M3" s="45" t="s">
        <v>851</v>
      </c>
      <c r="N3" s="45" t="s">
        <v>850</v>
      </c>
    </row>
    <row r="4" spans="1:18">
      <c r="A4" s="45" t="s">
        <v>1002</v>
      </c>
      <c r="B4" s="45">
        <v>29171</v>
      </c>
      <c r="C4" s="45" t="s">
        <v>1026</v>
      </c>
      <c r="D4" s="63" t="s">
        <v>1021</v>
      </c>
      <c r="E4" s="45" t="s">
        <v>142</v>
      </c>
      <c r="F4" s="45" t="s">
        <v>141</v>
      </c>
      <c r="G4" s="45" t="s">
        <v>303</v>
      </c>
      <c r="H4" s="45" t="s">
        <v>302</v>
      </c>
      <c r="I4" s="45" t="s">
        <v>450</v>
      </c>
      <c r="J4" s="45" t="s">
        <v>449</v>
      </c>
      <c r="M4" s="45" t="s">
        <v>460</v>
      </c>
      <c r="N4" s="45" t="s">
        <v>459</v>
      </c>
    </row>
    <row r="5" spans="1:18">
      <c r="A5" s="45" t="s">
        <v>1002</v>
      </c>
      <c r="B5" s="45">
        <v>13555</v>
      </c>
      <c r="C5" s="45" t="s">
        <v>1026</v>
      </c>
      <c r="D5" s="63" t="s">
        <v>1021</v>
      </c>
      <c r="E5" s="45" t="s">
        <v>142</v>
      </c>
      <c r="F5" s="45" t="s">
        <v>141</v>
      </c>
      <c r="G5" s="45" t="s">
        <v>303</v>
      </c>
      <c r="H5" s="45" t="s">
        <v>302</v>
      </c>
      <c r="I5" s="45" t="s">
        <v>450</v>
      </c>
      <c r="J5" s="45" t="s">
        <v>449</v>
      </c>
      <c r="M5" s="45" t="s">
        <v>841</v>
      </c>
      <c r="N5" s="45" t="s">
        <v>840</v>
      </c>
    </row>
    <row r="6" spans="1:18">
      <c r="A6" s="45" t="s">
        <v>1002</v>
      </c>
      <c r="B6" s="45">
        <v>1768</v>
      </c>
      <c r="C6" s="45" t="s">
        <v>1026</v>
      </c>
      <c r="D6" s="63" t="s">
        <v>1021</v>
      </c>
      <c r="E6" s="45" t="s">
        <v>142</v>
      </c>
      <c r="F6" s="45" t="s">
        <v>141</v>
      </c>
      <c r="G6" s="45" t="s">
        <v>303</v>
      </c>
      <c r="H6" s="45" t="s">
        <v>302</v>
      </c>
      <c r="I6" s="45" t="s">
        <v>450</v>
      </c>
      <c r="J6" s="45" t="s">
        <v>449</v>
      </c>
      <c r="M6" s="45" t="s">
        <v>843</v>
      </c>
      <c r="N6" s="45" t="s">
        <v>842</v>
      </c>
    </row>
    <row r="7" spans="1:18">
      <c r="A7" s="45" t="s">
        <v>1002</v>
      </c>
      <c r="B7" s="45">
        <v>8305</v>
      </c>
      <c r="C7" s="45" t="s">
        <v>1026</v>
      </c>
      <c r="D7" s="63" t="s">
        <v>1021</v>
      </c>
      <c r="E7" s="45" t="s">
        <v>142</v>
      </c>
      <c r="F7" s="45" t="s">
        <v>141</v>
      </c>
      <c r="G7" s="45" t="s">
        <v>303</v>
      </c>
      <c r="H7" s="45" t="s">
        <v>302</v>
      </c>
      <c r="I7" s="45" t="s">
        <v>450</v>
      </c>
      <c r="J7" s="45" t="s">
        <v>449</v>
      </c>
      <c r="M7" s="45" t="s">
        <v>845</v>
      </c>
      <c r="N7" s="45" t="s">
        <v>844</v>
      </c>
    </row>
    <row r="8" spans="1:18">
      <c r="A8" s="45" t="s">
        <v>1002</v>
      </c>
      <c r="B8" s="45">
        <v>4055</v>
      </c>
      <c r="C8" s="45" t="s">
        <v>1026</v>
      </c>
      <c r="D8" s="63" t="s">
        <v>1021</v>
      </c>
      <c r="E8" s="45" t="s">
        <v>142</v>
      </c>
      <c r="F8" s="45" t="s">
        <v>141</v>
      </c>
      <c r="G8" s="45" t="s">
        <v>303</v>
      </c>
      <c r="H8" s="45" t="s">
        <v>302</v>
      </c>
      <c r="I8" s="45" t="s">
        <v>450</v>
      </c>
      <c r="J8" s="45" t="s">
        <v>449</v>
      </c>
      <c r="M8" s="45" t="s">
        <v>849</v>
      </c>
      <c r="N8" s="45" t="s">
        <v>848</v>
      </c>
    </row>
    <row r="9" spans="1:18">
      <c r="A9" s="45" t="s">
        <v>1001</v>
      </c>
      <c r="B9" s="45">
        <v>-29171</v>
      </c>
      <c r="C9" s="45" t="s">
        <v>1026</v>
      </c>
      <c r="D9" s="63" t="s">
        <v>1021</v>
      </c>
      <c r="E9" s="45" t="s">
        <v>142</v>
      </c>
      <c r="F9" s="45" t="s">
        <v>141</v>
      </c>
      <c r="G9" s="64">
        <v>30</v>
      </c>
      <c r="H9" s="45" t="s">
        <v>280</v>
      </c>
      <c r="I9" s="45" t="s">
        <v>204</v>
      </c>
      <c r="J9" s="45" t="s">
        <v>203</v>
      </c>
      <c r="M9" s="45" t="s">
        <v>460</v>
      </c>
      <c r="N9" s="45" t="s">
        <v>459</v>
      </c>
    </row>
    <row r="10" spans="1:18">
      <c r="A10" s="45" t="s">
        <v>1001</v>
      </c>
      <c r="B10" s="45">
        <v>-13555</v>
      </c>
      <c r="C10" s="45" t="s">
        <v>1026</v>
      </c>
      <c r="D10" s="63" t="s">
        <v>1021</v>
      </c>
      <c r="E10" s="45" t="s">
        <v>142</v>
      </c>
      <c r="F10" s="45" t="s">
        <v>141</v>
      </c>
      <c r="G10" s="64">
        <v>30</v>
      </c>
      <c r="H10" s="45" t="s">
        <v>280</v>
      </c>
      <c r="I10" s="45" t="s">
        <v>204</v>
      </c>
      <c r="J10" s="45" t="s">
        <v>203</v>
      </c>
      <c r="M10" s="45" t="s">
        <v>841</v>
      </c>
      <c r="N10" s="45" t="s">
        <v>840</v>
      </c>
    </row>
    <row r="11" spans="1:18">
      <c r="A11" s="45" t="s">
        <v>1001</v>
      </c>
      <c r="B11" s="45">
        <v>-1768</v>
      </c>
      <c r="C11" s="45" t="s">
        <v>1026</v>
      </c>
      <c r="D11" s="63" t="s">
        <v>1021</v>
      </c>
      <c r="E11" s="45" t="s">
        <v>142</v>
      </c>
      <c r="F11" s="45" t="s">
        <v>141</v>
      </c>
      <c r="G11" s="64">
        <v>30</v>
      </c>
      <c r="H11" s="45" t="s">
        <v>280</v>
      </c>
      <c r="I11" s="45" t="s">
        <v>204</v>
      </c>
      <c r="J11" s="45" t="s">
        <v>203</v>
      </c>
      <c r="M11" s="45" t="s">
        <v>843</v>
      </c>
      <c r="N11" s="45" t="s">
        <v>842</v>
      </c>
    </row>
    <row r="12" spans="1:18">
      <c r="A12" s="45" t="s">
        <v>1001</v>
      </c>
      <c r="B12" s="45">
        <v>-8305</v>
      </c>
      <c r="C12" s="45" t="s">
        <v>1026</v>
      </c>
      <c r="D12" s="63" t="s">
        <v>1021</v>
      </c>
      <c r="E12" s="45" t="s">
        <v>142</v>
      </c>
      <c r="F12" s="45" t="s">
        <v>141</v>
      </c>
      <c r="G12" s="64">
        <v>30</v>
      </c>
      <c r="H12" s="45" t="s">
        <v>280</v>
      </c>
      <c r="I12" s="45" t="s">
        <v>204</v>
      </c>
      <c r="J12" s="45" t="s">
        <v>203</v>
      </c>
      <c r="M12" s="45" t="s">
        <v>845</v>
      </c>
      <c r="N12" s="45" t="s">
        <v>844</v>
      </c>
    </row>
    <row r="13" spans="1:18">
      <c r="A13" s="45" t="s">
        <v>1001</v>
      </c>
      <c r="B13" s="45">
        <v>-4055</v>
      </c>
      <c r="C13" s="45" t="s">
        <v>1026</v>
      </c>
      <c r="D13" s="63" t="s">
        <v>1021</v>
      </c>
      <c r="E13" s="45" t="s">
        <v>142</v>
      </c>
      <c r="F13" s="45" t="s">
        <v>141</v>
      </c>
      <c r="G13" s="65">
        <v>30</v>
      </c>
      <c r="H13" s="45" t="s">
        <v>280</v>
      </c>
      <c r="I13" s="45" t="s">
        <v>204</v>
      </c>
      <c r="J13" s="45" t="s">
        <v>203</v>
      </c>
      <c r="M13" s="45" t="s">
        <v>849</v>
      </c>
      <c r="N13" s="45" t="s">
        <v>848</v>
      </c>
    </row>
    <row r="14" spans="1:18">
      <c r="A14" s="45" t="s">
        <v>1000</v>
      </c>
      <c r="B14" s="45">
        <v>-156814</v>
      </c>
      <c r="C14" s="45" t="s">
        <v>1022</v>
      </c>
      <c r="D14" s="63" t="s">
        <v>1023</v>
      </c>
      <c r="E14" s="45" t="s">
        <v>994</v>
      </c>
      <c r="F14" s="45" t="s">
        <v>815</v>
      </c>
      <c r="G14" s="45" t="s">
        <v>140</v>
      </c>
      <c r="H14" s="45" t="s">
        <v>139</v>
      </c>
      <c r="I14" s="45" t="s">
        <v>312</v>
      </c>
      <c r="J14" s="45" t="s">
        <v>311</v>
      </c>
      <c r="M14" s="45" t="s">
        <v>543</v>
      </c>
      <c r="N14" s="45" t="s">
        <v>542</v>
      </c>
    </row>
    <row r="15" spans="1:18">
      <c r="A15" s="45" t="s">
        <v>999</v>
      </c>
      <c r="B15" s="45">
        <v>-156814</v>
      </c>
      <c r="C15" s="45" t="s">
        <v>1019</v>
      </c>
      <c r="D15" s="63" t="s">
        <v>1020</v>
      </c>
      <c r="E15" s="45" t="s">
        <v>404</v>
      </c>
      <c r="F15" s="45" t="s">
        <v>403</v>
      </c>
      <c r="G15" s="45" t="s">
        <v>140</v>
      </c>
      <c r="H15" s="45" t="s">
        <v>139</v>
      </c>
      <c r="I15" s="45" t="s">
        <v>312</v>
      </c>
      <c r="J15" s="45" t="s">
        <v>311</v>
      </c>
      <c r="M15" s="45" t="s">
        <v>543</v>
      </c>
      <c r="N15" s="45" t="s">
        <v>542</v>
      </c>
      <c r="O15" s="45" t="s">
        <v>541</v>
      </c>
      <c r="P15" s="45" t="s">
        <v>540</v>
      </c>
    </row>
    <row r="16" spans="1:18">
      <c r="A16" s="45" t="s">
        <v>998</v>
      </c>
      <c r="B16" s="45">
        <v>1224</v>
      </c>
      <c r="C16" s="45" t="s">
        <v>1026</v>
      </c>
      <c r="D16" s="63" t="s">
        <v>1027</v>
      </c>
      <c r="E16" s="45" t="s">
        <v>917</v>
      </c>
      <c r="F16" s="45" t="s">
        <v>916</v>
      </c>
      <c r="G16" s="45" t="s">
        <v>326</v>
      </c>
      <c r="H16" s="45" t="s">
        <v>325</v>
      </c>
      <c r="I16" s="45" t="s">
        <v>549</v>
      </c>
      <c r="J16" s="45" t="s">
        <v>548</v>
      </c>
    </row>
    <row r="17" spans="1:16">
      <c r="A17" s="45" t="s">
        <v>1037</v>
      </c>
      <c r="B17" s="45">
        <v>-580000</v>
      </c>
      <c r="C17" s="45" t="s">
        <v>1035</v>
      </c>
      <c r="D17" s="63" t="s">
        <v>1036</v>
      </c>
      <c r="E17" s="66" t="s">
        <v>1005</v>
      </c>
      <c r="F17" s="45" t="s">
        <v>1004</v>
      </c>
      <c r="G17" s="45" t="s">
        <v>983</v>
      </c>
      <c r="H17" s="45" t="s">
        <v>982</v>
      </c>
      <c r="I17" s="45" t="s">
        <v>956</v>
      </c>
      <c r="J17" s="45" t="s">
        <v>955</v>
      </c>
    </row>
    <row r="18" spans="1:16">
      <c r="A18" s="45" t="s">
        <v>996</v>
      </c>
      <c r="B18" s="45">
        <f>-99592</f>
        <v>-99592</v>
      </c>
      <c r="C18" s="45" t="s">
        <v>1024</v>
      </c>
      <c r="D18" s="63" t="s">
        <v>1025</v>
      </c>
      <c r="E18" s="45" t="s">
        <v>997</v>
      </c>
      <c r="F18" s="45" t="s">
        <v>996</v>
      </c>
      <c r="G18" s="45" t="s">
        <v>983</v>
      </c>
      <c r="H18" s="45" t="s">
        <v>982</v>
      </c>
      <c r="I18" s="45" t="s">
        <v>330</v>
      </c>
      <c r="J18" s="45" t="s">
        <v>329</v>
      </c>
    </row>
    <row r="19" spans="1:16">
      <c r="A19" s="45" t="s">
        <v>995</v>
      </c>
      <c r="B19" s="45">
        <v>-200000</v>
      </c>
      <c r="C19" s="45" t="s">
        <v>1031</v>
      </c>
      <c r="D19" s="63" t="s">
        <v>1023</v>
      </c>
      <c r="E19" s="45" t="s">
        <v>267</v>
      </c>
      <c r="F19" s="45" t="s">
        <v>266</v>
      </c>
      <c r="G19" s="45" t="s">
        <v>140</v>
      </c>
      <c r="H19" s="45" t="s">
        <v>139</v>
      </c>
      <c r="I19" s="45" t="s">
        <v>115</v>
      </c>
      <c r="J19" s="45" t="s">
        <v>114</v>
      </c>
      <c r="M19" s="45" t="s">
        <v>993</v>
      </c>
      <c r="N19" s="45" t="s">
        <v>992</v>
      </c>
    </row>
    <row r="20" spans="1:16">
      <c r="A20" s="45" t="s">
        <v>995</v>
      </c>
      <c r="B20" s="45">
        <v>200000</v>
      </c>
      <c r="C20" s="45" t="s">
        <v>1022</v>
      </c>
      <c r="D20" s="63" t="s">
        <v>1023</v>
      </c>
      <c r="E20" s="45" t="s">
        <v>994</v>
      </c>
      <c r="F20" s="45" t="s">
        <v>815</v>
      </c>
      <c r="G20" s="45" t="s">
        <v>140</v>
      </c>
      <c r="H20" s="45" t="s">
        <v>139</v>
      </c>
      <c r="I20" s="45" t="s">
        <v>115</v>
      </c>
      <c r="J20" s="45" t="s">
        <v>114</v>
      </c>
      <c r="M20" s="45" t="s">
        <v>993</v>
      </c>
      <c r="N20" s="45" t="s">
        <v>992</v>
      </c>
    </row>
    <row r="21" spans="1:16">
      <c r="A21" s="45" t="s">
        <v>991</v>
      </c>
      <c r="B21" s="45">
        <v>-400000</v>
      </c>
      <c r="C21" s="45" t="s">
        <v>1014</v>
      </c>
      <c r="D21" s="63" t="s">
        <v>1017</v>
      </c>
      <c r="E21" s="45" t="s">
        <v>985</v>
      </c>
      <c r="F21" s="45" t="s">
        <v>984</v>
      </c>
      <c r="G21" s="45" t="s">
        <v>983</v>
      </c>
      <c r="H21" s="45" t="s">
        <v>982</v>
      </c>
      <c r="I21" s="45" t="s">
        <v>956</v>
      </c>
      <c r="J21" s="45" t="s">
        <v>955</v>
      </c>
    </row>
    <row r="22" spans="1:16">
      <c r="A22" s="45" t="s">
        <v>990</v>
      </c>
      <c r="B22" s="45">
        <v>876763</v>
      </c>
      <c r="C22" s="45" t="s">
        <v>1014</v>
      </c>
      <c r="D22" s="63" t="s">
        <v>1017</v>
      </c>
      <c r="E22" s="45" t="s">
        <v>985</v>
      </c>
      <c r="F22" s="45" t="s">
        <v>984</v>
      </c>
      <c r="G22" s="45" t="s">
        <v>983</v>
      </c>
      <c r="H22" s="45" t="s">
        <v>982</v>
      </c>
      <c r="I22" s="45" t="s">
        <v>956</v>
      </c>
      <c r="J22" s="45" t="s">
        <v>955</v>
      </c>
    </row>
    <row r="23" spans="1:16">
      <c r="A23" s="45" t="s">
        <v>989</v>
      </c>
      <c r="B23" s="45">
        <v>-20000</v>
      </c>
      <c r="C23" s="45" t="s">
        <v>1018</v>
      </c>
      <c r="D23" s="63" t="s">
        <v>1017</v>
      </c>
      <c r="E23" s="45" t="s">
        <v>988</v>
      </c>
      <c r="F23" s="45" t="s">
        <v>987</v>
      </c>
      <c r="G23" s="45" t="s">
        <v>983</v>
      </c>
      <c r="H23" s="45" t="s">
        <v>982</v>
      </c>
      <c r="I23" s="45" t="s">
        <v>330</v>
      </c>
      <c r="J23" s="45" t="s">
        <v>329</v>
      </c>
    </row>
    <row r="24" spans="1:16">
      <c r="A24" s="45" t="s">
        <v>986</v>
      </c>
      <c r="B24" s="45">
        <v>-876763</v>
      </c>
      <c r="C24" s="45" t="s">
        <v>1014</v>
      </c>
      <c r="D24" s="63" t="s">
        <v>1017</v>
      </c>
      <c r="E24" s="45" t="s">
        <v>985</v>
      </c>
      <c r="F24" s="45" t="s">
        <v>984</v>
      </c>
      <c r="G24" s="45" t="s">
        <v>983</v>
      </c>
      <c r="H24" s="45" t="s">
        <v>982</v>
      </c>
      <c r="I24" s="45" t="s">
        <v>330</v>
      </c>
      <c r="J24" s="45" t="s">
        <v>329</v>
      </c>
    </row>
    <row r="25" spans="1:16">
      <c r="A25" s="45" t="s">
        <v>959</v>
      </c>
      <c r="B25" s="45">
        <v>-6000</v>
      </c>
      <c r="C25" s="45" t="s">
        <v>1014</v>
      </c>
      <c r="D25" s="63" t="s">
        <v>1016</v>
      </c>
      <c r="E25" s="45" t="s">
        <v>961</v>
      </c>
      <c r="F25" s="45" t="s">
        <v>960</v>
      </c>
      <c r="G25" s="45" t="s">
        <v>348</v>
      </c>
      <c r="H25" s="45" t="s">
        <v>347</v>
      </c>
      <c r="I25" s="45" t="s">
        <v>956</v>
      </c>
      <c r="J25" s="45" t="s">
        <v>955</v>
      </c>
    </row>
    <row r="26" spans="1:16">
      <c r="A26" s="45" t="s">
        <v>959</v>
      </c>
      <c r="B26" s="45">
        <v>6000</v>
      </c>
      <c r="C26" s="45" t="s">
        <v>1014</v>
      </c>
      <c r="D26" s="63" t="s">
        <v>1015</v>
      </c>
      <c r="E26" s="45" t="s">
        <v>958</v>
      </c>
      <c r="F26" s="45" t="s">
        <v>957</v>
      </c>
      <c r="G26" s="45" t="s">
        <v>348</v>
      </c>
      <c r="H26" s="45" t="s">
        <v>347</v>
      </c>
      <c r="I26" s="45" t="s">
        <v>956</v>
      </c>
      <c r="J26" s="45" t="s">
        <v>955</v>
      </c>
    </row>
    <row r="27" spans="1:16">
      <c r="A27" s="45" t="s">
        <v>981</v>
      </c>
      <c r="B27" s="45">
        <v>105000</v>
      </c>
      <c r="C27" s="45" t="s">
        <v>1031</v>
      </c>
      <c r="D27" s="63" t="s">
        <v>1032</v>
      </c>
      <c r="E27" s="63">
        <v>303000</v>
      </c>
      <c r="F27" s="45" t="s">
        <v>980</v>
      </c>
      <c r="G27" s="45" t="s">
        <v>296</v>
      </c>
      <c r="H27" s="45" t="s">
        <v>295</v>
      </c>
      <c r="I27" s="45" t="s">
        <v>330</v>
      </c>
      <c r="J27" s="45" t="s">
        <v>329</v>
      </c>
    </row>
    <row r="28" spans="1:16">
      <c r="A28" s="45" t="s">
        <v>979</v>
      </c>
      <c r="B28" s="45">
        <v>6000</v>
      </c>
      <c r="C28" s="45" t="s">
        <v>1026</v>
      </c>
      <c r="D28" s="63" t="s">
        <v>1029</v>
      </c>
      <c r="E28" s="45" t="s">
        <v>804</v>
      </c>
      <c r="F28" s="45" t="s">
        <v>803</v>
      </c>
      <c r="G28" s="45" t="s">
        <v>343</v>
      </c>
      <c r="H28" s="45" t="s">
        <v>101</v>
      </c>
      <c r="I28" s="45" t="s">
        <v>342</v>
      </c>
      <c r="J28" s="45" t="s">
        <v>341</v>
      </c>
      <c r="K28" s="45" t="s">
        <v>703</v>
      </c>
      <c r="L28" s="45" t="s">
        <v>702</v>
      </c>
    </row>
    <row r="29" spans="1:16">
      <c r="A29" s="45" t="s">
        <v>978</v>
      </c>
      <c r="B29" s="45">
        <v>-6000</v>
      </c>
      <c r="C29" s="45" t="s">
        <v>1026</v>
      </c>
      <c r="D29" s="63" t="s">
        <v>1029</v>
      </c>
      <c r="E29" s="45" t="s">
        <v>429</v>
      </c>
      <c r="F29" s="45" t="s">
        <v>428</v>
      </c>
      <c r="G29" s="45" t="s">
        <v>140</v>
      </c>
      <c r="H29" s="45" t="s">
        <v>139</v>
      </c>
      <c r="I29" s="45" t="s">
        <v>427</v>
      </c>
      <c r="J29" s="45" t="s">
        <v>426</v>
      </c>
      <c r="K29" s="45" t="s">
        <v>425</v>
      </c>
      <c r="L29" s="45" t="s">
        <v>424</v>
      </c>
      <c r="O29" s="45" t="s">
        <v>423</v>
      </c>
      <c r="P29" s="45" t="s">
        <v>422</v>
      </c>
    </row>
    <row r="30" spans="1:16">
      <c r="A30" s="45" t="s">
        <v>977</v>
      </c>
      <c r="B30" s="45">
        <v>50000</v>
      </c>
      <c r="C30" s="45" t="s">
        <v>1031</v>
      </c>
      <c r="D30" s="63" t="s">
        <v>1033</v>
      </c>
      <c r="E30" s="45" t="s">
        <v>259</v>
      </c>
      <c r="F30" s="45" t="s">
        <v>258</v>
      </c>
      <c r="G30" s="45" t="s">
        <v>303</v>
      </c>
      <c r="H30" s="45" t="s">
        <v>302</v>
      </c>
      <c r="I30" s="45" t="s">
        <v>123</v>
      </c>
      <c r="J30" s="45" t="s">
        <v>122</v>
      </c>
      <c r="O30" s="45" t="s">
        <v>976</v>
      </c>
      <c r="P30" s="45" t="s">
        <v>975</v>
      </c>
    </row>
    <row r="31" spans="1:16">
      <c r="A31" s="45" t="s">
        <v>977</v>
      </c>
      <c r="B31" s="45">
        <v>-50000</v>
      </c>
      <c r="C31" s="45" t="s">
        <v>1031</v>
      </c>
      <c r="D31" s="63" t="s">
        <v>1033</v>
      </c>
      <c r="E31" s="45" t="s">
        <v>965</v>
      </c>
      <c r="F31" s="45" t="s">
        <v>964</v>
      </c>
      <c r="G31" s="45" t="s">
        <v>303</v>
      </c>
      <c r="H31" s="45" t="s">
        <v>302</v>
      </c>
      <c r="I31" s="45" t="s">
        <v>123</v>
      </c>
      <c r="J31" s="45" t="s">
        <v>122</v>
      </c>
      <c r="O31" s="45" t="s">
        <v>976</v>
      </c>
      <c r="P31" s="45" t="s">
        <v>975</v>
      </c>
    </row>
    <row r="32" spans="1:16">
      <c r="A32" s="45" t="s">
        <v>977</v>
      </c>
      <c r="B32" s="45">
        <v>175000</v>
      </c>
      <c r="C32" s="45" t="s">
        <v>1031</v>
      </c>
      <c r="D32" s="63" t="s">
        <v>1033</v>
      </c>
      <c r="E32" s="45" t="s">
        <v>259</v>
      </c>
      <c r="F32" s="45" t="s">
        <v>258</v>
      </c>
      <c r="G32" s="45" t="s">
        <v>303</v>
      </c>
      <c r="H32" s="45" t="s">
        <v>302</v>
      </c>
      <c r="I32" s="45" t="s">
        <v>123</v>
      </c>
      <c r="J32" s="45" t="s">
        <v>122</v>
      </c>
      <c r="O32" s="45" t="s">
        <v>973</v>
      </c>
      <c r="P32" s="45" t="s">
        <v>972</v>
      </c>
    </row>
    <row r="33" spans="1:16">
      <c r="A33" s="45" t="s">
        <v>977</v>
      </c>
      <c r="B33" s="45">
        <v>-175000</v>
      </c>
      <c r="C33" s="45" t="s">
        <v>1031</v>
      </c>
      <c r="D33" s="63" t="s">
        <v>1033</v>
      </c>
      <c r="E33" s="45" t="s">
        <v>965</v>
      </c>
      <c r="F33" s="45" t="s">
        <v>964</v>
      </c>
      <c r="G33" s="45" t="s">
        <v>303</v>
      </c>
      <c r="H33" s="45" t="s">
        <v>302</v>
      </c>
      <c r="I33" s="45" t="s">
        <v>123</v>
      </c>
      <c r="J33" s="45" t="s">
        <v>122</v>
      </c>
      <c r="O33" s="45" t="s">
        <v>973</v>
      </c>
      <c r="P33" s="45" t="s">
        <v>972</v>
      </c>
    </row>
    <row r="34" spans="1:16">
      <c r="A34" s="45" t="s">
        <v>977</v>
      </c>
      <c r="B34" s="45">
        <v>40000</v>
      </c>
      <c r="C34" s="45" t="s">
        <v>1031</v>
      </c>
      <c r="D34" s="63" t="s">
        <v>1033</v>
      </c>
      <c r="E34" s="45" t="s">
        <v>259</v>
      </c>
      <c r="F34" s="45" t="s">
        <v>258</v>
      </c>
      <c r="G34" s="45" t="s">
        <v>303</v>
      </c>
      <c r="H34" s="45" t="s">
        <v>302</v>
      </c>
      <c r="I34" s="45" t="s">
        <v>123</v>
      </c>
      <c r="J34" s="45" t="s">
        <v>122</v>
      </c>
      <c r="O34" s="45" t="s">
        <v>970</v>
      </c>
      <c r="P34" s="45" t="s">
        <v>969</v>
      </c>
    </row>
    <row r="35" spans="1:16">
      <c r="A35" s="45" t="s">
        <v>977</v>
      </c>
      <c r="B35" s="45">
        <v>-40000</v>
      </c>
      <c r="C35" s="45" t="s">
        <v>1031</v>
      </c>
      <c r="D35" s="63" t="s">
        <v>1033</v>
      </c>
      <c r="E35" s="45" t="s">
        <v>965</v>
      </c>
      <c r="F35" s="45" t="s">
        <v>964</v>
      </c>
      <c r="G35" s="45" t="s">
        <v>303</v>
      </c>
      <c r="H35" s="45" t="s">
        <v>302</v>
      </c>
      <c r="I35" s="45" t="s">
        <v>123</v>
      </c>
      <c r="J35" s="45" t="s">
        <v>122</v>
      </c>
      <c r="O35" s="45" t="s">
        <v>970</v>
      </c>
      <c r="P35" s="45" t="s">
        <v>969</v>
      </c>
    </row>
    <row r="36" spans="1:16">
      <c r="A36" s="45" t="s">
        <v>974</v>
      </c>
      <c r="B36" s="45">
        <v>19000</v>
      </c>
      <c r="C36" s="45" t="s">
        <v>1031</v>
      </c>
      <c r="D36" s="63" t="s">
        <v>1033</v>
      </c>
      <c r="E36" s="45" t="s">
        <v>259</v>
      </c>
      <c r="F36" s="45" t="s">
        <v>258</v>
      </c>
      <c r="G36" s="45" t="s">
        <v>303</v>
      </c>
      <c r="H36" s="45" t="s">
        <v>302</v>
      </c>
      <c r="I36" s="45" t="s">
        <v>123</v>
      </c>
      <c r="J36" s="45" t="s">
        <v>122</v>
      </c>
      <c r="O36" s="45" t="s">
        <v>976</v>
      </c>
      <c r="P36" s="45" t="s">
        <v>975</v>
      </c>
    </row>
    <row r="37" spans="1:16">
      <c r="A37" s="45" t="s">
        <v>974</v>
      </c>
      <c r="B37" s="45">
        <v>38000</v>
      </c>
      <c r="C37" s="45" t="s">
        <v>1031</v>
      </c>
      <c r="D37" s="63" t="s">
        <v>1033</v>
      </c>
      <c r="E37" s="45" t="s">
        <v>259</v>
      </c>
      <c r="F37" s="45" t="s">
        <v>258</v>
      </c>
      <c r="G37" s="45" t="s">
        <v>303</v>
      </c>
      <c r="H37" s="45" t="s">
        <v>302</v>
      </c>
      <c r="I37" s="45" t="s">
        <v>123</v>
      </c>
      <c r="J37" s="45" t="s">
        <v>122</v>
      </c>
      <c r="O37" s="45" t="s">
        <v>973</v>
      </c>
      <c r="P37" s="45" t="s">
        <v>972</v>
      </c>
    </row>
    <row r="38" spans="1:16">
      <c r="A38" s="45" t="s">
        <v>971</v>
      </c>
      <c r="B38" s="45">
        <v>-7700</v>
      </c>
      <c r="C38" s="45" t="s">
        <v>1031</v>
      </c>
      <c r="D38" s="63" t="s">
        <v>1033</v>
      </c>
      <c r="E38" s="45" t="s">
        <v>259</v>
      </c>
      <c r="F38" s="45" t="s">
        <v>258</v>
      </c>
      <c r="G38" s="45" t="s">
        <v>303</v>
      </c>
      <c r="H38" s="45" t="s">
        <v>302</v>
      </c>
      <c r="I38" s="45" t="s">
        <v>123</v>
      </c>
      <c r="J38" s="45" t="s">
        <v>122</v>
      </c>
      <c r="O38" s="45" t="s">
        <v>970</v>
      </c>
      <c r="P38" s="45" t="s">
        <v>969</v>
      </c>
    </row>
    <row r="39" spans="1:16">
      <c r="A39" s="45" t="s">
        <v>968</v>
      </c>
      <c r="B39" s="45">
        <v>-76000</v>
      </c>
      <c r="C39" s="45" t="s">
        <v>1031</v>
      </c>
      <c r="D39" s="63" t="s">
        <v>1033</v>
      </c>
      <c r="E39" s="45" t="s">
        <v>967</v>
      </c>
      <c r="F39" s="45" t="s">
        <v>966</v>
      </c>
      <c r="G39" s="45" t="s">
        <v>303</v>
      </c>
      <c r="H39" s="45" t="s">
        <v>302</v>
      </c>
      <c r="I39" s="45" t="s">
        <v>342</v>
      </c>
      <c r="J39" s="45" t="s">
        <v>341</v>
      </c>
      <c r="O39" s="45" t="s">
        <v>963</v>
      </c>
      <c r="P39" s="45" t="s">
        <v>962</v>
      </c>
    </row>
    <row r="40" spans="1:16">
      <c r="A40" s="45" t="s">
        <v>966</v>
      </c>
      <c r="B40" s="45">
        <v>290000</v>
      </c>
      <c r="C40" s="45" t="s">
        <v>1031</v>
      </c>
      <c r="D40" s="63" t="s">
        <v>1033</v>
      </c>
      <c r="E40" s="45" t="s">
        <v>967</v>
      </c>
      <c r="F40" s="45" t="s">
        <v>966</v>
      </c>
      <c r="G40" s="45" t="s">
        <v>303</v>
      </c>
      <c r="H40" s="45" t="s">
        <v>302</v>
      </c>
      <c r="I40" s="45" t="s">
        <v>342</v>
      </c>
      <c r="J40" s="45" t="s">
        <v>341</v>
      </c>
      <c r="O40" s="45" t="s">
        <v>963</v>
      </c>
      <c r="P40" s="45" t="s">
        <v>962</v>
      </c>
    </row>
    <row r="41" spans="1:16">
      <c r="A41" s="45" t="s">
        <v>964</v>
      </c>
      <c r="B41" s="45">
        <v>-290000</v>
      </c>
      <c r="C41" s="45" t="s">
        <v>1031</v>
      </c>
      <c r="D41" s="63" t="s">
        <v>1033</v>
      </c>
      <c r="E41" s="45" t="s">
        <v>965</v>
      </c>
      <c r="F41" s="45" t="s">
        <v>964</v>
      </c>
      <c r="G41" s="45" t="s">
        <v>303</v>
      </c>
      <c r="H41" s="45" t="s">
        <v>302</v>
      </c>
      <c r="I41" s="45" t="s">
        <v>342</v>
      </c>
      <c r="J41" s="45" t="s">
        <v>341</v>
      </c>
      <c r="O41" s="45" t="s">
        <v>963</v>
      </c>
      <c r="P41" s="45" t="s">
        <v>962</v>
      </c>
    </row>
    <row r="42" spans="1:16">
      <c r="A42" s="45" t="s">
        <v>959</v>
      </c>
      <c r="B42" s="45">
        <v>-3884</v>
      </c>
      <c r="C42" s="45" t="s">
        <v>1014</v>
      </c>
      <c r="D42" s="63" t="s">
        <v>1016</v>
      </c>
      <c r="E42" s="45" t="s">
        <v>961</v>
      </c>
      <c r="F42" s="45" t="s">
        <v>960</v>
      </c>
      <c r="G42" s="45" t="s">
        <v>733</v>
      </c>
      <c r="H42" s="45" t="s">
        <v>732</v>
      </c>
      <c r="I42" s="45" t="s">
        <v>956</v>
      </c>
      <c r="J42" s="45" t="s">
        <v>955</v>
      </c>
    </row>
    <row r="43" spans="1:16">
      <c r="A43" s="45" t="s">
        <v>959</v>
      </c>
      <c r="B43" s="45">
        <v>3884</v>
      </c>
      <c r="C43" s="45" t="s">
        <v>1014</v>
      </c>
      <c r="D43" s="63" t="s">
        <v>1015</v>
      </c>
      <c r="E43" s="45" t="s">
        <v>958</v>
      </c>
      <c r="F43" s="45" t="s">
        <v>957</v>
      </c>
      <c r="G43" s="45" t="s">
        <v>733</v>
      </c>
      <c r="H43" s="45" t="s">
        <v>732</v>
      </c>
      <c r="I43" s="45" t="s">
        <v>956</v>
      </c>
      <c r="J43" s="45" t="s">
        <v>955</v>
      </c>
    </row>
    <row r="44" spans="1:16">
      <c r="A44" s="45" t="s">
        <v>959</v>
      </c>
      <c r="B44" s="45">
        <v>-11215</v>
      </c>
      <c r="C44" s="45" t="s">
        <v>1014</v>
      </c>
      <c r="D44" s="63" t="s">
        <v>1016</v>
      </c>
      <c r="E44" s="45" t="s">
        <v>961</v>
      </c>
      <c r="F44" s="45" t="s">
        <v>960</v>
      </c>
      <c r="G44" s="45" t="s">
        <v>227</v>
      </c>
      <c r="H44" s="45" t="s">
        <v>226</v>
      </c>
      <c r="I44" s="45" t="s">
        <v>956</v>
      </c>
      <c r="J44" s="45" t="s">
        <v>955</v>
      </c>
    </row>
    <row r="45" spans="1:16">
      <c r="A45" s="45" t="s">
        <v>959</v>
      </c>
      <c r="B45" s="45">
        <v>11215</v>
      </c>
      <c r="C45" s="45" t="s">
        <v>1014</v>
      </c>
      <c r="D45" s="63" t="s">
        <v>1015</v>
      </c>
      <c r="E45" s="45" t="s">
        <v>958</v>
      </c>
      <c r="F45" s="45" t="s">
        <v>957</v>
      </c>
      <c r="G45" s="45" t="s">
        <v>227</v>
      </c>
      <c r="H45" s="45" t="s">
        <v>226</v>
      </c>
      <c r="I45" s="45" t="s">
        <v>956</v>
      </c>
      <c r="J45" s="45" t="s">
        <v>955</v>
      </c>
    </row>
    <row r="46" spans="1:16">
      <c r="A46" s="45" t="s">
        <v>954</v>
      </c>
      <c r="B46" s="45">
        <v>19</v>
      </c>
      <c r="C46" s="45" t="s">
        <v>1026</v>
      </c>
      <c r="D46" s="63" t="s">
        <v>1028</v>
      </c>
      <c r="E46" s="45" t="s">
        <v>265</v>
      </c>
      <c r="F46" s="45" t="s">
        <v>264</v>
      </c>
      <c r="G46" s="45" t="s">
        <v>605</v>
      </c>
      <c r="H46" s="45" t="s">
        <v>604</v>
      </c>
      <c r="I46" s="45" t="s">
        <v>603</v>
      </c>
      <c r="J46" s="45" t="s">
        <v>602</v>
      </c>
      <c r="M46" s="45" t="s">
        <v>926</v>
      </c>
      <c r="N46" s="45" t="s">
        <v>925</v>
      </c>
    </row>
    <row r="47" spans="1:16">
      <c r="A47" s="45" t="s">
        <v>954</v>
      </c>
      <c r="B47" s="45">
        <v>768</v>
      </c>
      <c r="C47" s="45" t="s">
        <v>1026</v>
      </c>
      <c r="D47" s="63" t="s">
        <v>1028</v>
      </c>
      <c r="E47" s="45" t="s">
        <v>263</v>
      </c>
      <c r="F47" s="45" t="s">
        <v>262</v>
      </c>
      <c r="G47" s="45" t="s">
        <v>605</v>
      </c>
      <c r="H47" s="45" t="s">
        <v>604</v>
      </c>
      <c r="I47" s="45" t="s">
        <v>603</v>
      </c>
      <c r="J47" s="45" t="s">
        <v>602</v>
      </c>
      <c r="M47" s="45" t="s">
        <v>926</v>
      </c>
      <c r="N47" s="45" t="s">
        <v>925</v>
      </c>
    </row>
    <row r="48" spans="1:16">
      <c r="A48" s="45" t="s">
        <v>954</v>
      </c>
      <c r="B48" s="45">
        <v>2325</v>
      </c>
      <c r="C48" s="45" t="s">
        <v>1026</v>
      </c>
      <c r="D48" s="63" t="s">
        <v>1028</v>
      </c>
      <c r="E48" s="45" t="s">
        <v>350</v>
      </c>
      <c r="F48" s="45" t="s">
        <v>349</v>
      </c>
      <c r="G48" s="45" t="s">
        <v>605</v>
      </c>
      <c r="H48" s="45" t="s">
        <v>604</v>
      </c>
      <c r="I48" s="45" t="s">
        <v>603</v>
      </c>
      <c r="J48" s="45" t="s">
        <v>602</v>
      </c>
      <c r="M48" s="45" t="s">
        <v>926</v>
      </c>
      <c r="N48" s="45" t="s">
        <v>925</v>
      </c>
    </row>
    <row r="49" spans="1:18">
      <c r="A49" s="45" t="s">
        <v>776</v>
      </c>
      <c r="B49" s="45">
        <v>-3005</v>
      </c>
      <c r="C49" s="45" t="s">
        <v>1026</v>
      </c>
      <c r="D49" s="63" t="s">
        <v>1029</v>
      </c>
      <c r="E49" s="45" t="s">
        <v>953</v>
      </c>
      <c r="F49" s="45" t="s">
        <v>776</v>
      </c>
      <c r="G49" s="45" t="s">
        <v>952</v>
      </c>
      <c r="H49" s="45" t="s">
        <v>951</v>
      </c>
      <c r="I49" s="45" t="s">
        <v>645</v>
      </c>
      <c r="J49" s="45" t="s">
        <v>644</v>
      </c>
      <c r="Q49" s="45" t="s">
        <v>950</v>
      </c>
      <c r="R49" s="45" t="s">
        <v>949</v>
      </c>
    </row>
    <row r="50" spans="1:18">
      <c r="A50" s="45" t="s">
        <v>946</v>
      </c>
      <c r="B50" s="45">
        <v>12000</v>
      </c>
      <c r="C50" s="45" t="s">
        <v>1031</v>
      </c>
      <c r="D50" s="63" t="s">
        <v>1023</v>
      </c>
      <c r="E50" s="45" t="s">
        <v>216</v>
      </c>
      <c r="F50" s="45" t="s">
        <v>141</v>
      </c>
      <c r="G50" s="45" t="s">
        <v>140</v>
      </c>
      <c r="H50" s="45" t="s">
        <v>139</v>
      </c>
      <c r="I50" s="45" t="s">
        <v>945</v>
      </c>
      <c r="J50" s="45" t="s">
        <v>944</v>
      </c>
      <c r="M50" s="45" t="s">
        <v>948</v>
      </c>
      <c r="N50" s="45" t="s">
        <v>947</v>
      </c>
      <c r="O50" s="45" t="s">
        <v>943</v>
      </c>
      <c r="P50" s="45" t="s">
        <v>942</v>
      </c>
    </row>
    <row r="51" spans="1:18">
      <c r="A51" s="45" t="s">
        <v>946</v>
      </c>
      <c r="B51" s="45">
        <v>-12000</v>
      </c>
      <c r="C51" s="45" t="s">
        <v>1031</v>
      </c>
      <c r="D51" s="63" t="s">
        <v>1023</v>
      </c>
      <c r="E51" s="45" t="s">
        <v>216</v>
      </c>
      <c r="F51" s="45" t="s">
        <v>141</v>
      </c>
      <c r="G51" s="45" t="s">
        <v>140</v>
      </c>
      <c r="H51" s="45" t="s">
        <v>139</v>
      </c>
      <c r="I51" s="45" t="s">
        <v>945</v>
      </c>
      <c r="J51" s="45" t="s">
        <v>944</v>
      </c>
      <c r="O51" s="45" t="s">
        <v>943</v>
      </c>
      <c r="P51" s="45" t="s">
        <v>942</v>
      </c>
    </row>
    <row r="52" spans="1:18">
      <c r="A52" s="45" t="s">
        <v>941</v>
      </c>
      <c r="B52" s="45">
        <v>6000</v>
      </c>
      <c r="C52" s="45" t="s">
        <v>1026</v>
      </c>
      <c r="D52" s="63" t="s">
        <v>1029</v>
      </c>
      <c r="E52" s="63">
        <v>551306</v>
      </c>
      <c r="F52" s="45" t="s">
        <v>333</v>
      </c>
      <c r="G52" s="45" t="s">
        <v>140</v>
      </c>
      <c r="H52" s="45" t="s">
        <v>139</v>
      </c>
      <c r="I52" s="45" t="s">
        <v>330</v>
      </c>
      <c r="J52" s="45" t="s">
        <v>329</v>
      </c>
    </row>
    <row r="53" spans="1:18">
      <c r="A53" s="45" t="s">
        <v>940</v>
      </c>
      <c r="B53" s="45">
        <v>-6000</v>
      </c>
      <c r="C53" s="45" t="s">
        <v>1026</v>
      </c>
      <c r="D53" s="63" t="s">
        <v>1029</v>
      </c>
      <c r="E53" s="45" t="s">
        <v>939</v>
      </c>
      <c r="F53" s="45" t="s">
        <v>333</v>
      </c>
      <c r="G53" s="45" t="s">
        <v>140</v>
      </c>
      <c r="H53" s="45" t="s">
        <v>139</v>
      </c>
      <c r="I53" s="45" t="s">
        <v>330</v>
      </c>
      <c r="J53" s="45" t="s">
        <v>329</v>
      </c>
    </row>
    <row r="54" spans="1:18">
      <c r="A54" s="45" t="s">
        <v>938</v>
      </c>
      <c r="B54" s="45">
        <v>8123</v>
      </c>
      <c r="C54" s="45" t="s">
        <v>1026</v>
      </c>
      <c r="D54" s="63" t="s">
        <v>1029</v>
      </c>
      <c r="E54" s="63">
        <v>551300</v>
      </c>
      <c r="F54" s="45" t="s">
        <v>235</v>
      </c>
      <c r="G54" s="45" t="s">
        <v>140</v>
      </c>
      <c r="H54" s="45" t="s">
        <v>139</v>
      </c>
      <c r="I54" s="45" t="s">
        <v>330</v>
      </c>
      <c r="J54" s="45" t="s">
        <v>329</v>
      </c>
    </row>
    <row r="55" spans="1:18">
      <c r="A55" s="45" t="s">
        <v>938</v>
      </c>
      <c r="B55" s="45">
        <v>-8123</v>
      </c>
      <c r="C55" s="45" t="s">
        <v>1026</v>
      </c>
      <c r="D55" s="63" t="s">
        <v>1029</v>
      </c>
      <c r="E55" s="45" t="s">
        <v>236</v>
      </c>
      <c r="F55" s="45" t="s">
        <v>235</v>
      </c>
      <c r="G55" s="45" t="s">
        <v>140</v>
      </c>
      <c r="H55" s="45" t="s">
        <v>139</v>
      </c>
      <c r="I55" s="45" t="s">
        <v>330</v>
      </c>
      <c r="J55" s="45" t="s">
        <v>329</v>
      </c>
    </row>
    <row r="56" spans="1:18">
      <c r="A56" s="45" t="s">
        <v>937</v>
      </c>
      <c r="B56" s="45">
        <v>3</v>
      </c>
      <c r="C56" s="45" t="s">
        <v>1026</v>
      </c>
      <c r="D56" s="63" t="s">
        <v>1028</v>
      </c>
      <c r="E56" s="45" t="s">
        <v>265</v>
      </c>
      <c r="F56" s="45" t="s">
        <v>264</v>
      </c>
      <c r="G56" s="45" t="s">
        <v>215</v>
      </c>
      <c r="H56" s="45" t="s">
        <v>214</v>
      </c>
      <c r="I56" s="45" t="s">
        <v>204</v>
      </c>
      <c r="J56" s="45" t="s">
        <v>203</v>
      </c>
      <c r="M56" s="45" t="s">
        <v>460</v>
      </c>
      <c r="N56" s="45" t="s">
        <v>459</v>
      </c>
    </row>
    <row r="57" spans="1:18">
      <c r="A57" s="45" t="s">
        <v>937</v>
      </c>
      <c r="B57" s="45">
        <v>132</v>
      </c>
      <c r="C57" s="45" t="s">
        <v>1026</v>
      </c>
      <c r="D57" s="63" t="s">
        <v>1028</v>
      </c>
      <c r="E57" s="45" t="s">
        <v>263</v>
      </c>
      <c r="F57" s="45" t="s">
        <v>262</v>
      </c>
      <c r="G57" s="45" t="s">
        <v>215</v>
      </c>
      <c r="H57" s="45" t="s">
        <v>214</v>
      </c>
      <c r="I57" s="45" t="s">
        <v>204</v>
      </c>
      <c r="J57" s="45" t="s">
        <v>203</v>
      </c>
      <c r="M57" s="45" t="s">
        <v>460</v>
      </c>
      <c r="N57" s="45" t="s">
        <v>459</v>
      </c>
    </row>
    <row r="58" spans="1:18">
      <c r="A58" s="45" t="s">
        <v>936</v>
      </c>
      <c r="B58" s="45">
        <v>400</v>
      </c>
      <c r="C58" s="45" t="s">
        <v>1026</v>
      </c>
      <c r="D58" s="63" t="s">
        <v>1028</v>
      </c>
      <c r="E58" s="45" t="s">
        <v>171</v>
      </c>
      <c r="F58" s="45" t="s">
        <v>170</v>
      </c>
      <c r="G58" s="45" t="s">
        <v>215</v>
      </c>
      <c r="H58" s="45" t="s">
        <v>214</v>
      </c>
      <c r="I58" s="45" t="s">
        <v>204</v>
      </c>
      <c r="J58" s="45" t="s">
        <v>203</v>
      </c>
      <c r="M58" s="45" t="s">
        <v>460</v>
      </c>
      <c r="N58" s="45" t="s">
        <v>459</v>
      </c>
    </row>
    <row r="59" spans="1:18">
      <c r="A59" s="45" t="s">
        <v>935</v>
      </c>
      <c r="B59" s="45">
        <v>22000</v>
      </c>
      <c r="C59" s="45" t="s">
        <v>1019</v>
      </c>
      <c r="D59" s="63" t="s">
        <v>1020</v>
      </c>
      <c r="E59" s="45" t="s">
        <v>934</v>
      </c>
      <c r="F59" s="45" t="s">
        <v>933</v>
      </c>
      <c r="G59" s="45" t="s">
        <v>117</v>
      </c>
      <c r="H59" s="45" t="s">
        <v>116</v>
      </c>
      <c r="I59" s="45" t="s">
        <v>828</v>
      </c>
      <c r="J59" s="45" t="s">
        <v>827</v>
      </c>
      <c r="O59" s="45" t="s">
        <v>932</v>
      </c>
      <c r="P59" s="45" t="s">
        <v>931</v>
      </c>
    </row>
    <row r="60" spans="1:18">
      <c r="A60" s="45" t="s">
        <v>400</v>
      </c>
      <c r="B60" s="45">
        <v>-22000</v>
      </c>
      <c r="C60" s="45" t="s">
        <v>1019</v>
      </c>
      <c r="D60" s="63" t="s">
        <v>1020</v>
      </c>
      <c r="E60" s="45" t="s">
        <v>401</v>
      </c>
      <c r="F60" s="45" t="s">
        <v>400</v>
      </c>
      <c r="G60" s="45" t="s">
        <v>117</v>
      </c>
      <c r="H60" s="45" t="s">
        <v>116</v>
      </c>
      <c r="I60" s="45" t="s">
        <v>115</v>
      </c>
      <c r="J60" s="45" t="s">
        <v>114</v>
      </c>
      <c r="M60" s="45" t="s">
        <v>930</v>
      </c>
      <c r="N60" s="45" t="s">
        <v>929</v>
      </c>
    </row>
    <row r="61" spans="1:18">
      <c r="A61" s="45" t="s">
        <v>928</v>
      </c>
      <c r="B61" s="45">
        <v>19</v>
      </c>
      <c r="C61" s="45" t="s">
        <v>1026</v>
      </c>
      <c r="D61" s="63" t="s">
        <v>1028</v>
      </c>
      <c r="E61" s="45" t="s">
        <v>265</v>
      </c>
      <c r="F61" s="45" t="s">
        <v>264</v>
      </c>
      <c r="G61" s="45" t="s">
        <v>605</v>
      </c>
      <c r="H61" s="45" t="s">
        <v>604</v>
      </c>
      <c r="I61" s="45" t="s">
        <v>603</v>
      </c>
      <c r="J61" s="45" t="s">
        <v>602</v>
      </c>
      <c r="M61" s="45" t="s">
        <v>926</v>
      </c>
      <c r="N61" s="45" t="s">
        <v>925</v>
      </c>
    </row>
    <row r="62" spans="1:18">
      <c r="A62" s="45" t="s">
        <v>928</v>
      </c>
      <c r="B62" s="45">
        <v>768</v>
      </c>
      <c r="C62" s="45" t="s">
        <v>1026</v>
      </c>
      <c r="D62" s="63" t="s">
        <v>1028</v>
      </c>
      <c r="E62" s="45" t="s">
        <v>263</v>
      </c>
      <c r="F62" s="45" t="s">
        <v>262</v>
      </c>
      <c r="G62" s="45" t="s">
        <v>605</v>
      </c>
      <c r="H62" s="45" t="s">
        <v>604</v>
      </c>
      <c r="I62" s="45" t="s">
        <v>603</v>
      </c>
      <c r="J62" s="45" t="s">
        <v>602</v>
      </c>
      <c r="M62" s="45" t="s">
        <v>926</v>
      </c>
      <c r="N62" s="45" t="s">
        <v>925</v>
      </c>
    </row>
    <row r="63" spans="1:18">
      <c r="A63" s="45" t="s">
        <v>927</v>
      </c>
      <c r="B63" s="45">
        <v>2325</v>
      </c>
      <c r="C63" s="45" t="s">
        <v>1026</v>
      </c>
      <c r="D63" s="63" t="s">
        <v>1028</v>
      </c>
      <c r="E63" s="45" t="s">
        <v>350</v>
      </c>
      <c r="F63" s="45" t="s">
        <v>349</v>
      </c>
      <c r="G63" s="45" t="s">
        <v>605</v>
      </c>
      <c r="H63" s="45" t="s">
        <v>604</v>
      </c>
      <c r="I63" s="45" t="s">
        <v>603</v>
      </c>
      <c r="J63" s="45" t="s">
        <v>602</v>
      </c>
      <c r="M63" s="45" t="s">
        <v>926</v>
      </c>
      <c r="N63" s="45" t="s">
        <v>925</v>
      </c>
    </row>
    <row r="64" spans="1:18">
      <c r="A64" s="45" t="s">
        <v>924</v>
      </c>
      <c r="B64" s="45">
        <v>2</v>
      </c>
      <c r="C64" s="45" t="s">
        <v>1026</v>
      </c>
      <c r="D64" s="63" t="s">
        <v>1028</v>
      </c>
      <c r="E64" s="45" t="s">
        <v>265</v>
      </c>
      <c r="F64" s="45" t="s">
        <v>264</v>
      </c>
      <c r="G64" s="45" t="s">
        <v>218</v>
      </c>
      <c r="H64" s="45" t="s">
        <v>217</v>
      </c>
      <c r="I64" s="45" t="s">
        <v>204</v>
      </c>
      <c r="J64" s="45" t="s">
        <v>203</v>
      </c>
    </row>
    <row r="65" spans="1:16">
      <c r="A65" s="45" t="s">
        <v>924</v>
      </c>
      <c r="B65" s="45">
        <v>99</v>
      </c>
      <c r="C65" s="45" t="s">
        <v>1026</v>
      </c>
      <c r="D65" s="63" t="s">
        <v>1028</v>
      </c>
      <c r="E65" s="45" t="s">
        <v>263</v>
      </c>
      <c r="F65" s="45" t="s">
        <v>262</v>
      </c>
      <c r="G65" s="45" t="s">
        <v>218</v>
      </c>
      <c r="H65" s="45" t="s">
        <v>217</v>
      </c>
      <c r="I65" s="45" t="s">
        <v>204</v>
      </c>
      <c r="J65" s="45" t="s">
        <v>203</v>
      </c>
    </row>
    <row r="66" spans="1:16">
      <c r="A66" s="45" t="s">
        <v>923</v>
      </c>
      <c r="B66" s="45">
        <v>300</v>
      </c>
      <c r="C66" s="45" t="s">
        <v>1026</v>
      </c>
      <c r="D66" s="63" t="s">
        <v>1028</v>
      </c>
      <c r="E66" s="45" t="s">
        <v>179</v>
      </c>
      <c r="F66" s="45" t="s">
        <v>178</v>
      </c>
      <c r="G66" s="45" t="s">
        <v>218</v>
      </c>
      <c r="H66" s="45" t="s">
        <v>217</v>
      </c>
      <c r="I66" s="45" t="s">
        <v>204</v>
      </c>
      <c r="J66" s="45" t="s">
        <v>203</v>
      </c>
    </row>
    <row r="67" spans="1:16">
      <c r="A67" s="45" t="s">
        <v>922</v>
      </c>
      <c r="B67" s="45">
        <v>2852</v>
      </c>
      <c r="C67" s="45" t="s">
        <v>1026</v>
      </c>
      <c r="D67" s="63" t="s">
        <v>1029</v>
      </c>
      <c r="E67" s="45" t="s">
        <v>177</v>
      </c>
      <c r="F67" s="45" t="s">
        <v>176</v>
      </c>
      <c r="G67" s="45" t="s">
        <v>339</v>
      </c>
      <c r="H67" s="45" t="s">
        <v>338</v>
      </c>
      <c r="I67" s="45" t="s">
        <v>337</v>
      </c>
      <c r="J67" s="45" t="s">
        <v>336</v>
      </c>
    </row>
    <row r="68" spans="1:16">
      <c r="A68" s="45" t="s">
        <v>921</v>
      </c>
      <c r="B68" s="45">
        <v>-2600</v>
      </c>
      <c r="C68" s="45" t="s">
        <v>1026</v>
      </c>
      <c r="D68" s="63" t="s">
        <v>1027</v>
      </c>
      <c r="E68" s="45" t="s">
        <v>920</v>
      </c>
      <c r="F68" s="45" t="s">
        <v>919</v>
      </c>
      <c r="G68" s="45" t="s">
        <v>326</v>
      </c>
      <c r="H68" s="45" t="s">
        <v>325</v>
      </c>
      <c r="I68" s="45" t="s">
        <v>330</v>
      </c>
      <c r="J68" s="45" t="s">
        <v>329</v>
      </c>
    </row>
    <row r="69" spans="1:16">
      <c r="A69" s="45" t="s">
        <v>918</v>
      </c>
      <c r="B69" s="45">
        <v>2600</v>
      </c>
      <c r="C69" s="45" t="s">
        <v>1026</v>
      </c>
      <c r="D69" s="63" t="s">
        <v>1027</v>
      </c>
      <c r="E69" s="45" t="s">
        <v>917</v>
      </c>
      <c r="F69" s="45" t="s">
        <v>916</v>
      </c>
      <c r="G69" s="45" t="s">
        <v>326</v>
      </c>
      <c r="H69" s="45" t="s">
        <v>325</v>
      </c>
      <c r="I69" s="45" t="s">
        <v>549</v>
      </c>
      <c r="J69" s="45" t="s">
        <v>548</v>
      </c>
    </row>
    <row r="70" spans="1:16">
      <c r="A70" s="45" t="s">
        <v>915</v>
      </c>
      <c r="B70" s="45">
        <v>-52</v>
      </c>
      <c r="C70" s="45" t="s">
        <v>1026</v>
      </c>
      <c r="D70" s="63" t="s">
        <v>1029</v>
      </c>
      <c r="E70" s="45" t="s">
        <v>153</v>
      </c>
      <c r="F70" s="45" t="s">
        <v>152</v>
      </c>
      <c r="G70" s="45" t="s">
        <v>914</v>
      </c>
      <c r="H70" s="45" t="s">
        <v>912</v>
      </c>
      <c r="I70" s="45" t="s">
        <v>913</v>
      </c>
      <c r="J70" s="45" t="s">
        <v>912</v>
      </c>
      <c r="O70" s="45" t="s">
        <v>911</v>
      </c>
      <c r="P70" s="45" t="s">
        <v>910</v>
      </c>
    </row>
    <row r="71" spans="1:16">
      <c r="A71" s="45" t="s">
        <v>909</v>
      </c>
      <c r="B71" s="45">
        <v>52</v>
      </c>
      <c r="C71" s="45" t="s">
        <v>1026</v>
      </c>
      <c r="D71" s="63" t="s">
        <v>1029</v>
      </c>
      <c r="E71" s="45" t="s">
        <v>127</v>
      </c>
      <c r="F71" s="45" t="s">
        <v>126</v>
      </c>
      <c r="G71" s="45" t="s">
        <v>132</v>
      </c>
      <c r="H71" s="45" t="s">
        <v>131</v>
      </c>
      <c r="I71" s="45" t="s">
        <v>645</v>
      </c>
      <c r="J71" s="45" t="s">
        <v>644</v>
      </c>
    </row>
    <row r="72" spans="1:16">
      <c r="A72" s="45" t="s">
        <v>908</v>
      </c>
      <c r="B72" s="45">
        <v>9493</v>
      </c>
      <c r="C72" s="45" t="s">
        <v>1031</v>
      </c>
      <c r="D72" s="63" t="s">
        <v>1023</v>
      </c>
      <c r="E72" s="45" t="s">
        <v>445</v>
      </c>
      <c r="F72" s="45" t="s">
        <v>444</v>
      </c>
      <c r="G72" s="45" t="s">
        <v>326</v>
      </c>
      <c r="H72" s="45" t="s">
        <v>325</v>
      </c>
      <c r="I72" s="45" t="s">
        <v>801</v>
      </c>
      <c r="J72" s="45" t="s">
        <v>800</v>
      </c>
      <c r="M72" s="45" t="s">
        <v>907</v>
      </c>
      <c r="N72" s="45" t="s">
        <v>906</v>
      </c>
    </row>
    <row r="73" spans="1:16">
      <c r="A73" s="45" t="s">
        <v>905</v>
      </c>
      <c r="B73" s="45">
        <v>2400</v>
      </c>
      <c r="C73" s="45" t="s">
        <v>1026</v>
      </c>
      <c r="D73" s="63" t="s">
        <v>1029</v>
      </c>
      <c r="E73" s="45" t="s">
        <v>247</v>
      </c>
      <c r="F73" s="45" t="s">
        <v>246</v>
      </c>
      <c r="G73" s="45" t="s">
        <v>666</v>
      </c>
      <c r="H73" s="45" t="s">
        <v>665</v>
      </c>
      <c r="I73" s="45" t="s">
        <v>204</v>
      </c>
      <c r="J73" s="45" t="s">
        <v>203</v>
      </c>
    </row>
    <row r="74" spans="1:16">
      <c r="A74" s="45" t="s">
        <v>904</v>
      </c>
      <c r="B74" s="45">
        <v>4000</v>
      </c>
      <c r="C74" s="45" t="s">
        <v>1026</v>
      </c>
      <c r="D74" s="63" t="s">
        <v>1029</v>
      </c>
      <c r="E74" s="45" t="s">
        <v>177</v>
      </c>
      <c r="F74" s="45" t="s">
        <v>176</v>
      </c>
      <c r="G74" s="45" t="s">
        <v>666</v>
      </c>
      <c r="H74" s="45" t="s">
        <v>665</v>
      </c>
      <c r="I74" s="45" t="s">
        <v>204</v>
      </c>
      <c r="J74" s="45" t="s">
        <v>203</v>
      </c>
    </row>
    <row r="75" spans="1:16">
      <c r="A75" s="45" t="s">
        <v>147</v>
      </c>
      <c r="B75" s="45">
        <v>900</v>
      </c>
      <c r="C75" s="45" t="s">
        <v>1026</v>
      </c>
      <c r="D75" s="63" t="s">
        <v>1029</v>
      </c>
      <c r="E75" s="45" t="s">
        <v>148</v>
      </c>
      <c r="F75" s="45" t="s">
        <v>147</v>
      </c>
      <c r="G75" s="45" t="s">
        <v>666</v>
      </c>
      <c r="H75" s="45" t="s">
        <v>665</v>
      </c>
      <c r="I75" s="45" t="s">
        <v>204</v>
      </c>
      <c r="J75" s="45" t="s">
        <v>203</v>
      </c>
    </row>
    <row r="76" spans="1:16">
      <c r="A76" s="45" t="s">
        <v>903</v>
      </c>
      <c r="B76" s="45">
        <v>900</v>
      </c>
      <c r="C76" s="45" t="s">
        <v>1031</v>
      </c>
      <c r="D76" s="63" t="s">
        <v>1023</v>
      </c>
      <c r="E76" s="45" t="s">
        <v>216</v>
      </c>
      <c r="F76" s="45" t="s">
        <v>141</v>
      </c>
      <c r="G76" s="45" t="s">
        <v>666</v>
      </c>
      <c r="H76" s="45" t="s">
        <v>665</v>
      </c>
      <c r="I76" s="45" t="s">
        <v>204</v>
      </c>
      <c r="J76" s="45" t="s">
        <v>203</v>
      </c>
    </row>
    <row r="77" spans="1:16">
      <c r="A77" s="45" t="s">
        <v>902</v>
      </c>
      <c r="B77" s="45">
        <v>63</v>
      </c>
      <c r="C77" s="45" t="s">
        <v>1026</v>
      </c>
      <c r="D77" s="63" t="s">
        <v>1028</v>
      </c>
      <c r="E77" s="45" t="s">
        <v>265</v>
      </c>
      <c r="F77" s="45" t="s">
        <v>264</v>
      </c>
      <c r="G77" s="45" t="s">
        <v>666</v>
      </c>
      <c r="H77" s="45" t="s">
        <v>665</v>
      </c>
      <c r="I77" s="45" t="s">
        <v>204</v>
      </c>
      <c r="J77" s="45" t="s">
        <v>203</v>
      </c>
      <c r="M77" s="45" t="s">
        <v>460</v>
      </c>
      <c r="N77" s="45" t="s">
        <v>459</v>
      </c>
    </row>
    <row r="78" spans="1:16">
      <c r="A78" s="45" t="s">
        <v>902</v>
      </c>
      <c r="B78" s="45">
        <v>2586</v>
      </c>
      <c r="C78" s="45" t="s">
        <v>1026</v>
      </c>
      <c r="D78" s="63" t="s">
        <v>1028</v>
      </c>
      <c r="E78" s="45" t="s">
        <v>263</v>
      </c>
      <c r="F78" s="45" t="s">
        <v>262</v>
      </c>
      <c r="G78" s="45" t="s">
        <v>666</v>
      </c>
      <c r="H78" s="45" t="s">
        <v>665</v>
      </c>
      <c r="I78" s="45" t="s">
        <v>204</v>
      </c>
      <c r="J78" s="45" t="s">
        <v>203</v>
      </c>
      <c r="M78" s="45" t="s">
        <v>460</v>
      </c>
      <c r="N78" s="45" t="s">
        <v>459</v>
      </c>
    </row>
    <row r="79" spans="1:16">
      <c r="A79" s="45" t="s">
        <v>901</v>
      </c>
      <c r="B79" s="45">
        <v>7836</v>
      </c>
      <c r="C79" s="45" t="s">
        <v>1026</v>
      </c>
      <c r="D79" s="63" t="s">
        <v>1028</v>
      </c>
      <c r="E79" s="45" t="s">
        <v>171</v>
      </c>
      <c r="F79" s="45" t="s">
        <v>170</v>
      </c>
      <c r="G79" s="45" t="s">
        <v>666</v>
      </c>
      <c r="H79" s="45" t="s">
        <v>665</v>
      </c>
      <c r="I79" s="45" t="s">
        <v>204</v>
      </c>
      <c r="J79" s="45" t="s">
        <v>203</v>
      </c>
      <c r="M79" s="45" t="s">
        <v>460</v>
      </c>
      <c r="N79" s="45" t="s">
        <v>459</v>
      </c>
    </row>
    <row r="80" spans="1:16">
      <c r="A80" s="45" t="s">
        <v>147</v>
      </c>
      <c r="B80" s="45">
        <v>152</v>
      </c>
      <c r="C80" s="45" t="s">
        <v>1026</v>
      </c>
      <c r="D80" s="63" t="s">
        <v>1029</v>
      </c>
      <c r="E80" s="45" t="s">
        <v>148</v>
      </c>
      <c r="F80" s="45" t="s">
        <v>147</v>
      </c>
      <c r="G80" s="45" t="s">
        <v>215</v>
      </c>
      <c r="H80" s="45" t="s">
        <v>214</v>
      </c>
      <c r="I80" s="45" t="s">
        <v>204</v>
      </c>
      <c r="J80" s="45" t="s">
        <v>203</v>
      </c>
    </row>
    <row r="81" spans="1:16">
      <c r="A81" s="45" t="s">
        <v>258</v>
      </c>
      <c r="B81" s="45">
        <v>72</v>
      </c>
      <c r="C81" s="45" t="s">
        <v>1031</v>
      </c>
      <c r="D81" s="63" t="s">
        <v>1033</v>
      </c>
      <c r="E81" s="45" t="s">
        <v>259</v>
      </c>
      <c r="F81" s="45" t="s">
        <v>258</v>
      </c>
      <c r="G81" s="45" t="s">
        <v>215</v>
      </c>
      <c r="H81" s="45" t="s">
        <v>214</v>
      </c>
      <c r="I81" s="45" t="s">
        <v>204</v>
      </c>
      <c r="J81" s="45" t="s">
        <v>203</v>
      </c>
    </row>
    <row r="82" spans="1:16">
      <c r="A82" s="45" t="s">
        <v>899</v>
      </c>
      <c r="B82" s="45">
        <v>80</v>
      </c>
      <c r="C82" s="45" t="s">
        <v>1031</v>
      </c>
      <c r="D82" s="63" t="s">
        <v>1033</v>
      </c>
      <c r="E82" s="45" t="s">
        <v>900</v>
      </c>
      <c r="F82" s="45" t="s">
        <v>899</v>
      </c>
      <c r="G82" s="45" t="s">
        <v>215</v>
      </c>
      <c r="H82" s="45" t="s">
        <v>214</v>
      </c>
      <c r="I82" s="45" t="s">
        <v>204</v>
      </c>
      <c r="J82" s="45" t="s">
        <v>203</v>
      </c>
    </row>
    <row r="83" spans="1:16">
      <c r="A83" s="45" t="s">
        <v>264</v>
      </c>
      <c r="B83" s="45">
        <v>14</v>
      </c>
      <c r="C83" s="45" t="s">
        <v>1026</v>
      </c>
      <c r="D83" s="63" t="s">
        <v>1028</v>
      </c>
      <c r="E83" s="45" t="s">
        <v>265</v>
      </c>
      <c r="F83" s="45" t="s">
        <v>264</v>
      </c>
      <c r="G83" s="45" t="s">
        <v>215</v>
      </c>
      <c r="H83" s="45" t="s">
        <v>214</v>
      </c>
      <c r="I83" s="45" t="s">
        <v>204</v>
      </c>
      <c r="J83" s="45" t="s">
        <v>203</v>
      </c>
      <c r="M83" s="45" t="s">
        <v>898</v>
      </c>
      <c r="N83" s="45" t="s">
        <v>897</v>
      </c>
    </row>
    <row r="84" spans="1:16">
      <c r="A84" s="45" t="s">
        <v>262</v>
      </c>
      <c r="B84" s="45">
        <v>570</v>
      </c>
      <c r="C84" s="45" t="s">
        <v>1026</v>
      </c>
      <c r="D84" s="63" t="s">
        <v>1028</v>
      </c>
      <c r="E84" s="45" t="s">
        <v>263</v>
      </c>
      <c r="F84" s="45" t="s">
        <v>262</v>
      </c>
      <c r="G84" s="45" t="s">
        <v>215</v>
      </c>
      <c r="H84" s="45" t="s">
        <v>214</v>
      </c>
      <c r="I84" s="45" t="s">
        <v>204</v>
      </c>
      <c r="J84" s="45" t="s">
        <v>203</v>
      </c>
      <c r="M84" s="45" t="s">
        <v>898</v>
      </c>
      <c r="N84" s="45" t="s">
        <v>897</v>
      </c>
    </row>
    <row r="85" spans="1:16">
      <c r="A85" s="45" t="s">
        <v>207</v>
      </c>
      <c r="B85" s="45">
        <v>1728</v>
      </c>
      <c r="C85" s="45" t="s">
        <v>1026</v>
      </c>
      <c r="D85" s="63" t="s">
        <v>1028</v>
      </c>
      <c r="E85" s="45" t="s">
        <v>208</v>
      </c>
      <c r="F85" s="45" t="s">
        <v>207</v>
      </c>
      <c r="G85" s="45" t="s">
        <v>215</v>
      </c>
      <c r="H85" s="45" t="s">
        <v>214</v>
      </c>
      <c r="I85" s="45" t="s">
        <v>204</v>
      </c>
      <c r="J85" s="45" t="s">
        <v>203</v>
      </c>
      <c r="M85" s="45" t="s">
        <v>898</v>
      </c>
      <c r="N85" s="45" t="s">
        <v>897</v>
      </c>
    </row>
    <row r="86" spans="1:16">
      <c r="A86" s="45" t="s">
        <v>246</v>
      </c>
      <c r="B86" s="45">
        <v>470</v>
      </c>
      <c r="C86" s="45" t="s">
        <v>1026</v>
      </c>
      <c r="D86" s="63" t="s">
        <v>1029</v>
      </c>
      <c r="E86" s="45" t="s">
        <v>247</v>
      </c>
      <c r="F86" s="45" t="s">
        <v>246</v>
      </c>
      <c r="G86" s="45" t="s">
        <v>215</v>
      </c>
      <c r="H86" s="45" t="s">
        <v>214</v>
      </c>
      <c r="I86" s="45" t="s">
        <v>204</v>
      </c>
      <c r="J86" s="45" t="s">
        <v>203</v>
      </c>
      <c r="M86" s="45" t="s">
        <v>898</v>
      </c>
      <c r="N86" s="45" t="s">
        <v>897</v>
      </c>
    </row>
    <row r="87" spans="1:16">
      <c r="A87" s="45" t="s">
        <v>258</v>
      </c>
      <c r="B87" s="45">
        <v>2782</v>
      </c>
      <c r="C87" s="45" t="s">
        <v>1031</v>
      </c>
      <c r="D87" s="63" t="s">
        <v>1033</v>
      </c>
      <c r="E87" s="45" t="s">
        <v>259</v>
      </c>
      <c r="F87" s="45" t="s">
        <v>258</v>
      </c>
      <c r="G87" s="45" t="s">
        <v>215</v>
      </c>
      <c r="H87" s="45" t="s">
        <v>214</v>
      </c>
      <c r="I87" s="45" t="s">
        <v>204</v>
      </c>
      <c r="J87" s="45" t="s">
        <v>203</v>
      </c>
      <c r="M87" s="45" t="s">
        <v>898</v>
      </c>
      <c r="N87" s="45" t="s">
        <v>897</v>
      </c>
    </row>
    <row r="88" spans="1:16">
      <c r="A88" s="45" t="s">
        <v>896</v>
      </c>
      <c r="B88" s="45">
        <v>-173</v>
      </c>
      <c r="C88" s="45" t="s">
        <v>1026</v>
      </c>
      <c r="D88" s="63" t="s">
        <v>1029</v>
      </c>
      <c r="E88" s="45" t="s">
        <v>221</v>
      </c>
      <c r="F88" s="45" t="s">
        <v>220</v>
      </c>
      <c r="G88" s="45" t="s">
        <v>215</v>
      </c>
      <c r="H88" s="45" t="s">
        <v>214</v>
      </c>
      <c r="I88" s="45" t="s">
        <v>204</v>
      </c>
      <c r="J88" s="45" t="s">
        <v>203</v>
      </c>
    </row>
    <row r="89" spans="1:16">
      <c r="A89" s="45" t="s">
        <v>895</v>
      </c>
      <c r="B89" s="45">
        <v>-5000</v>
      </c>
      <c r="C89" s="45" t="s">
        <v>1026</v>
      </c>
      <c r="D89" s="63" t="s">
        <v>1029</v>
      </c>
      <c r="E89" s="45" t="s">
        <v>429</v>
      </c>
      <c r="F89" s="45" t="s">
        <v>428</v>
      </c>
      <c r="G89" s="45" t="s">
        <v>140</v>
      </c>
      <c r="H89" s="45" t="s">
        <v>139</v>
      </c>
      <c r="I89" s="45" t="s">
        <v>427</v>
      </c>
      <c r="J89" s="45" t="s">
        <v>426</v>
      </c>
      <c r="K89" s="45" t="s">
        <v>425</v>
      </c>
      <c r="L89" s="45" t="s">
        <v>424</v>
      </c>
      <c r="O89" s="45" t="s">
        <v>423</v>
      </c>
      <c r="P89" s="45" t="s">
        <v>422</v>
      </c>
    </row>
    <row r="90" spans="1:16">
      <c r="A90" s="45" t="s">
        <v>894</v>
      </c>
      <c r="B90" s="45">
        <v>60</v>
      </c>
      <c r="C90" s="45" t="s">
        <v>1026</v>
      </c>
      <c r="D90" s="63" t="s">
        <v>1029</v>
      </c>
      <c r="E90" s="45" t="s">
        <v>195</v>
      </c>
      <c r="F90" s="45" t="s">
        <v>194</v>
      </c>
      <c r="G90" s="45" t="s">
        <v>132</v>
      </c>
      <c r="H90" s="45" t="s">
        <v>131</v>
      </c>
      <c r="I90" s="45" t="s">
        <v>645</v>
      </c>
      <c r="J90" s="45" t="s">
        <v>644</v>
      </c>
    </row>
    <row r="91" spans="1:16">
      <c r="A91" s="45" t="s">
        <v>893</v>
      </c>
      <c r="B91" s="45">
        <v>100</v>
      </c>
      <c r="C91" s="45" t="s">
        <v>1026</v>
      </c>
      <c r="D91" s="63" t="s">
        <v>1029</v>
      </c>
      <c r="E91" s="45" t="s">
        <v>646</v>
      </c>
      <c r="F91" s="45" t="s">
        <v>118</v>
      </c>
      <c r="G91" s="45" t="s">
        <v>132</v>
      </c>
      <c r="H91" s="45" t="s">
        <v>131</v>
      </c>
      <c r="I91" s="45" t="s">
        <v>645</v>
      </c>
      <c r="J91" s="45" t="s">
        <v>644</v>
      </c>
    </row>
    <row r="92" spans="1:16">
      <c r="A92" s="45" t="s">
        <v>894</v>
      </c>
      <c r="B92" s="45">
        <v>-60</v>
      </c>
      <c r="C92" s="45" t="s">
        <v>1026</v>
      </c>
      <c r="D92" s="63" t="s">
        <v>1029</v>
      </c>
      <c r="E92" s="45" t="s">
        <v>127</v>
      </c>
      <c r="F92" s="45" t="s">
        <v>126</v>
      </c>
      <c r="G92" s="45" t="s">
        <v>132</v>
      </c>
      <c r="H92" s="45" t="s">
        <v>131</v>
      </c>
      <c r="I92" s="45" t="s">
        <v>645</v>
      </c>
      <c r="J92" s="45" t="s">
        <v>644</v>
      </c>
    </row>
    <row r="93" spans="1:16">
      <c r="A93" s="45" t="s">
        <v>893</v>
      </c>
      <c r="B93" s="45">
        <v>-100</v>
      </c>
      <c r="C93" s="45" t="s">
        <v>1026</v>
      </c>
      <c r="D93" s="63" t="s">
        <v>1029</v>
      </c>
      <c r="E93" s="45" t="s">
        <v>127</v>
      </c>
      <c r="F93" s="45" t="s">
        <v>126</v>
      </c>
      <c r="G93" s="45" t="s">
        <v>132</v>
      </c>
      <c r="H93" s="45" t="s">
        <v>131</v>
      </c>
      <c r="I93" s="45" t="s">
        <v>645</v>
      </c>
      <c r="J93" s="45" t="s">
        <v>644</v>
      </c>
    </row>
    <row r="94" spans="1:16">
      <c r="A94" s="45" t="s">
        <v>892</v>
      </c>
      <c r="B94" s="45">
        <v>-515</v>
      </c>
      <c r="C94" s="45" t="s">
        <v>1026</v>
      </c>
      <c r="D94" s="63" t="s">
        <v>1029</v>
      </c>
      <c r="E94" s="63">
        <v>551303</v>
      </c>
      <c r="F94" s="45" t="s">
        <v>194</v>
      </c>
      <c r="G94" s="45" t="s">
        <v>132</v>
      </c>
      <c r="H94" s="45" t="s">
        <v>131</v>
      </c>
      <c r="I94" s="45" t="s">
        <v>645</v>
      </c>
      <c r="J94" s="45" t="s">
        <v>644</v>
      </c>
    </row>
    <row r="95" spans="1:16">
      <c r="A95" s="45" t="s">
        <v>892</v>
      </c>
      <c r="B95" s="45">
        <v>515</v>
      </c>
      <c r="C95" s="45" t="s">
        <v>1026</v>
      </c>
      <c r="D95" s="63" t="s">
        <v>1029</v>
      </c>
      <c r="E95" s="63">
        <v>551306</v>
      </c>
      <c r="F95" s="45" t="s">
        <v>333</v>
      </c>
      <c r="G95" s="45" t="s">
        <v>132</v>
      </c>
      <c r="H95" s="45" t="s">
        <v>131</v>
      </c>
      <c r="I95" s="45" t="s">
        <v>645</v>
      </c>
      <c r="J95" s="45" t="s">
        <v>644</v>
      </c>
    </row>
    <row r="96" spans="1:16">
      <c r="A96" s="45" t="s">
        <v>889</v>
      </c>
      <c r="B96" s="45">
        <v>225</v>
      </c>
      <c r="C96" s="45" t="s">
        <v>1026</v>
      </c>
      <c r="D96" s="63" t="s">
        <v>1029</v>
      </c>
      <c r="E96" s="45" t="s">
        <v>891</v>
      </c>
      <c r="F96" s="45" t="s">
        <v>890</v>
      </c>
      <c r="G96" s="45" t="s">
        <v>132</v>
      </c>
      <c r="H96" s="45" t="s">
        <v>131</v>
      </c>
      <c r="I96" s="45" t="s">
        <v>645</v>
      </c>
      <c r="J96" s="45" t="s">
        <v>644</v>
      </c>
    </row>
    <row r="97" spans="1:14">
      <c r="A97" s="45" t="s">
        <v>889</v>
      </c>
      <c r="B97" s="45">
        <v>-225</v>
      </c>
      <c r="C97" s="45" t="s">
        <v>1026</v>
      </c>
      <c r="D97" s="63" t="s">
        <v>1029</v>
      </c>
      <c r="E97" s="45" t="s">
        <v>127</v>
      </c>
      <c r="F97" s="45" t="s">
        <v>126</v>
      </c>
      <c r="G97" s="45" t="s">
        <v>132</v>
      </c>
      <c r="H97" s="45" t="s">
        <v>131</v>
      </c>
      <c r="I97" s="45" t="s">
        <v>645</v>
      </c>
      <c r="J97" s="45" t="s">
        <v>644</v>
      </c>
    </row>
    <row r="98" spans="1:14">
      <c r="A98" s="45" t="s">
        <v>882</v>
      </c>
      <c r="B98" s="45">
        <v>-1000</v>
      </c>
      <c r="C98" s="45" t="s">
        <v>1026</v>
      </c>
      <c r="D98" s="63" t="s">
        <v>1029</v>
      </c>
      <c r="E98" s="45" t="s">
        <v>177</v>
      </c>
      <c r="F98" s="45" t="s">
        <v>176</v>
      </c>
      <c r="G98" s="45" t="s">
        <v>132</v>
      </c>
      <c r="H98" s="45" t="s">
        <v>131</v>
      </c>
      <c r="I98" s="45" t="s">
        <v>645</v>
      </c>
      <c r="J98" s="45" t="s">
        <v>644</v>
      </c>
    </row>
    <row r="99" spans="1:14">
      <c r="A99" s="45" t="s">
        <v>882</v>
      </c>
      <c r="B99" s="45">
        <v>1000</v>
      </c>
      <c r="C99" s="45" t="s">
        <v>1026</v>
      </c>
      <c r="D99" s="63" t="s">
        <v>1029</v>
      </c>
      <c r="E99" s="45" t="s">
        <v>888</v>
      </c>
      <c r="F99" s="45" t="s">
        <v>887</v>
      </c>
      <c r="G99" s="45" t="s">
        <v>132</v>
      </c>
      <c r="H99" s="45" t="s">
        <v>131</v>
      </c>
      <c r="I99" s="45" t="s">
        <v>645</v>
      </c>
      <c r="J99" s="45" t="s">
        <v>644</v>
      </c>
    </row>
    <row r="100" spans="1:14">
      <c r="A100" s="45" t="s">
        <v>886</v>
      </c>
      <c r="B100" s="45">
        <v>220</v>
      </c>
      <c r="C100" s="45" t="s">
        <v>1026</v>
      </c>
      <c r="D100" s="63" t="s">
        <v>1029</v>
      </c>
      <c r="E100" s="45" t="s">
        <v>885</v>
      </c>
      <c r="F100" s="45" t="s">
        <v>884</v>
      </c>
      <c r="G100" s="45" t="s">
        <v>132</v>
      </c>
      <c r="H100" s="45" t="s">
        <v>131</v>
      </c>
      <c r="I100" s="45" t="s">
        <v>645</v>
      </c>
      <c r="J100" s="45" t="s">
        <v>644</v>
      </c>
    </row>
    <row r="101" spans="1:14">
      <c r="A101" s="45" t="s">
        <v>882</v>
      </c>
      <c r="B101" s="45">
        <v>-220</v>
      </c>
      <c r="C101" s="45" t="s">
        <v>1026</v>
      </c>
      <c r="D101" s="63" t="s">
        <v>1029</v>
      </c>
      <c r="E101" s="45" t="s">
        <v>127</v>
      </c>
      <c r="F101" s="45" t="s">
        <v>126</v>
      </c>
      <c r="G101" s="45" t="s">
        <v>132</v>
      </c>
      <c r="H101" s="45" t="s">
        <v>131</v>
      </c>
      <c r="I101" s="45" t="s">
        <v>645</v>
      </c>
      <c r="J101" s="45" t="s">
        <v>644</v>
      </c>
    </row>
    <row r="102" spans="1:14">
      <c r="A102" s="45" t="s">
        <v>883</v>
      </c>
      <c r="B102" s="45">
        <v>-650</v>
      </c>
      <c r="C102" s="45" t="s">
        <v>1026</v>
      </c>
      <c r="D102" s="63" t="s">
        <v>1029</v>
      </c>
      <c r="E102" s="45" t="s">
        <v>127</v>
      </c>
      <c r="F102" s="45" t="s">
        <v>126</v>
      </c>
      <c r="G102" s="45" t="s">
        <v>132</v>
      </c>
      <c r="H102" s="45" t="s">
        <v>131</v>
      </c>
      <c r="I102" s="45" t="s">
        <v>645</v>
      </c>
      <c r="J102" s="45" t="s">
        <v>644</v>
      </c>
    </row>
    <row r="103" spans="1:14">
      <c r="A103" s="45" t="s">
        <v>882</v>
      </c>
      <c r="B103" s="45">
        <v>650</v>
      </c>
      <c r="C103" s="45" t="s">
        <v>1026</v>
      </c>
      <c r="D103" s="63" t="s">
        <v>1029</v>
      </c>
      <c r="E103" s="45" t="s">
        <v>881</v>
      </c>
      <c r="F103" s="45" t="s">
        <v>880</v>
      </c>
      <c r="G103" s="45" t="s">
        <v>132</v>
      </c>
      <c r="H103" s="45" t="s">
        <v>131</v>
      </c>
      <c r="I103" s="45" t="s">
        <v>645</v>
      </c>
      <c r="J103" s="45" t="s">
        <v>644</v>
      </c>
    </row>
    <row r="104" spans="1:14">
      <c r="A104" s="45" t="s">
        <v>879</v>
      </c>
      <c r="B104" s="45">
        <v>-420</v>
      </c>
      <c r="C104" s="45" t="s">
        <v>1026</v>
      </c>
      <c r="D104" s="63" t="s">
        <v>1029</v>
      </c>
      <c r="E104" s="45" t="s">
        <v>127</v>
      </c>
      <c r="F104" s="45" t="s">
        <v>126</v>
      </c>
      <c r="G104" s="45" t="s">
        <v>132</v>
      </c>
      <c r="H104" s="45" t="s">
        <v>131</v>
      </c>
      <c r="I104" s="45" t="s">
        <v>645</v>
      </c>
      <c r="J104" s="45" t="s">
        <v>644</v>
      </c>
    </row>
    <row r="105" spans="1:14">
      <c r="A105" s="45" t="s">
        <v>879</v>
      </c>
      <c r="B105" s="45">
        <v>420</v>
      </c>
      <c r="C105" s="45" t="s">
        <v>1026</v>
      </c>
      <c r="D105" s="63" t="s">
        <v>1029</v>
      </c>
      <c r="E105" s="45" t="s">
        <v>878</v>
      </c>
      <c r="F105" s="45" t="s">
        <v>877</v>
      </c>
      <c r="G105" s="45" t="s">
        <v>132</v>
      </c>
      <c r="H105" s="45" t="s">
        <v>131</v>
      </c>
      <c r="I105" s="45" t="s">
        <v>645</v>
      </c>
      <c r="J105" s="45" t="s">
        <v>644</v>
      </c>
    </row>
    <row r="106" spans="1:14">
      <c r="A106" s="45" t="s">
        <v>264</v>
      </c>
      <c r="B106" s="45">
        <v>6</v>
      </c>
      <c r="C106" s="45" t="s">
        <v>1026</v>
      </c>
      <c r="D106" s="63" t="s">
        <v>1028</v>
      </c>
      <c r="E106" s="45" t="s">
        <v>265</v>
      </c>
      <c r="F106" s="45" t="s">
        <v>264</v>
      </c>
      <c r="G106" s="45" t="s">
        <v>215</v>
      </c>
      <c r="H106" s="45" t="s">
        <v>214</v>
      </c>
      <c r="I106" s="45" t="s">
        <v>204</v>
      </c>
      <c r="J106" s="45" t="s">
        <v>203</v>
      </c>
      <c r="M106" s="45" t="s">
        <v>876</v>
      </c>
      <c r="N106" s="45" t="s">
        <v>875</v>
      </c>
    </row>
    <row r="107" spans="1:14">
      <c r="A107" s="45" t="s">
        <v>262</v>
      </c>
      <c r="B107" s="45">
        <v>270</v>
      </c>
      <c r="C107" s="45" t="s">
        <v>1026</v>
      </c>
      <c r="D107" s="63" t="s">
        <v>1028</v>
      </c>
      <c r="E107" s="45" t="s">
        <v>263</v>
      </c>
      <c r="F107" s="45" t="s">
        <v>262</v>
      </c>
      <c r="G107" s="45" t="s">
        <v>215</v>
      </c>
      <c r="H107" s="45" t="s">
        <v>214</v>
      </c>
      <c r="I107" s="45" t="s">
        <v>204</v>
      </c>
      <c r="J107" s="45" t="s">
        <v>203</v>
      </c>
      <c r="M107" s="45" t="s">
        <v>876</v>
      </c>
      <c r="N107" s="45" t="s">
        <v>875</v>
      </c>
    </row>
    <row r="108" spans="1:14">
      <c r="A108" s="45" t="s">
        <v>207</v>
      </c>
      <c r="B108" s="45">
        <v>646</v>
      </c>
      <c r="C108" s="45" t="s">
        <v>1026</v>
      </c>
      <c r="D108" s="63" t="s">
        <v>1028</v>
      </c>
      <c r="E108" s="45" t="s">
        <v>208</v>
      </c>
      <c r="F108" s="45" t="s">
        <v>207</v>
      </c>
      <c r="G108" s="45" t="s">
        <v>215</v>
      </c>
      <c r="H108" s="45" t="s">
        <v>214</v>
      </c>
      <c r="I108" s="45" t="s">
        <v>204</v>
      </c>
      <c r="J108" s="45" t="s">
        <v>203</v>
      </c>
      <c r="M108" s="45" t="s">
        <v>876</v>
      </c>
      <c r="N108" s="45" t="s">
        <v>875</v>
      </c>
    </row>
    <row r="109" spans="1:14">
      <c r="A109" s="45" t="s">
        <v>141</v>
      </c>
      <c r="B109" s="45">
        <v>922</v>
      </c>
      <c r="C109" s="45" t="s">
        <v>1031</v>
      </c>
      <c r="D109" s="63" t="s">
        <v>1023</v>
      </c>
      <c r="E109" s="45" t="s">
        <v>216</v>
      </c>
      <c r="F109" s="45" t="s">
        <v>141</v>
      </c>
      <c r="G109" s="45" t="s">
        <v>215</v>
      </c>
      <c r="H109" s="45" t="s">
        <v>214</v>
      </c>
      <c r="I109" s="45" t="s">
        <v>204</v>
      </c>
      <c r="J109" s="45" t="s">
        <v>203</v>
      </c>
      <c r="M109" s="45" t="s">
        <v>876</v>
      </c>
      <c r="N109" s="45" t="s">
        <v>875</v>
      </c>
    </row>
    <row r="110" spans="1:14">
      <c r="A110" s="45" t="s">
        <v>873</v>
      </c>
      <c r="B110" s="45">
        <v>9348</v>
      </c>
      <c r="C110" s="45" t="s">
        <v>1031</v>
      </c>
      <c r="D110" s="63" t="s">
        <v>1023</v>
      </c>
      <c r="E110" s="45" t="s">
        <v>874</v>
      </c>
      <c r="F110" s="45" t="s">
        <v>873</v>
      </c>
      <c r="G110" s="45" t="s">
        <v>215</v>
      </c>
      <c r="H110" s="45" t="s">
        <v>214</v>
      </c>
      <c r="I110" s="45" t="s">
        <v>204</v>
      </c>
      <c r="J110" s="45" t="s">
        <v>203</v>
      </c>
      <c r="M110" s="45" t="s">
        <v>872</v>
      </c>
      <c r="N110" s="45" t="s">
        <v>871</v>
      </c>
    </row>
    <row r="111" spans="1:14">
      <c r="A111" s="45" t="s">
        <v>223</v>
      </c>
      <c r="B111" s="45">
        <v>2100</v>
      </c>
      <c r="C111" s="45" t="s">
        <v>1026</v>
      </c>
      <c r="D111" s="63" t="s">
        <v>1029</v>
      </c>
      <c r="E111" s="63">
        <v>550304</v>
      </c>
      <c r="F111" s="45" t="s">
        <v>223</v>
      </c>
      <c r="G111" s="45" t="s">
        <v>215</v>
      </c>
      <c r="H111" s="45" t="s">
        <v>214</v>
      </c>
      <c r="I111" s="45" t="s">
        <v>204</v>
      </c>
      <c r="J111" s="45" t="s">
        <v>203</v>
      </c>
      <c r="M111" s="45" t="s">
        <v>872</v>
      </c>
      <c r="N111" s="45" t="s">
        <v>871</v>
      </c>
    </row>
    <row r="112" spans="1:14">
      <c r="A112" s="45" t="s">
        <v>257</v>
      </c>
      <c r="B112" s="45">
        <v>412</v>
      </c>
      <c r="C112" s="45" t="s">
        <v>1026</v>
      </c>
      <c r="D112" s="63" t="s">
        <v>1029</v>
      </c>
      <c r="E112" s="63">
        <v>550303</v>
      </c>
      <c r="F112" s="45" t="s">
        <v>257</v>
      </c>
      <c r="G112" s="45" t="s">
        <v>215</v>
      </c>
      <c r="H112" s="45" t="s">
        <v>214</v>
      </c>
      <c r="I112" s="45" t="s">
        <v>204</v>
      </c>
      <c r="J112" s="45" t="s">
        <v>203</v>
      </c>
      <c r="M112" s="45" t="s">
        <v>872</v>
      </c>
      <c r="N112" s="45" t="s">
        <v>871</v>
      </c>
    </row>
    <row r="113" spans="1:16">
      <c r="A113" s="45" t="s">
        <v>256</v>
      </c>
      <c r="B113" s="45">
        <v>2717</v>
      </c>
      <c r="C113" s="45" t="s">
        <v>1026</v>
      </c>
      <c r="D113" s="63" t="s">
        <v>1029</v>
      </c>
      <c r="E113" s="63">
        <v>550301</v>
      </c>
      <c r="F113" s="45" t="s">
        <v>256</v>
      </c>
      <c r="G113" s="45" t="s">
        <v>215</v>
      </c>
      <c r="H113" s="45" t="s">
        <v>214</v>
      </c>
      <c r="I113" s="45" t="s">
        <v>204</v>
      </c>
      <c r="J113" s="45" t="s">
        <v>203</v>
      </c>
      <c r="M113" s="45" t="s">
        <v>872</v>
      </c>
      <c r="N113" s="45" t="s">
        <v>871</v>
      </c>
    </row>
    <row r="114" spans="1:16">
      <c r="A114" s="45" t="s">
        <v>188</v>
      </c>
      <c r="B114" s="45">
        <v>4119</v>
      </c>
      <c r="C114" s="45" t="s">
        <v>1026</v>
      </c>
      <c r="D114" s="63" t="s">
        <v>1029</v>
      </c>
      <c r="E114" s="63">
        <v>550302</v>
      </c>
      <c r="F114" s="45" t="s">
        <v>188</v>
      </c>
      <c r="G114" s="45" t="s">
        <v>215</v>
      </c>
      <c r="H114" s="45" t="s">
        <v>214</v>
      </c>
      <c r="I114" s="45" t="s">
        <v>204</v>
      </c>
      <c r="J114" s="45" t="s">
        <v>203</v>
      </c>
      <c r="M114" s="45" t="s">
        <v>213</v>
      </c>
      <c r="N114" s="45" t="s">
        <v>212</v>
      </c>
    </row>
    <row r="115" spans="1:16">
      <c r="A115" s="45" t="s">
        <v>870</v>
      </c>
      <c r="B115" s="45">
        <v>80</v>
      </c>
      <c r="C115" s="45" t="s">
        <v>1026</v>
      </c>
      <c r="D115" s="63" t="s">
        <v>1029</v>
      </c>
      <c r="E115" s="45" t="s">
        <v>148</v>
      </c>
      <c r="F115" s="45" t="s">
        <v>147</v>
      </c>
      <c r="G115" s="45" t="s">
        <v>146</v>
      </c>
      <c r="H115" s="45" t="s">
        <v>145</v>
      </c>
      <c r="I115" s="45" t="s">
        <v>123</v>
      </c>
      <c r="J115" s="45" t="s">
        <v>122</v>
      </c>
    </row>
    <row r="116" spans="1:16">
      <c r="A116" s="45" t="s">
        <v>869</v>
      </c>
      <c r="B116" s="45">
        <v>6</v>
      </c>
      <c r="C116" s="45" t="s">
        <v>1026</v>
      </c>
      <c r="D116" s="63" t="s">
        <v>1028</v>
      </c>
      <c r="E116" s="45" t="s">
        <v>265</v>
      </c>
      <c r="F116" s="45" t="s">
        <v>264</v>
      </c>
      <c r="G116" s="45" t="s">
        <v>326</v>
      </c>
      <c r="H116" s="45" t="s">
        <v>325</v>
      </c>
      <c r="I116" s="45" t="s">
        <v>330</v>
      </c>
      <c r="J116" s="45" t="s">
        <v>329</v>
      </c>
      <c r="O116" s="45" t="s">
        <v>864</v>
      </c>
      <c r="P116" s="45" t="s">
        <v>863</v>
      </c>
    </row>
    <row r="117" spans="1:16">
      <c r="A117" s="45" t="s">
        <v>868</v>
      </c>
      <c r="B117" s="45">
        <v>-6</v>
      </c>
      <c r="C117" s="45" t="s">
        <v>1026</v>
      </c>
      <c r="D117" s="63" t="s">
        <v>1028</v>
      </c>
      <c r="E117" s="45" t="s">
        <v>265</v>
      </c>
      <c r="F117" s="45" t="s">
        <v>264</v>
      </c>
      <c r="G117" s="45" t="s">
        <v>326</v>
      </c>
      <c r="H117" s="45" t="s">
        <v>325</v>
      </c>
      <c r="I117" s="45" t="s">
        <v>330</v>
      </c>
      <c r="J117" s="45" t="s">
        <v>329</v>
      </c>
      <c r="O117" s="45" t="s">
        <v>328</v>
      </c>
      <c r="P117" s="45" t="s">
        <v>327</v>
      </c>
    </row>
    <row r="118" spans="1:16">
      <c r="A118" s="45" t="s">
        <v>867</v>
      </c>
      <c r="B118" s="45">
        <v>231</v>
      </c>
      <c r="C118" s="45" t="s">
        <v>1026</v>
      </c>
      <c r="D118" s="63" t="s">
        <v>1028</v>
      </c>
      <c r="E118" s="45" t="s">
        <v>263</v>
      </c>
      <c r="F118" s="45" t="s">
        <v>262</v>
      </c>
      <c r="G118" s="45" t="s">
        <v>326</v>
      </c>
      <c r="H118" s="45" t="s">
        <v>325</v>
      </c>
      <c r="I118" s="45" t="s">
        <v>330</v>
      </c>
      <c r="J118" s="45" t="s">
        <v>329</v>
      </c>
      <c r="O118" s="45" t="s">
        <v>864</v>
      </c>
      <c r="P118" s="45" t="s">
        <v>863</v>
      </c>
    </row>
    <row r="119" spans="1:16">
      <c r="A119" s="45" t="s">
        <v>866</v>
      </c>
      <c r="B119" s="45">
        <v>-231</v>
      </c>
      <c r="C119" s="45" t="s">
        <v>1026</v>
      </c>
      <c r="D119" s="63" t="s">
        <v>1028</v>
      </c>
      <c r="E119" s="45" t="s">
        <v>263</v>
      </c>
      <c r="F119" s="45" t="s">
        <v>262</v>
      </c>
      <c r="G119" s="45" t="s">
        <v>326</v>
      </c>
      <c r="H119" s="45" t="s">
        <v>325</v>
      </c>
      <c r="I119" s="45" t="s">
        <v>330</v>
      </c>
      <c r="J119" s="45" t="s">
        <v>329</v>
      </c>
      <c r="O119" s="45" t="s">
        <v>328</v>
      </c>
      <c r="P119" s="45" t="s">
        <v>327</v>
      </c>
    </row>
    <row r="120" spans="1:16">
      <c r="A120" s="45" t="s">
        <v>865</v>
      </c>
      <c r="B120" s="45">
        <v>700</v>
      </c>
      <c r="C120" s="45" t="s">
        <v>1026</v>
      </c>
      <c r="D120" s="63" t="s">
        <v>1028</v>
      </c>
      <c r="E120" s="45" t="s">
        <v>163</v>
      </c>
      <c r="F120" s="45" t="s">
        <v>162</v>
      </c>
      <c r="G120" s="45" t="s">
        <v>326</v>
      </c>
      <c r="H120" s="45" t="s">
        <v>325</v>
      </c>
      <c r="I120" s="45" t="s">
        <v>330</v>
      </c>
      <c r="J120" s="45" t="s">
        <v>329</v>
      </c>
      <c r="O120" s="45" t="s">
        <v>864</v>
      </c>
      <c r="P120" s="45" t="s">
        <v>863</v>
      </c>
    </row>
    <row r="121" spans="1:16">
      <c r="A121" s="45" t="s">
        <v>862</v>
      </c>
      <c r="B121" s="45">
        <v>-700</v>
      </c>
      <c r="C121" s="45" t="s">
        <v>1026</v>
      </c>
      <c r="D121" s="63" t="s">
        <v>1028</v>
      </c>
      <c r="E121" s="45" t="s">
        <v>163</v>
      </c>
      <c r="F121" s="45" t="s">
        <v>162</v>
      </c>
      <c r="G121" s="45" t="s">
        <v>326</v>
      </c>
      <c r="H121" s="45" t="s">
        <v>325</v>
      </c>
      <c r="I121" s="45" t="s">
        <v>330</v>
      </c>
      <c r="J121" s="45" t="s">
        <v>329</v>
      </c>
      <c r="O121" s="45" t="s">
        <v>328</v>
      </c>
      <c r="P121" s="45" t="s">
        <v>327</v>
      </c>
    </row>
    <row r="122" spans="1:16">
      <c r="A122" s="45" t="s">
        <v>861</v>
      </c>
      <c r="B122" s="45">
        <v>173</v>
      </c>
      <c r="C122" s="45" t="s">
        <v>1026</v>
      </c>
      <c r="D122" s="63" t="s">
        <v>1029</v>
      </c>
      <c r="E122" s="45" t="s">
        <v>148</v>
      </c>
      <c r="F122" s="45" t="s">
        <v>147</v>
      </c>
      <c r="G122" s="45" t="s">
        <v>339</v>
      </c>
      <c r="H122" s="45" t="s">
        <v>338</v>
      </c>
      <c r="I122" s="45" t="s">
        <v>337</v>
      </c>
      <c r="J122" s="45" t="s">
        <v>336</v>
      </c>
    </row>
    <row r="123" spans="1:16">
      <c r="A123" s="45" t="s">
        <v>640</v>
      </c>
      <c r="B123" s="45">
        <v>1540</v>
      </c>
      <c r="C123" s="45" t="s">
        <v>1026</v>
      </c>
      <c r="D123" s="63" t="s">
        <v>1029</v>
      </c>
      <c r="E123" s="45" t="s">
        <v>860</v>
      </c>
      <c r="F123" s="45" t="s">
        <v>640</v>
      </c>
      <c r="G123" s="45" t="s">
        <v>343</v>
      </c>
      <c r="H123" s="45" t="s">
        <v>101</v>
      </c>
      <c r="I123" s="45" t="s">
        <v>342</v>
      </c>
      <c r="J123" s="45" t="s">
        <v>341</v>
      </c>
    </row>
    <row r="124" spans="1:16">
      <c r="A124" s="45" t="s">
        <v>349</v>
      </c>
      <c r="B124" s="45">
        <v>-1540</v>
      </c>
      <c r="C124" s="45" t="s">
        <v>1026</v>
      </c>
      <c r="D124" s="63" t="s">
        <v>1028</v>
      </c>
      <c r="E124" s="45" t="s">
        <v>350</v>
      </c>
      <c r="F124" s="45" t="s">
        <v>349</v>
      </c>
      <c r="G124" s="45" t="s">
        <v>343</v>
      </c>
      <c r="H124" s="45" t="s">
        <v>101</v>
      </c>
      <c r="I124" s="45" t="s">
        <v>342</v>
      </c>
      <c r="J124" s="45" t="s">
        <v>341</v>
      </c>
    </row>
    <row r="125" spans="1:16">
      <c r="A125" s="45" t="s">
        <v>859</v>
      </c>
      <c r="B125" s="45">
        <v>50</v>
      </c>
      <c r="C125" s="45" t="s">
        <v>1026</v>
      </c>
      <c r="D125" s="63" t="s">
        <v>1029</v>
      </c>
      <c r="E125" s="63">
        <v>551300</v>
      </c>
      <c r="F125" s="45" t="s">
        <v>235</v>
      </c>
      <c r="G125" s="45" t="s">
        <v>206</v>
      </c>
      <c r="H125" s="45" t="s">
        <v>205</v>
      </c>
      <c r="I125" s="45" t="s">
        <v>204</v>
      </c>
      <c r="J125" s="45" t="s">
        <v>203</v>
      </c>
    </row>
    <row r="126" spans="1:16">
      <c r="A126" s="45" t="s">
        <v>858</v>
      </c>
      <c r="B126" s="45">
        <v>115</v>
      </c>
      <c r="C126" s="45" t="s">
        <v>1026</v>
      </c>
      <c r="D126" s="63" t="s">
        <v>1028</v>
      </c>
      <c r="E126" s="45" t="s">
        <v>265</v>
      </c>
      <c r="F126" s="45" t="s">
        <v>264</v>
      </c>
      <c r="G126" s="45" t="s">
        <v>326</v>
      </c>
      <c r="H126" s="45" t="s">
        <v>325</v>
      </c>
      <c r="I126" s="45" t="s">
        <v>801</v>
      </c>
      <c r="J126" s="45" t="s">
        <v>800</v>
      </c>
      <c r="O126" s="45" t="s">
        <v>328</v>
      </c>
      <c r="P126" s="45" t="s">
        <v>327</v>
      </c>
    </row>
    <row r="127" spans="1:16">
      <c r="A127" s="45" t="s">
        <v>857</v>
      </c>
      <c r="B127" s="45">
        <v>4735</v>
      </c>
      <c r="C127" s="45" t="s">
        <v>1026</v>
      </c>
      <c r="D127" s="63" t="s">
        <v>1028</v>
      </c>
      <c r="E127" s="45" t="s">
        <v>263</v>
      </c>
      <c r="F127" s="45" t="s">
        <v>262</v>
      </c>
      <c r="G127" s="45" t="s">
        <v>326</v>
      </c>
      <c r="H127" s="45" t="s">
        <v>325</v>
      </c>
      <c r="I127" s="45" t="s">
        <v>801</v>
      </c>
      <c r="J127" s="45" t="s">
        <v>800</v>
      </c>
      <c r="O127" s="45" t="s">
        <v>328</v>
      </c>
      <c r="P127" s="45" t="s">
        <v>327</v>
      </c>
    </row>
    <row r="128" spans="1:16">
      <c r="A128" s="45" t="s">
        <v>856</v>
      </c>
      <c r="B128" s="45">
        <v>14350</v>
      </c>
      <c r="C128" s="45" t="s">
        <v>1026</v>
      </c>
      <c r="D128" s="63" t="s">
        <v>1028</v>
      </c>
      <c r="E128" s="45" t="s">
        <v>163</v>
      </c>
      <c r="F128" s="45" t="s">
        <v>162</v>
      </c>
      <c r="G128" s="45" t="s">
        <v>326</v>
      </c>
      <c r="H128" s="45" t="s">
        <v>325</v>
      </c>
      <c r="I128" s="45" t="s">
        <v>801</v>
      </c>
      <c r="J128" s="45" t="s">
        <v>800</v>
      </c>
      <c r="O128" s="45" t="s">
        <v>328</v>
      </c>
      <c r="P128" s="45" t="s">
        <v>327</v>
      </c>
    </row>
    <row r="129" spans="1:14">
      <c r="A129" s="45" t="s">
        <v>839</v>
      </c>
      <c r="B129" s="45">
        <v>4055</v>
      </c>
      <c r="C129" s="45" t="s">
        <v>1026</v>
      </c>
      <c r="D129" s="63" t="s">
        <v>1021</v>
      </c>
      <c r="E129" s="45" t="s">
        <v>142</v>
      </c>
      <c r="F129" s="45" t="s">
        <v>141</v>
      </c>
      <c r="G129" s="63">
        <v>30</v>
      </c>
      <c r="H129" s="45" t="s">
        <v>280</v>
      </c>
      <c r="I129" s="45" t="s">
        <v>204</v>
      </c>
      <c r="J129" s="45" t="s">
        <v>203</v>
      </c>
      <c r="M129" s="45" t="s">
        <v>849</v>
      </c>
      <c r="N129" s="45" t="s">
        <v>848</v>
      </c>
    </row>
    <row r="130" spans="1:14">
      <c r="A130" s="45" t="s">
        <v>839</v>
      </c>
      <c r="B130" s="45">
        <v>8305</v>
      </c>
      <c r="C130" s="45" t="s">
        <v>1026</v>
      </c>
      <c r="D130" s="63" t="s">
        <v>1021</v>
      </c>
      <c r="E130" s="45" t="s">
        <v>142</v>
      </c>
      <c r="F130" s="45" t="s">
        <v>141</v>
      </c>
      <c r="G130" s="63">
        <v>30</v>
      </c>
      <c r="H130" s="45" t="s">
        <v>280</v>
      </c>
      <c r="I130" s="45" t="s">
        <v>204</v>
      </c>
      <c r="J130" s="45" t="s">
        <v>203</v>
      </c>
      <c r="M130" s="45" t="s">
        <v>845</v>
      </c>
      <c r="N130" s="45" t="s">
        <v>844</v>
      </c>
    </row>
    <row r="131" spans="1:14">
      <c r="A131" s="45" t="s">
        <v>839</v>
      </c>
      <c r="B131" s="45">
        <v>1768</v>
      </c>
      <c r="C131" s="45" t="s">
        <v>1026</v>
      </c>
      <c r="D131" s="63" t="s">
        <v>1021</v>
      </c>
      <c r="E131" s="45" t="s">
        <v>142</v>
      </c>
      <c r="F131" s="45" t="s">
        <v>141</v>
      </c>
      <c r="G131" s="63">
        <v>30</v>
      </c>
      <c r="H131" s="45" t="s">
        <v>280</v>
      </c>
      <c r="I131" s="45" t="s">
        <v>204</v>
      </c>
      <c r="J131" s="45" t="s">
        <v>203</v>
      </c>
      <c r="M131" s="45" t="s">
        <v>843</v>
      </c>
      <c r="N131" s="45" t="s">
        <v>842</v>
      </c>
    </row>
    <row r="132" spans="1:14">
      <c r="A132" s="45" t="s">
        <v>839</v>
      </c>
      <c r="B132" s="45">
        <v>13555</v>
      </c>
      <c r="C132" s="45" t="s">
        <v>1026</v>
      </c>
      <c r="D132" s="63" t="s">
        <v>1021</v>
      </c>
      <c r="E132" s="45" t="s">
        <v>142</v>
      </c>
      <c r="F132" s="45" t="s">
        <v>141</v>
      </c>
      <c r="G132" s="63">
        <v>30</v>
      </c>
      <c r="H132" s="45" t="s">
        <v>280</v>
      </c>
      <c r="I132" s="45" t="s">
        <v>204</v>
      </c>
      <c r="J132" s="45" t="s">
        <v>203</v>
      </c>
      <c r="M132" s="45" t="s">
        <v>841</v>
      </c>
      <c r="N132" s="45" t="s">
        <v>840</v>
      </c>
    </row>
    <row r="133" spans="1:14">
      <c r="A133" s="45" t="s">
        <v>839</v>
      </c>
      <c r="B133" s="45">
        <v>29171</v>
      </c>
      <c r="C133" s="45" t="s">
        <v>1026</v>
      </c>
      <c r="D133" s="63" t="s">
        <v>1021</v>
      </c>
      <c r="E133" s="45" t="s">
        <v>142</v>
      </c>
      <c r="F133" s="45" t="s">
        <v>141</v>
      </c>
      <c r="G133" s="63">
        <v>30</v>
      </c>
      <c r="H133" s="45" t="s">
        <v>280</v>
      </c>
      <c r="I133" s="45" t="s">
        <v>204</v>
      </c>
      <c r="J133" s="45" t="s">
        <v>203</v>
      </c>
      <c r="M133" s="45" t="s">
        <v>460</v>
      </c>
      <c r="N133" s="45" t="s">
        <v>459</v>
      </c>
    </row>
    <row r="134" spans="1:14">
      <c r="A134" s="45" t="s">
        <v>855</v>
      </c>
      <c r="B134" s="45">
        <v>268449</v>
      </c>
      <c r="C134" s="45" t="s">
        <v>1026</v>
      </c>
      <c r="D134" s="63" t="s">
        <v>1021</v>
      </c>
      <c r="E134" s="45" t="s">
        <v>142</v>
      </c>
      <c r="F134" s="45" t="s">
        <v>141</v>
      </c>
      <c r="G134" s="63">
        <v>30</v>
      </c>
      <c r="H134" s="45" t="s">
        <v>280</v>
      </c>
      <c r="I134" s="45" t="s">
        <v>853</v>
      </c>
      <c r="J134" s="45" t="s">
        <v>852</v>
      </c>
      <c r="M134" s="45" t="s">
        <v>851</v>
      </c>
      <c r="N134" s="45" t="s">
        <v>850</v>
      </c>
    </row>
    <row r="135" spans="1:14">
      <c r="A135" s="45" t="s">
        <v>854</v>
      </c>
      <c r="B135" s="45">
        <v>-1605</v>
      </c>
      <c r="C135" s="45" t="s">
        <v>1026</v>
      </c>
      <c r="D135" s="63" t="s">
        <v>1028</v>
      </c>
      <c r="E135" s="45" t="s">
        <v>265</v>
      </c>
      <c r="F135" s="45" t="s">
        <v>264</v>
      </c>
      <c r="G135" s="63">
        <v>30</v>
      </c>
      <c r="H135" s="45" t="s">
        <v>280</v>
      </c>
      <c r="I135" s="45" t="s">
        <v>853</v>
      </c>
      <c r="J135" s="45" t="s">
        <v>852</v>
      </c>
      <c r="M135" s="45" t="s">
        <v>851</v>
      </c>
      <c r="N135" s="45" t="s">
        <v>850</v>
      </c>
    </row>
    <row r="136" spans="1:14">
      <c r="A136" s="45" t="s">
        <v>854</v>
      </c>
      <c r="B136" s="45">
        <v>-66209</v>
      </c>
      <c r="C136" s="45" t="s">
        <v>1026</v>
      </c>
      <c r="D136" s="63" t="s">
        <v>1028</v>
      </c>
      <c r="E136" s="45" t="s">
        <v>263</v>
      </c>
      <c r="F136" s="45" t="s">
        <v>262</v>
      </c>
      <c r="G136" s="63">
        <v>30</v>
      </c>
      <c r="H136" s="45" t="s">
        <v>280</v>
      </c>
      <c r="I136" s="45" t="s">
        <v>853</v>
      </c>
      <c r="J136" s="45" t="s">
        <v>852</v>
      </c>
      <c r="M136" s="45" t="s">
        <v>851</v>
      </c>
      <c r="N136" s="45" t="s">
        <v>850</v>
      </c>
    </row>
    <row r="137" spans="1:14">
      <c r="A137" s="45" t="s">
        <v>854</v>
      </c>
      <c r="B137" s="45">
        <v>-200635</v>
      </c>
      <c r="C137" s="45" t="s">
        <v>1026</v>
      </c>
      <c r="D137" s="63" t="s">
        <v>1028</v>
      </c>
      <c r="E137" s="45" t="s">
        <v>171</v>
      </c>
      <c r="F137" s="45" t="s">
        <v>170</v>
      </c>
      <c r="G137" s="63">
        <v>30</v>
      </c>
      <c r="H137" s="45" t="s">
        <v>280</v>
      </c>
      <c r="I137" s="45" t="s">
        <v>853</v>
      </c>
      <c r="J137" s="45" t="s">
        <v>852</v>
      </c>
      <c r="M137" s="45" t="s">
        <v>851</v>
      </c>
      <c r="N137" s="45" t="s">
        <v>850</v>
      </c>
    </row>
    <row r="138" spans="1:14">
      <c r="A138" s="45" t="s">
        <v>839</v>
      </c>
      <c r="B138" s="45">
        <v>-4055</v>
      </c>
      <c r="C138" s="45" t="s">
        <v>1026</v>
      </c>
      <c r="D138" s="63" t="s">
        <v>1029</v>
      </c>
      <c r="E138" s="45" t="s">
        <v>482</v>
      </c>
      <c r="F138" s="45" t="s">
        <v>186</v>
      </c>
      <c r="G138" s="63">
        <v>30</v>
      </c>
      <c r="H138" s="45" t="s">
        <v>280</v>
      </c>
      <c r="I138" s="45" t="s">
        <v>204</v>
      </c>
      <c r="J138" s="45" t="s">
        <v>203</v>
      </c>
      <c r="M138" s="45" t="s">
        <v>849</v>
      </c>
      <c r="N138" s="45" t="s">
        <v>848</v>
      </c>
    </row>
    <row r="139" spans="1:14">
      <c r="A139" s="45" t="s">
        <v>839</v>
      </c>
      <c r="B139" s="45">
        <v>-8305</v>
      </c>
      <c r="C139" s="45" t="s">
        <v>1026</v>
      </c>
      <c r="D139" s="63" t="s">
        <v>1029</v>
      </c>
      <c r="E139" s="45" t="s">
        <v>847</v>
      </c>
      <c r="F139" s="45" t="s">
        <v>846</v>
      </c>
      <c r="G139" s="63">
        <v>30</v>
      </c>
      <c r="H139" s="45" t="s">
        <v>280</v>
      </c>
      <c r="I139" s="45" t="s">
        <v>204</v>
      </c>
      <c r="J139" s="45" t="s">
        <v>203</v>
      </c>
      <c r="M139" s="45" t="s">
        <v>845</v>
      </c>
      <c r="N139" s="45" t="s">
        <v>844</v>
      </c>
    </row>
    <row r="140" spans="1:14">
      <c r="A140" s="45" t="s">
        <v>839</v>
      </c>
      <c r="B140" s="45">
        <v>-1768</v>
      </c>
      <c r="C140" s="45" t="s">
        <v>1026</v>
      </c>
      <c r="D140" s="63" t="s">
        <v>1029</v>
      </c>
      <c r="E140" s="45" t="s">
        <v>187</v>
      </c>
      <c r="F140" s="45" t="s">
        <v>186</v>
      </c>
      <c r="G140" s="63">
        <v>30</v>
      </c>
      <c r="H140" s="45" t="s">
        <v>280</v>
      </c>
      <c r="I140" s="45" t="s">
        <v>204</v>
      </c>
      <c r="J140" s="45" t="s">
        <v>203</v>
      </c>
      <c r="M140" s="45" t="s">
        <v>843</v>
      </c>
      <c r="N140" s="45" t="s">
        <v>842</v>
      </c>
    </row>
    <row r="141" spans="1:14">
      <c r="A141" s="45" t="s">
        <v>839</v>
      </c>
      <c r="B141" s="45">
        <v>-81</v>
      </c>
      <c r="C141" s="45" t="s">
        <v>1026</v>
      </c>
      <c r="D141" s="63" t="s">
        <v>1028</v>
      </c>
      <c r="E141" s="45" t="s">
        <v>265</v>
      </c>
      <c r="F141" s="45" t="s">
        <v>264</v>
      </c>
      <c r="G141" s="63">
        <v>30</v>
      </c>
      <c r="H141" s="45" t="s">
        <v>280</v>
      </c>
      <c r="I141" s="45" t="s">
        <v>204</v>
      </c>
      <c r="J141" s="45" t="s">
        <v>203</v>
      </c>
      <c r="M141" s="45" t="s">
        <v>841</v>
      </c>
      <c r="N141" s="45" t="s">
        <v>840</v>
      </c>
    </row>
    <row r="142" spans="1:14">
      <c r="A142" s="45" t="s">
        <v>839</v>
      </c>
      <c r="B142" s="45">
        <v>-3343</v>
      </c>
      <c r="C142" s="45" t="s">
        <v>1026</v>
      </c>
      <c r="D142" s="63" t="s">
        <v>1028</v>
      </c>
      <c r="E142" s="45" t="s">
        <v>263</v>
      </c>
      <c r="F142" s="45" t="s">
        <v>262</v>
      </c>
      <c r="G142" s="63">
        <v>30</v>
      </c>
      <c r="H142" s="45" t="s">
        <v>280</v>
      </c>
      <c r="I142" s="45" t="s">
        <v>204</v>
      </c>
      <c r="J142" s="45" t="s">
        <v>203</v>
      </c>
      <c r="M142" s="45" t="s">
        <v>841</v>
      </c>
      <c r="N142" s="45" t="s">
        <v>840</v>
      </c>
    </row>
    <row r="143" spans="1:14">
      <c r="A143" s="45" t="s">
        <v>839</v>
      </c>
      <c r="B143" s="45">
        <v>-10131</v>
      </c>
      <c r="C143" s="45" t="s">
        <v>1026</v>
      </c>
      <c r="D143" s="63" t="s">
        <v>1028</v>
      </c>
      <c r="E143" s="45" t="s">
        <v>179</v>
      </c>
      <c r="F143" s="45" t="s">
        <v>178</v>
      </c>
      <c r="G143" s="63">
        <v>30</v>
      </c>
      <c r="H143" s="45" t="s">
        <v>280</v>
      </c>
      <c r="I143" s="45" t="s">
        <v>204</v>
      </c>
      <c r="J143" s="45" t="s">
        <v>203</v>
      </c>
      <c r="M143" s="45" t="s">
        <v>841</v>
      </c>
      <c r="N143" s="45" t="s">
        <v>840</v>
      </c>
    </row>
    <row r="144" spans="1:14">
      <c r="A144" s="45" t="s">
        <v>839</v>
      </c>
      <c r="B144" s="45">
        <v>-174</v>
      </c>
      <c r="C144" s="45" t="s">
        <v>1026</v>
      </c>
      <c r="D144" s="63" t="s">
        <v>1028</v>
      </c>
      <c r="E144" s="45" t="s">
        <v>265</v>
      </c>
      <c r="F144" s="45" t="s">
        <v>264</v>
      </c>
      <c r="G144" s="63">
        <v>30</v>
      </c>
      <c r="H144" s="45" t="s">
        <v>280</v>
      </c>
      <c r="I144" s="45" t="s">
        <v>204</v>
      </c>
      <c r="J144" s="45" t="s">
        <v>203</v>
      </c>
      <c r="M144" s="45" t="s">
        <v>460</v>
      </c>
      <c r="N144" s="45" t="s">
        <v>459</v>
      </c>
    </row>
    <row r="145" spans="1:16">
      <c r="A145" s="45" t="s">
        <v>839</v>
      </c>
      <c r="B145" s="45">
        <v>-7195</v>
      </c>
      <c r="C145" s="45" t="s">
        <v>1026</v>
      </c>
      <c r="D145" s="63" t="s">
        <v>1028</v>
      </c>
      <c r="E145" s="45" t="s">
        <v>263</v>
      </c>
      <c r="F145" s="45" t="s">
        <v>262</v>
      </c>
      <c r="G145" s="63">
        <v>30</v>
      </c>
      <c r="H145" s="45" t="s">
        <v>280</v>
      </c>
      <c r="I145" s="45" t="s">
        <v>204</v>
      </c>
      <c r="J145" s="45" t="s">
        <v>203</v>
      </c>
      <c r="M145" s="45" t="s">
        <v>460</v>
      </c>
      <c r="N145" s="45" t="s">
        <v>459</v>
      </c>
    </row>
    <row r="146" spans="1:16">
      <c r="A146" s="45" t="s">
        <v>839</v>
      </c>
      <c r="B146" s="45">
        <v>-21802</v>
      </c>
      <c r="C146" s="45" t="s">
        <v>1026</v>
      </c>
      <c r="D146" s="63" t="s">
        <v>1028</v>
      </c>
      <c r="E146" s="45" t="s">
        <v>171</v>
      </c>
      <c r="F146" s="45" t="s">
        <v>170</v>
      </c>
      <c r="G146" s="63">
        <v>30</v>
      </c>
      <c r="H146" s="45" t="s">
        <v>280</v>
      </c>
      <c r="I146" s="45" t="s">
        <v>204</v>
      </c>
      <c r="J146" s="45" t="s">
        <v>203</v>
      </c>
      <c r="M146" s="45" t="s">
        <v>460</v>
      </c>
      <c r="N146" s="45" t="s">
        <v>459</v>
      </c>
    </row>
    <row r="147" spans="1:16">
      <c r="A147" s="45" t="s">
        <v>419</v>
      </c>
      <c r="B147" s="45">
        <v>2500</v>
      </c>
      <c r="C147" s="45" t="s">
        <v>1026</v>
      </c>
      <c r="D147" s="63" t="s">
        <v>1029</v>
      </c>
      <c r="E147" s="45" t="s">
        <v>420</v>
      </c>
      <c r="F147" s="45" t="s">
        <v>419</v>
      </c>
      <c r="G147" s="45" t="s">
        <v>140</v>
      </c>
      <c r="H147" s="45" t="s">
        <v>139</v>
      </c>
      <c r="I147" s="45" t="s">
        <v>828</v>
      </c>
      <c r="J147" s="45" t="s">
        <v>827</v>
      </c>
      <c r="K147" s="63">
        <v>9303</v>
      </c>
      <c r="L147" s="45" t="s">
        <v>838</v>
      </c>
    </row>
    <row r="148" spans="1:16">
      <c r="A148" s="45" t="s">
        <v>118</v>
      </c>
      <c r="B148" s="45">
        <v>2500</v>
      </c>
      <c r="C148" s="45" t="s">
        <v>1026</v>
      </c>
      <c r="D148" s="63" t="s">
        <v>1029</v>
      </c>
      <c r="E148" s="45" t="s">
        <v>646</v>
      </c>
      <c r="F148" s="45" t="s">
        <v>118</v>
      </c>
      <c r="G148" s="45" t="s">
        <v>140</v>
      </c>
      <c r="H148" s="45" t="s">
        <v>139</v>
      </c>
      <c r="I148" s="45" t="s">
        <v>828</v>
      </c>
      <c r="J148" s="45" t="s">
        <v>827</v>
      </c>
      <c r="K148" s="63">
        <v>9303</v>
      </c>
      <c r="L148" s="45" t="s">
        <v>838</v>
      </c>
    </row>
    <row r="149" spans="1:16">
      <c r="A149" s="45" t="s">
        <v>837</v>
      </c>
      <c r="B149" s="45">
        <v>112</v>
      </c>
      <c r="C149" s="45" t="s">
        <v>1026</v>
      </c>
      <c r="D149" s="63" t="s">
        <v>1028</v>
      </c>
      <c r="E149" s="45" t="s">
        <v>265</v>
      </c>
      <c r="F149" s="45" t="s">
        <v>264</v>
      </c>
      <c r="G149" s="45" t="s">
        <v>303</v>
      </c>
      <c r="H149" s="45" t="s">
        <v>302</v>
      </c>
      <c r="I149" s="45" t="s">
        <v>450</v>
      </c>
      <c r="J149" s="45" t="s">
        <v>449</v>
      </c>
      <c r="O149" s="45" t="s">
        <v>328</v>
      </c>
      <c r="P149" s="45" t="s">
        <v>327</v>
      </c>
    </row>
    <row r="150" spans="1:16">
      <c r="A150" s="45" t="s">
        <v>836</v>
      </c>
      <c r="B150" s="45">
        <v>4594</v>
      </c>
      <c r="C150" s="45" t="s">
        <v>1026</v>
      </c>
      <c r="D150" s="63" t="s">
        <v>1028</v>
      </c>
      <c r="E150" s="45" t="s">
        <v>263</v>
      </c>
      <c r="F150" s="45" t="s">
        <v>262</v>
      </c>
      <c r="G150" s="45" t="s">
        <v>303</v>
      </c>
      <c r="H150" s="45" t="s">
        <v>302</v>
      </c>
      <c r="I150" s="45" t="s">
        <v>450</v>
      </c>
      <c r="J150" s="45" t="s">
        <v>449</v>
      </c>
      <c r="O150" s="45" t="s">
        <v>328</v>
      </c>
      <c r="P150" s="45" t="s">
        <v>327</v>
      </c>
    </row>
    <row r="151" spans="1:16">
      <c r="A151" s="45" t="s">
        <v>835</v>
      </c>
      <c r="B151" s="45">
        <v>13920</v>
      </c>
      <c r="C151" s="45" t="s">
        <v>1026</v>
      </c>
      <c r="D151" s="63" t="s">
        <v>1028</v>
      </c>
      <c r="E151" s="45" t="s">
        <v>163</v>
      </c>
      <c r="F151" s="45" t="s">
        <v>162</v>
      </c>
      <c r="G151" s="45" t="s">
        <v>303</v>
      </c>
      <c r="H151" s="45" t="s">
        <v>302</v>
      </c>
      <c r="I151" s="45" t="s">
        <v>450</v>
      </c>
      <c r="J151" s="45" t="s">
        <v>449</v>
      </c>
      <c r="O151" s="45" t="s">
        <v>328</v>
      </c>
      <c r="P151" s="45" t="s">
        <v>327</v>
      </c>
    </row>
    <row r="152" spans="1:16">
      <c r="A152" s="45" t="s">
        <v>834</v>
      </c>
      <c r="B152" s="45">
        <v>1503</v>
      </c>
      <c r="C152" s="45" t="s">
        <v>1026</v>
      </c>
      <c r="D152" s="63" t="s">
        <v>1029</v>
      </c>
      <c r="E152" s="45" t="s">
        <v>127</v>
      </c>
      <c r="F152" s="45" t="s">
        <v>126</v>
      </c>
      <c r="G152" s="45" t="s">
        <v>605</v>
      </c>
      <c r="H152" s="45" t="s">
        <v>604</v>
      </c>
      <c r="I152" s="45" t="s">
        <v>603</v>
      </c>
      <c r="J152" s="45" t="s">
        <v>602</v>
      </c>
    </row>
    <row r="153" spans="1:16">
      <c r="A153" s="45" t="s">
        <v>833</v>
      </c>
      <c r="B153" s="45">
        <v>18</v>
      </c>
      <c r="C153" s="45" t="s">
        <v>1026</v>
      </c>
      <c r="D153" s="63" t="s">
        <v>1028</v>
      </c>
      <c r="E153" s="45" t="s">
        <v>265</v>
      </c>
      <c r="F153" s="45" t="s">
        <v>264</v>
      </c>
      <c r="G153" s="45" t="s">
        <v>605</v>
      </c>
      <c r="H153" s="45" t="s">
        <v>604</v>
      </c>
      <c r="I153" s="45" t="s">
        <v>603</v>
      </c>
      <c r="J153" s="45" t="s">
        <v>602</v>
      </c>
    </row>
    <row r="154" spans="1:16">
      <c r="A154" s="45" t="s">
        <v>832</v>
      </c>
      <c r="B154" s="45">
        <v>739</v>
      </c>
      <c r="C154" s="45" t="s">
        <v>1026</v>
      </c>
      <c r="D154" s="63" t="s">
        <v>1028</v>
      </c>
      <c r="E154" s="45" t="s">
        <v>263</v>
      </c>
      <c r="F154" s="45" t="s">
        <v>262</v>
      </c>
      <c r="G154" s="45" t="s">
        <v>605</v>
      </c>
      <c r="H154" s="45" t="s">
        <v>604</v>
      </c>
      <c r="I154" s="45" t="s">
        <v>603</v>
      </c>
      <c r="J154" s="45" t="s">
        <v>602</v>
      </c>
    </row>
    <row r="155" spans="1:16">
      <c r="A155" s="45" t="s">
        <v>831</v>
      </c>
      <c r="B155" s="45">
        <v>2240</v>
      </c>
      <c r="C155" s="45" t="s">
        <v>1026</v>
      </c>
      <c r="D155" s="63" t="s">
        <v>1028</v>
      </c>
      <c r="E155" s="45" t="s">
        <v>163</v>
      </c>
      <c r="F155" s="45" t="s">
        <v>162</v>
      </c>
      <c r="G155" s="45" t="s">
        <v>605</v>
      </c>
      <c r="H155" s="45" t="s">
        <v>604</v>
      </c>
      <c r="I155" s="45" t="s">
        <v>603</v>
      </c>
      <c r="J155" s="45" t="s">
        <v>602</v>
      </c>
    </row>
    <row r="156" spans="1:16">
      <c r="A156" s="45" t="s">
        <v>829</v>
      </c>
      <c r="B156" s="45">
        <v>-12000</v>
      </c>
      <c r="C156" s="45" t="s">
        <v>1026</v>
      </c>
      <c r="D156" s="63" t="s">
        <v>1029</v>
      </c>
      <c r="E156" s="45" t="s">
        <v>429</v>
      </c>
      <c r="F156" s="45" t="s">
        <v>428</v>
      </c>
      <c r="G156" s="45" t="s">
        <v>140</v>
      </c>
      <c r="H156" s="45" t="s">
        <v>139</v>
      </c>
      <c r="I156" s="45" t="s">
        <v>427</v>
      </c>
      <c r="J156" s="45" t="s">
        <v>426</v>
      </c>
      <c r="K156" s="45" t="s">
        <v>425</v>
      </c>
      <c r="L156" s="45" t="s">
        <v>424</v>
      </c>
      <c r="O156" s="45" t="s">
        <v>423</v>
      </c>
      <c r="P156" s="45" t="s">
        <v>422</v>
      </c>
    </row>
    <row r="157" spans="1:16">
      <c r="A157" s="45" t="s">
        <v>830</v>
      </c>
      <c r="B157" s="45">
        <v>-12000</v>
      </c>
      <c r="C157" s="45" t="s">
        <v>1026</v>
      </c>
      <c r="D157" s="63" t="s">
        <v>1029</v>
      </c>
      <c r="E157" s="45" t="s">
        <v>429</v>
      </c>
      <c r="F157" s="45" t="s">
        <v>428</v>
      </c>
      <c r="G157" s="45" t="s">
        <v>140</v>
      </c>
      <c r="H157" s="45" t="s">
        <v>139</v>
      </c>
      <c r="I157" s="45" t="s">
        <v>427</v>
      </c>
      <c r="J157" s="45" t="s">
        <v>426</v>
      </c>
      <c r="K157" s="45" t="s">
        <v>425</v>
      </c>
      <c r="L157" s="45" t="s">
        <v>424</v>
      </c>
      <c r="O157" s="45" t="s">
        <v>423</v>
      </c>
      <c r="P157" s="45" t="s">
        <v>422</v>
      </c>
    </row>
    <row r="158" spans="1:16">
      <c r="A158" s="45" t="s">
        <v>830</v>
      </c>
      <c r="B158" s="45">
        <v>12000</v>
      </c>
      <c r="C158" s="45" t="s">
        <v>1026</v>
      </c>
      <c r="D158" s="63" t="s">
        <v>1029</v>
      </c>
      <c r="E158" s="45" t="s">
        <v>429</v>
      </c>
      <c r="F158" s="45" t="s">
        <v>428</v>
      </c>
      <c r="G158" s="45" t="s">
        <v>140</v>
      </c>
      <c r="H158" s="45" t="s">
        <v>139</v>
      </c>
      <c r="I158" s="45" t="s">
        <v>828</v>
      </c>
      <c r="J158" s="45" t="s">
        <v>827</v>
      </c>
      <c r="O158" s="45" t="s">
        <v>826</v>
      </c>
      <c r="P158" s="45" t="s">
        <v>825</v>
      </c>
    </row>
    <row r="159" spans="1:16">
      <c r="A159" s="45" t="s">
        <v>829</v>
      </c>
      <c r="B159" s="45">
        <v>12000</v>
      </c>
      <c r="C159" s="45" t="s">
        <v>1026</v>
      </c>
      <c r="D159" s="63" t="s">
        <v>1029</v>
      </c>
      <c r="E159" s="45" t="s">
        <v>429</v>
      </c>
      <c r="F159" s="45" t="s">
        <v>428</v>
      </c>
      <c r="G159" s="45" t="s">
        <v>140</v>
      </c>
      <c r="H159" s="45" t="s">
        <v>139</v>
      </c>
      <c r="I159" s="45" t="s">
        <v>828</v>
      </c>
      <c r="J159" s="45" t="s">
        <v>827</v>
      </c>
      <c r="O159" s="45" t="s">
        <v>826</v>
      </c>
      <c r="P159" s="45" t="s">
        <v>825</v>
      </c>
    </row>
    <row r="160" spans="1:16">
      <c r="A160" s="45" t="s">
        <v>824</v>
      </c>
      <c r="B160" s="45">
        <v>-112</v>
      </c>
      <c r="C160" s="45" t="s">
        <v>1026</v>
      </c>
      <c r="D160" s="63" t="s">
        <v>1028</v>
      </c>
      <c r="E160" s="45" t="s">
        <v>265</v>
      </c>
      <c r="F160" s="45" t="s">
        <v>264</v>
      </c>
      <c r="G160" s="45" t="s">
        <v>326</v>
      </c>
      <c r="H160" s="45" t="s">
        <v>325</v>
      </c>
      <c r="I160" s="45" t="s">
        <v>330</v>
      </c>
      <c r="J160" s="45" t="s">
        <v>329</v>
      </c>
      <c r="O160" s="45" t="s">
        <v>328</v>
      </c>
      <c r="P160" s="45" t="s">
        <v>327</v>
      </c>
    </row>
    <row r="161" spans="1:16">
      <c r="A161" s="45" t="s">
        <v>823</v>
      </c>
      <c r="B161" s="45">
        <v>-4594</v>
      </c>
      <c r="C161" s="45" t="s">
        <v>1026</v>
      </c>
      <c r="D161" s="63" t="s">
        <v>1028</v>
      </c>
      <c r="E161" s="45" t="s">
        <v>263</v>
      </c>
      <c r="F161" s="45" t="s">
        <v>262</v>
      </c>
      <c r="G161" s="45" t="s">
        <v>326</v>
      </c>
      <c r="H161" s="45" t="s">
        <v>325</v>
      </c>
      <c r="I161" s="45" t="s">
        <v>330</v>
      </c>
      <c r="J161" s="45" t="s">
        <v>329</v>
      </c>
      <c r="O161" s="45" t="s">
        <v>328</v>
      </c>
      <c r="P161" s="45" t="s">
        <v>327</v>
      </c>
    </row>
    <row r="162" spans="1:16">
      <c r="A162" s="45" t="s">
        <v>822</v>
      </c>
      <c r="B162" s="45">
        <v>-13920</v>
      </c>
      <c r="C162" s="45" t="s">
        <v>1026</v>
      </c>
      <c r="D162" s="63" t="s">
        <v>1028</v>
      </c>
      <c r="E162" s="45" t="s">
        <v>163</v>
      </c>
      <c r="F162" s="45" t="s">
        <v>162</v>
      </c>
      <c r="G162" s="45" t="s">
        <v>326</v>
      </c>
      <c r="H162" s="45" t="s">
        <v>325</v>
      </c>
      <c r="I162" s="45" t="s">
        <v>330</v>
      </c>
      <c r="J162" s="45" t="s">
        <v>329</v>
      </c>
      <c r="O162" s="45" t="s">
        <v>328</v>
      </c>
      <c r="P162" s="45" t="s">
        <v>327</v>
      </c>
    </row>
    <row r="163" spans="1:16">
      <c r="A163" s="45" t="s">
        <v>821</v>
      </c>
      <c r="B163" s="45">
        <v>5040</v>
      </c>
      <c r="C163" s="45" t="s">
        <v>1026</v>
      </c>
      <c r="D163" s="63" t="s">
        <v>1021</v>
      </c>
      <c r="E163" s="45" t="s">
        <v>820</v>
      </c>
      <c r="F163" s="45" t="s">
        <v>819</v>
      </c>
      <c r="G163" s="45" t="s">
        <v>303</v>
      </c>
      <c r="H163" s="45" t="s">
        <v>302</v>
      </c>
      <c r="I163" s="45" t="s">
        <v>450</v>
      </c>
      <c r="J163" s="45" t="s">
        <v>449</v>
      </c>
      <c r="M163" s="45" t="s">
        <v>715</v>
      </c>
      <c r="N163" s="45" t="s">
        <v>714</v>
      </c>
    </row>
    <row r="164" spans="1:16">
      <c r="A164" s="45" t="s">
        <v>264</v>
      </c>
      <c r="B164" s="45">
        <v>-126</v>
      </c>
      <c r="C164" s="45" t="s">
        <v>1026</v>
      </c>
      <c r="D164" s="63" t="s">
        <v>1028</v>
      </c>
      <c r="E164" s="45" t="s">
        <v>265</v>
      </c>
      <c r="F164" s="45" t="s">
        <v>264</v>
      </c>
      <c r="G164" s="45" t="s">
        <v>691</v>
      </c>
      <c r="H164" s="45" t="s">
        <v>690</v>
      </c>
      <c r="I164" s="45" t="s">
        <v>584</v>
      </c>
      <c r="J164" s="45" t="s">
        <v>583</v>
      </c>
    </row>
    <row r="165" spans="1:16">
      <c r="A165" s="45" t="s">
        <v>262</v>
      </c>
      <c r="B165" s="45">
        <v>-5185</v>
      </c>
      <c r="C165" s="45" t="s">
        <v>1026</v>
      </c>
      <c r="D165" s="63" t="s">
        <v>1028</v>
      </c>
      <c r="E165" s="45" t="s">
        <v>263</v>
      </c>
      <c r="F165" s="45" t="s">
        <v>262</v>
      </c>
      <c r="G165" s="45" t="s">
        <v>691</v>
      </c>
      <c r="H165" s="45" t="s">
        <v>690</v>
      </c>
      <c r="I165" s="45" t="s">
        <v>584</v>
      </c>
      <c r="J165" s="45" t="s">
        <v>583</v>
      </c>
    </row>
    <row r="166" spans="1:16">
      <c r="A166" s="45" t="s">
        <v>180</v>
      </c>
      <c r="B166" s="45">
        <v>-15714</v>
      </c>
      <c r="C166" s="45" t="s">
        <v>1026</v>
      </c>
      <c r="D166" s="63" t="s">
        <v>1028</v>
      </c>
      <c r="E166" s="45" t="s">
        <v>181</v>
      </c>
      <c r="F166" s="45" t="s">
        <v>180</v>
      </c>
      <c r="G166" s="45" t="s">
        <v>691</v>
      </c>
      <c r="H166" s="45" t="s">
        <v>690</v>
      </c>
      <c r="I166" s="45" t="s">
        <v>584</v>
      </c>
      <c r="J166" s="45" t="s">
        <v>583</v>
      </c>
    </row>
    <row r="167" spans="1:16">
      <c r="A167" s="45" t="s">
        <v>126</v>
      </c>
      <c r="B167" s="45">
        <v>100</v>
      </c>
      <c r="C167" s="45" t="s">
        <v>1026</v>
      </c>
      <c r="D167" s="63" t="s">
        <v>1029</v>
      </c>
      <c r="E167" s="45" t="s">
        <v>127</v>
      </c>
      <c r="F167" s="45" t="s">
        <v>126</v>
      </c>
      <c r="G167" s="45" t="s">
        <v>193</v>
      </c>
      <c r="H167" s="45" t="s">
        <v>192</v>
      </c>
      <c r="I167" s="45" t="s">
        <v>123</v>
      </c>
      <c r="J167" s="45" t="s">
        <v>122</v>
      </c>
    </row>
    <row r="168" spans="1:16">
      <c r="A168" s="45" t="s">
        <v>126</v>
      </c>
      <c r="B168" s="45">
        <v>100</v>
      </c>
      <c r="C168" s="45" t="s">
        <v>1026</v>
      </c>
      <c r="D168" s="63" t="s">
        <v>1029</v>
      </c>
      <c r="E168" s="45" t="s">
        <v>127</v>
      </c>
      <c r="F168" s="45" t="s">
        <v>126</v>
      </c>
      <c r="G168" s="45" t="s">
        <v>193</v>
      </c>
      <c r="H168" s="45" t="s">
        <v>192</v>
      </c>
      <c r="I168" s="45" t="s">
        <v>123</v>
      </c>
      <c r="J168" s="45" t="s">
        <v>122</v>
      </c>
    </row>
    <row r="169" spans="1:16">
      <c r="A169" s="45" t="s">
        <v>126</v>
      </c>
      <c r="B169" s="45">
        <v>-80</v>
      </c>
      <c r="C169" s="45" t="s">
        <v>1026</v>
      </c>
      <c r="D169" s="63" t="s">
        <v>1029</v>
      </c>
      <c r="E169" s="45" t="s">
        <v>127</v>
      </c>
      <c r="F169" s="45" t="s">
        <v>126</v>
      </c>
      <c r="G169" s="45" t="s">
        <v>193</v>
      </c>
      <c r="H169" s="45" t="s">
        <v>192</v>
      </c>
      <c r="I169" s="45" t="s">
        <v>123</v>
      </c>
      <c r="J169" s="45" t="s">
        <v>122</v>
      </c>
    </row>
    <row r="170" spans="1:16">
      <c r="A170" s="45" t="s">
        <v>818</v>
      </c>
      <c r="B170" s="45">
        <v>24720</v>
      </c>
      <c r="C170" s="45" t="s">
        <v>1026</v>
      </c>
      <c r="D170" s="63" t="s">
        <v>1029</v>
      </c>
      <c r="E170" s="45" t="s">
        <v>804</v>
      </c>
      <c r="F170" s="45" t="s">
        <v>803</v>
      </c>
      <c r="G170" s="45" t="s">
        <v>666</v>
      </c>
      <c r="H170" s="45" t="s">
        <v>665</v>
      </c>
      <c r="I170" s="45" t="s">
        <v>204</v>
      </c>
      <c r="J170" s="45" t="s">
        <v>203</v>
      </c>
      <c r="K170" s="45" t="s">
        <v>664</v>
      </c>
      <c r="L170" s="45" t="s">
        <v>663</v>
      </c>
    </row>
    <row r="171" spans="1:16">
      <c r="A171" s="45" t="s">
        <v>817</v>
      </c>
      <c r="B171" s="45">
        <v>-25000</v>
      </c>
      <c r="C171" s="45" t="s">
        <v>1019</v>
      </c>
      <c r="D171" s="63" t="s">
        <v>1021</v>
      </c>
      <c r="E171" s="45" t="s">
        <v>816</v>
      </c>
      <c r="F171" s="45" t="s">
        <v>815</v>
      </c>
      <c r="G171" s="45" t="s">
        <v>140</v>
      </c>
      <c r="H171" s="45" t="s">
        <v>139</v>
      </c>
      <c r="I171" s="45" t="s">
        <v>814</v>
      </c>
      <c r="J171" s="45" t="s">
        <v>813</v>
      </c>
      <c r="O171" s="45" t="s">
        <v>812</v>
      </c>
      <c r="P171" s="45" t="s">
        <v>811</v>
      </c>
    </row>
    <row r="172" spans="1:16">
      <c r="A172" s="45" t="s">
        <v>810</v>
      </c>
      <c r="B172" s="45">
        <v>25000</v>
      </c>
      <c r="C172" s="45" t="s">
        <v>1019</v>
      </c>
      <c r="D172" s="63" t="s">
        <v>1020</v>
      </c>
      <c r="E172" s="45" t="s">
        <v>404</v>
      </c>
      <c r="F172" s="45" t="s">
        <v>403</v>
      </c>
      <c r="G172" s="45" t="s">
        <v>140</v>
      </c>
      <c r="H172" s="45" t="s">
        <v>139</v>
      </c>
      <c r="I172" s="45" t="s">
        <v>312</v>
      </c>
      <c r="J172" s="45" t="s">
        <v>311</v>
      </c>
      <c r="O172" s="45" t="s">
        <v>408</v>
      </c>
      <c r="P172" s="45" t="s">
        <v>407</v>
      </c>
    </row>
    <row r="173" spans="1:16">
      <c r="A173" s="45" t="s">
        <v>809</v>
      </c>
      <c r="B173" s="45">
        <v>57</v>
      </c>
      <c r="C173" s="45" t="s">
        <v>1026</v>
      </c>
      <c r="D173" s="63" t="s">
        <v>1028</v>
      </c>
      <c r="E173" s="45" t="s">
        <v>265</v>
      </c>
      <c r="F173" s="45" t="s">
        <v>264</v>
      </c>
      <c r="G173" s="45" t="s">
        <v>326</v>
      </c>
      <c r="H173" s="45" t="s">
        <v>325</v>
      </c>
      <c r="I173" s="45" t="s">
        <v>801</v>
      </c>
      <c r="J173" s="45" t="s">
        <v>800</v>
      </c>
      <c r="O173" s="45" t="s">
        <v>328</v>
      </c>
      <c r="P173" s="45" t="s">
        <v>327</v>
      </c>
    </row>
    <row r="174" spans="1:16">
      <c r="A174" s="45" t="s">
        <v>808</v>
      </c>
      <c r="B174" s="45">
        <v>-5000</v>
      </c>
      <c r="C174" s="45" t="s">
        <v>1026</v>
      </c>
      <c r="D174" s="63" t="s">
        <v>1029</v>
      </c>
      <c r="E174" s="45" t="s">
        <v>429</v>
      </c>
      <c r="F174" s="45" t="s">
        <v>428</v>
      </c>
      <c r="G174" s="45" t="s">
        <v>140</v>
      </c>
      <c r="H174" s="45" t="s">
        <v>139</v>
      </c>
      <c r="I174" s="45" t="s">
        <v>427</v>
      </c>
      <c r="J174" s="45" t="s">
        <v>426</v>
      </c>
      <c r="K174" s="45" t="s">
        <v>425</v>
      </c>
      <c r="L174" s="45" t="s">
        <v>424</v>
      </c>
      <c r="O174" s="45" t="s">
        <v>423</v>
      </c>
      <c r="P174" s="45" t="s">
        <v>422</v>
      </c>
    </row>
    <row r="175" spans="1:16">
      <c r="A175" s="45" t="s">
        <v>807</v>
      </c>
      <c r="B175" s="45">
        <v>-2000</v>
      </c>
      <c r="C175" s="45" t="s">
        <v>1026</v>
      </c>
      <c r="D175" s="63" t="s">
        <v>1029</v>
      </c>
      <c r="E175" s="45" t="s">
        <v>429</v>
      </c>
      <c r="F175" s="45" t="s">
        <v>428</v>
      </c>
      <c r="G175" s="45" t="s">
        <v>140</v>
      </c>
      <c r="H175" s="45" t="s">
        <v>139</v>
      </c>
      <c r="I175" s="45" t="s">
        <v>427</v>
      </c>
      <c r="J175" s="45" t="s">
        <v>426</v>
      </c>
      <c r="K175" s="45" t="s">
        <v>425</v>
      </c>
      <c r="L175" s="45" t="s">
        <v>424</v>
      </c>
      <c r="O175" s="45" t="s">
        <v>423</v>
      </c>
      <c r="P175" s="45" t="s">
        <v>422</v>
      </c>
    </row>
    <row r="176" spans="1:16">
      <c r="A176" s="45" t="s">
        <v>806</v>
      </c>
      <c r="B176" s="45">
        <v>2000</v>
      </c>
      <c r="C176" s="45" t="s">
        <v>1026</v>
      </c>
      <c r="D176" s="63" t="s">
        <v>1029</v>
      </c>
      <c r="E176" s="45" t="s">
        <v>646</v>
      </c>
      <c r="F176" s="45" t="s">
        <v>118</v>
      </c>
      <c r="G176" s="45" t="s">
        <v>159</v>
      </c>
      <c r="H176" s="45" t="s">
        <v>158</v>
      </c>
      <c r="I176" s="45" t="s">
        <v>157</v>
      </c>
      <c r="J176" s="45" t="s">
        <v>156</v>
      </c>
      <c r="K176" s="45" t="s">
        <v>677</v>
      </c>
      <c r="L176" s="45" t="s">
        <v>676</v>
      </c>
    </row>
    <row r="177" spans="1:16">
      <c r="A177" s="45" t="s">
        <v>805</v>
      </c>
      <c r="B177" s="45">
        <v>2341</v>
      </c>
      <c r="C177" s="45" t="s">
        <v>1026</v>
      </c>
      <c r="D177" s="63" t="s">
        <v>1028</v>
      </c>
      <c r="E177" s="45" t="s">
        <v>263</v>
      </c>
      <c r="F177" s="45" t="s">
        <v>262</v>
      </c>
      <c r="G177" s="45" t="s">
        <v>326</v>
      </c>
      <c r="H177" s="45" t="s">
        <v>325</v>
      </c>
      <c r="I177" s="45" t="s">
        <v>801</v>
      </c>
      <c r="J177" s="45" t="s">
        <v>800</v>
      </c>
      <c r="O177" s="45" t="s">
        <v>328</v>
      </c>
      <c r="P177" s="45" t="s">
        <v>327</v>
      </c>
    </row>
    <row r="178" spans="1:16">
      <c r="A178" s="45" t="s">
        <v>803</v>
      </c>
      <c r="B178" s="45">
        <v>47425</v>
      </c>
      <c r="C178" s="45" t="s">
        <v>1026</v>
      </c>
      <c r="D178" s="63" t="s">
        <v>1029</v>
      </c>
      <c r="E178" s="45" t="s">
        <v>804</v>
      </c>
      <c r="F178" s="45" t="s">
        <v>803</v>
      </c>
      <c r="G178" s="45" t="s">
        <v>215</v>
      </c>
      <c r="H178" s="45" t="s">
        <v>214</v>
      </c>
      <c r="I178" s="45" t="s">
        <v>204</v>
      </c>
      <c r="J178" s="45" t="s">
        <v>203</v>
      </c>
      <c r="K178" s="45" t="s">
        <v>662</v>
      </c>
      <c r="L178" s="45" t="s">
        <v>661</v>
      </c>
    </row>
    <row r="179" spans="1:16">
      <c r="A179" s="45" t="s">
        <v>802</v>
      </c>
      <c r="B179" s="45">
        <v>7095</v>
      </c>
      <c r="C179" s="45" t="s">
        <v>1026</v>
      </c>
      <c r="D179" s="63" t="s">
        <v>1028</v>
      </c>
      <c r="E179" s="45" t="s">
        <v>163</v>
      </c>
      <c r="F179" s="45" t="s">
        <v>162</v>
      </c>
      <c r="G179" s="45" t="s">
        <v>326</v>
      </c>
      <c r="H179" s="45" t="s">
        <v>325</v>
      </c>
      <c r="I179" s="45" t="s">
        <v>801</v>
      </c>
      <c r="J179" s="45" t="s">
        <v>800</v>
      </c>
      <c r="O179" s="45" t="s">
        <v>328</v>
      </c>
      <c r="P179" s="45" t="s">
        <v>327</v>
      </c>
    </row>
    <row r="180" spans="1:16">
      <c r="A180" s="45" t="s">
        <v>778</v>
      </c>
      <c r="B180" s="45">
        <v>-4610</v>
      </c>
      <c r="C180" s="45" t="s">
        <v>1026</v>
      </c>
      <c r="D180" s="63" t="s">
        <v>1029</v>
      </c>
      <c r="E180" s="45" t="s">
        <v>779</v>
      </c>
      <c r="F180" s="45" t="s">
        <v>778</v>
      </c>
      <c r="G180" s="45" t="s">
        <v>343</v>
      </c>
      <c r="H180" s="45" t="s">
        <v>101</v>
      </c>
      <c r="I180" s="45" t="s">
        <v>342</v>
      </c>
      <c r="J180" s="45" t="s">
        <v>341</v>
      </c>
      <c r="K180" s="45" t="s">
        <v>697</v>
      </c>
      <c r="L180" s="45" t="s">
        <v>696</v>
      </c>
    </row>
    <row r="181" spans="1:16">
      <c r="A181" s="45" t="s">
        <v>778</v>
      </c>
      <c r="B181" s="45">
        <v>-2673</v>
      </c>
      <c r="C181" s="45" t="s">
        <v>1026</v>
      </c>
      <c r="D181" s="63" t="s">
        <v>1029</v>
      </c>
      <c r="E181" s="45" t="s">
        <v>779</v>
      </c>
      <c r="F181" s="45" t="s">
        <v>778</v>
      </c>
      <c r="G181" s="45" t="s">
        <v>348</v>
      </c>
      <c r="H181" s="45" t="s">
        <v>347</v>
      </c>
      <c r="I181" s="45" t="s">
        <v>346</v>
      </c>
      <c r="J181" s="45" t="s">
        <v>345</v>
      </c>
      <c r="K181" s="45" t="s">
        <v>656</v>
      </c>
      <c r="L181" s="45" t="s">
        <v>655</v>
      </c>
    </row>
    <row r="182" spans="1:16">
      <c r="A182" s="45" t="s">
        <v>776</v>
      </c>
      <c r="B182" s="45">
        <v>3950</v>
      </c>
      <c r="C182" s="45" t="s">
        <v>1026</v>
      </c>
      <c r="D182" s="63" t="s">
        <v>1029</v>
      </c>
      <c r="E182" s="45" t="s">
        <v>777</v>
      </c>
      <c r="F182" s="45" t="s">
        <v>776</v>
      </c>
      <c r="G182" s="45" t="s">
        <v>799</v>
      </c>
      <c r="H182" s="45" t="s">
        <v>798</v>
      </c>
      <c r="I182" s="45" t="s">
        <v>652</v>
      </c>
      <c r="J182" s="45" t="s">
        <v>651</v>
      </c>
      <c r="K182" s="45" t="s">
        <v>797</v>
      </c>
      <c r="L182" s="45" t="s">
        <v>796</v>
      </c>
    </row>
    <row r="183" spans="1:16">
      <c r="A183" s="45" t="s">
        <v>776</v>
      </c>
      <c r="B183" s="45">
        <v>-693</v>
      </c>
      <c r="C183" s="45" t="s">
        <v>1026</v>
      </c>
      <c r="D183" s="63" t="s">
        <v>1029</v>
      </c>
      <c r="E183" s="45" t="s">
        <v>777</v>
      </c>
      <c r="F183" s="45" t="s">
        <v>776</v>
      </c>
      <c r="G183" s="45" t="s">
        <v>191</v>
      </c>
      <c r="H183" s="45" t="s">
        <v>190</v>
      </c>
      <c r="I183" s="45" t="s">
        <v>157</v>
      </c>
      <c r="J183" s="45" t="s">
        <v>156</v>
      </c>
      <c r="K183" s="45" t="s">
        <v>795</v>
      </c>
      <c r="L183" s="45" t="s">
        <v>794</v>
      </c>
    </row>
    <row r="184" spans="1:16">
      <c r="A184" s="45" t="s">
        <v>778</v>
      </c>
      <c r="B184" s="45">
        <v>-7521</v>
      </c>
      <c r="C184" s="45" t="s">
        <v>1026</v>
      </c>
      <c r="D184" s="63" t="s">
        <v>1029</v>
      </c>
      <c r="E184" s="45" t="s">
        <v>779</v>
      </c>
      <c r="F184" s="45" t="s">
        <v>778</v>
      </c>
      <c r="G184" s="45" t="s">
        <v>191</v>
      </c>
      <c r="H184" s="45" t="s">
        <v>190</v>
      </c>
      <c r="I184" s="45" t="s">
        <v>157</v>
      </c>
      <c r="J184" s="45" t="s">
        <v>156</v>
      </c>
      <c r="K184" s="45" t="s">
        <v>795</v>
      </c>
      <c r="L184" s="45" t="s">
        <v>794</v>
      </c>
    </row>
    <row r="185" spans="1:16">
      <c r="A185" s="45" t="s">
        <v>776</v>
      </c>
      <c r="B185" s="45">
        <v>-2207</v>
      </c>
      <c r="C185" s="45" t="s">
        <v>1026</v>
      </c>
      <c r="D185" s="63" t="s">
        <v>1029</v>
      </c>
      <c r="E185" s="45" t="s">
        <v>777</v>
      </c>
      <c r="F185" s="45" t="s">
        <v>776</v>
      </c>
      <c r="G185" s="45" t="s">
        <v>339</v>
      </c>
      <c r="H185" s="45" t="s">
        <v>338</v>
      </c>
      <c r="I185" s="45" t="s">
        <v>337</v>
      </c>
      <c r="J185" s="45" t="s">
        <v>336</v>
      </c>
      <c r="K185" s="45" t="s">
        <v>793</v>
      </c>
      <c r="L185" s="45" t="s">
        <v>792</v>
      </c>
    </row>
    <row r="186" spans="1:16">
      <c r="A186" s="45" t="s">
        <v>778</v>
      </c>
      <c r="B186" s="45">
        <v>-3891</v>
      </c>
      <c r="C186" s="45" t="s">
        <v>1026</v>
      </c>
      <c r="D186" s="63" t="s">
        <v>1029</v>
      </c>
      <c r="E186" s="45" t="s">
        <v>779</v>
      </c>
      <c r="F186" s="45" t="s">
        <v>778</v>
      </c>
      <c r="G186" s="45" t="s">
        <v>339</v>
      </c>
      <c r="H186" s="45" t="s">
        <v>338</v>
      </c>
      <c r="I186" s="45" t="s">
        <v>337</v>
      </c>
      <c r="J186" s="45" t="s">
        <v>336</v>
      </c>
      <c r="K186" s="45" t="s">
        <v>793</v>
      </c>
      <c r="L186" s="45" t="s">
        <v>792</v>
      </c>
    </row>
    <row r="187" spans="1:16">
      <c r="A187" s="45" t="s">
        <v>776</v>
      </c>
      <c r="B187" s="45">
        <v>-2250</v>
      </c>
      <c r="C187" s="45" t="s">
        <v>1026</v>
      </c>
      <c r="D187" s="63" t="s">
        <v>1029</v>
      </c>
      <c r="E187" s="45" t="s">
        <v>777</v>
      </c>
      <c r="F187" s="45" t="s">
        <v>776</v>
      </c>
      <c r="G187" s="45" t="s">
        <v>132</v>
      </c>
      <c r="H187" s="45" t="s">
        <v>131</v>
      </c>
      <c r="I187" s="45" t="s">
        <v>645</v>
      </c>
      <c r="J187" s="45" t="s">
        <v>644</v>
      </c>
      <c r="K187" s="45" t="s">
        <v>643</v>
      </c>
      <c r="L187" s="45" t="s">
        <v>642</v>
      </c>
    </row>
    <row r="188" spans="1:16">
      <c r="A188" s="45" t="s">
        <v>776</v>
      </c>
      <c r="B188" s="45">
        <v>-1753</v>
      </c>
      <c r="C188" s="45" t="s">
        <v>1026</v>
      </c>
      <c r="D188" s="63" t="s">
        <v>1029</v>
      </c>
      <c r="E188" s="45" t="s">
        <v>777</v>
      </c>
      <c r="F188" s="45" t="s">
        <v>776</v>
      </c>
      <c r="G188" s="45" t="s">
        <v>140</v>
      </c>
      <c r="H188" s="45" t="s">
        <v>139</v>
      </c>
      <c r="I188" s="45" t="s">
        <v>330</v>
      </c>
      <c r="J188" s="45" t="s">
        <v>329</v>
      </c>
      <c r="K188" s="45" t="s">
        <v>399</v>
      </c>
      <c r="L188" s="45" t="s">
        <v>398</v>
      </c>
    </row>
    <row r="189" spans="1:16">
      <c r="A189" s="45" t="s">
        <v>778</v>
      </c>
      <c r="B189" s="45">
        <v>-1511</v>
      </c>
      <c r="C189" s="45" t="s">
        <v>1026</v>
      </c>
      <c r="D189" s="63" t="s">
        <v>1029</v>
      </c>
      <c r="E189" s="45" t="s">
        <v>779</v>
      </c>
      <c r="F189" s="45" t="s">
        <v>778</v>
      </c>
      <c r="G189" s="45" t="s">
        <v>140</v>
      </c>
      <c r="H189" s="45" t="s">
        <v>139</v>
      </c>
      <c r="I189" s="45" t="s">
        <v>330</v>
      </c>
      <c r="J189" s="45" t="s">
        <v>329</v>
      </c>
      <c r="K189" s="45" t="s">
        <v>399</v>
      </c>
      <c r="L189" s="45" t="s">
        <v>398</v>
      </c>
    </row>
    <row r="190" spans="1:16">
      <c r="A190" s="45" t="s">
        <v>776</v>
      </c>
      <c r="B190" s="45">
        <v>-1006</v>
      </c>
      <c r="C190" s="45" t="s">
        <v>1026</v>
      </c>
      <c r="D190" s="63" t="s">
        <v>1029</v>
      </c>
      <c r="E190" s="45" t="s">
        <v>777</v>
      </c>
      <c r="F190" s="45" t="s">
        <v>776</v>
      </c>
      <c r="G190" s="45" t="s">
        <v>140</v>
      </c>
      <c r="H190" s="45" t="s">
        <v>139</v>
      </c>
      <c r="I190" s="45" t="s">
        <v>330</v>
      </c>
      <c r="J190" s="45" t="s">
        <v>329</v>
      </c>
      <c r="K190" s="45" t="s">
        <v>639</v>
      </c>
      <c r="L190" s="45" t="s">
        <v>638</v>
      </c>
    </row>
    <row r="191" spans="1:16">
      <c r="A191" s="45" t="s">
        <v>791</v>
      </c>
      <c r="B191" s="45">
        <v>8000</v>
      </c>
      <c r="C191" s="45" t="s">
        <v>1031</v>
      </c>
      <c r="D191" s="63" t="s">
        <v>1034</v>
      </c>
      <c r="E191" s="63">
        <v>381830</v>
      </c>
      <c r="F191" s="45" t="s">
        <v>791</v>
      </c>
      <c r="G191" s="45" t="s">
        <v>733</v>
      </c>
      <c r="H191" s="45" t="s">
        <v>732</v>
      </c>
      <c r="I191" s="45" t="s">
        <v>342</v>
      </c>
      <c r="J191" s="45" t="s">
        <v>341</v>
      </c>
    </row>
    <row r="192" spans="1:16">
      <c r="A192" s="45" t="s">
        <v>264</v>
      </c>
      <c r="B192" s="45">
        <v>1</v>
      </c>
      <c r="C192" s="45" t="s">
        <v>1026</v>
      </c>
      <c r="D192" s="63" t="s">
        <v>1028</v>
      </c>
      <c r="E192" s="63" t="s">
        <v>265</v>
      </c>
      <c r="F192" s="45" t="s">
        <v>264</v>
      </c>
      <c r="G192" s="45" t="s">
        <v>159</v>
      </c>
      <c r="H192" s="45" t="s">
        <v>158</v>
      </c>
      <c r="I192" s="45" t="s">
        <v>157</v>
      </c>
      <c r="J192" s="45" t="s">
        <v>156</v>
      </c>
    </row>
    <row r="193" spans="1:16">
      <c r="A193" s="45" t="s">
        <v>262</v>
      </c>
      <c r="B193" s="45">
        <v>42</v>
      </c>
      <c r="C193" s="45" t="s">
        <v>1026</v>
      </c>
      <c r="D193" s="63" t="s">
        <v>1028</v>
      </c>
      <c r="E193" s="63" t="s">
        <v>263</v>
      </c>
      <c r="F193" s="45" t="s">
        <v>262</v>
      </c>
      <c r="G193" s="45" t="s">
        <v>159</v>
      </c>
      <c r="H193" s="45" t="s">
        <v>158</v>
      </c>
      <c r="I193" s="45" t="s">
        <v>157</v>
      </c>
      <c r="J193" s="45" t="s">
        <v>156</v>
      </c>
    </row>
    <row r="194" spans="1:16">
      <c r="A194" s="45" t="s">
        <v>170</v>
      </c>
      <c r="B194" s="45">
        <v>128</v>
      </c>
      <c r="C194" s="45" t="s">
        <v>1026</v>
      </c>
      <c r="D194" s="63" t="s">
        <v>1028</v>
      </c>
      <c r="E194" s="63" t="s">
        <v>171</v>
      </c>
      <c r="F194" s="45" t="s">
        <v>170</v>
      </c>
      <c r="G194" s="45" t="s">
        <v>159</v>
      </c>
      <c r="H194" s="45" t="s">
        <v>158</v>
      </c>
      <c r="I194" s="45" t="s">
        <v>157</v>
      </c>
      <c r="J194" s="45" t="s">
        <v>156</v>
      </c>
    </row>
    <row r="195" spans="1:16">
      <c r="A195" s="45" t="s">
        <v>790</v>
      </c>
      <c r="B195" s="45">
        <v>171</v>
      </c>
      <c r="C195" s="45" t="s">
        <v>1031</v>
      </c>
      <c r="D195" s="63" t="s">
        <v>1033</v>
      </c>
      <c r="E195" s="63" t="s">
        <v>259</v>
      </c>
      <c r="F195" s="45" t="s">
        <v>258</v>
      </c>
      <c r="G195" s="45" t="s">
        <v>159</v>
      </c>
      <c r="H195" s="45" t="s">
        <v>158</v>
      </c>
      <c r="I195" s="45" t="s">
        <v>157</v>
      </c>
      <c r="J195" s="45" t="s">
        <v>156</v>
      </c>
    </row>
    <row r="196" spans="1:16">
      <c r="A196" s="45" t="s">
        <v>789</v>
      </c>
      <c r="B196" s="45">
        <v>9</v>
      </c>
      <c r="C196" s="45" t="s">
        <v>1026</v>
      </c>
      <c r="D196" s="63" t="s">
        <v>1028</v>
      </c>
      <c r="E196" s="63" t="s">
        <v>265</v>
      </c>
      <c r="F196" s="45" t="s">
        <v>264</v>
      </c>
      <c r="G196" s="45" t="s">
        <v>510</v>
      </c>
      <c r="H196" s="45" t="s">
        <v>509</v>
      </c>
      <c r="I196" s="45" t="s">
        <v>584</v>
      </c>
      <c r="J196" s="45" t="s">
        <v>583</v>
      </c>
    </row>
    <row r="197" spans="1:16">
      <c r="A197" s="45" t="s">
        <v>788</v>
      </c>
      <c r="B197" s="45">
        <v>376</v>
      </c>
      <c r="C197" s="45" t="s">
        <v>1026</v>
      </c>
      <c r="D197" s="63" t="s">
        <v>1028</v>
      </c>
      <c r="E197" s="63" t="s">
        <v>263</v>
      </c>
      <c r="F197" s="45" t="s">
        <v>262</v>
      </c>
      <c r="G197" s="45" t="s">
        <v>510</v>
      </c>
      <c r="H197" s="45" t="s">
        <v>509</v>
      </c>
      <c r="I197" s="45" t="s">
        <v>584</v>
      </c>
      <c r="J197" s="45" t="s">
        <v>583</v>
      </c>
    </row>
    <row r="198" spans="1:16">
      <c r="A198" s="45" t="s">
        <v>787</v>
      </c>
      <c r="B198" s="45">
        <v>1140</v>
      </c>
      <c r="C198" s="45" t="s">
        <v>1026</v>
      </c>
      <c r="D198" s="63" t="s">
        <v>1028</v>
      </c>
      <c r="E198" s="63" t="s">
        <v>208</v>
      </c>
      <c r="F198" s="45" t="s">
        <v>207</v>
      </c>
      <c r="G198" s="45" t="s">
        <v>510</v>
      </c>
      <c r="H198" s="45" t="s">
        <v>509</v>
      </c>
      <c r="I198" s="45" t="s">
        <v>584</v>
      </c>
      <c r="J198" s="45" t="s">
        <v>583</v>
      </c>
    </row>
    <row r="199" spans="1:16">
      <c r="A199" s="45" t="s">
        <v>786</v>
      </c>
      <c r="B199" s="45">
        <v>30000</v>
      </c>
      <c r="C199" s="45" t="s">
        <v>1026</v>
      </c>
      <c r="D199" s="63" t="s">
        <v>1029</v>
      </c>
      <c r="E199" s="63" t="s">
        <v>785</v>
      </c>
      <c r="F199" s="45" t="s">
        <v>784</v>
      </c>
      <c r="G199" s="45" t="s">
        <v>326</v>
      </c>
      <c r="H199" s="45" t="s">
        <v>325</v>
      </c>
      <c r="I199" s="45" t="s">
        <v>330</v>
      </c>
      <c r="J199" s="45" t="s">
        <v>329</v>
      </c>
    </row>
    <row r="200" spans="1:16">
      <c r="A200" s="45" t="s">
        <v>783</v>
      </c>
      <c r="B200" s="45">
        <v>7000</v>
      </c>
      <c r="C200" s="45" t="s">
        <v>1026</v>
      </c>
      <c r="D200" s="63" t="s">
        <v>1029</v>
      </c>
      <c r="E200" s="63" t="s">
        <v>252</v>
      </c>
      <c r="F200" s="45" t="s">
        <v>251</v>
      </c>
      <c r="G200" s="45" t="s">
        <v>326</v>
      </c>
      <c r="H200" s="45" t="s">
        <v>325</v>
      </c>
      <c r="I200" s="45" t="s">
        <v>330</v>
      </c>
      <c r="J200" s="45" t="s">
        <v>329</v>
      </c>
    </row>
    <row r="201" spans="1:16">
      <c r="A201" s="45" t="s">
        <v>782</v>
      </c>
      <c r="B201" s="45">
        <v>7000</v>
      </c>
      <c r="C201" s="45" t="s">
        <v>1031</v>
      </c>
      <c r="D201" s="63" t="s">
        <v>1034</v>
      </c>
      <c r="E201" s="63" t="s">
        <v>781</v>
      </c>
      <c r="F201" s="45" t="s">
        <v>780</v>
      </c>
      <c r="G201" s="45" t="s">
        <v>326</v>
      </c>
      <c r="H201" s="45" t="s">
        <v>325</v>
      </c>
      <c r="I201" s="45" t="s">
        <v>330</v>
      </c>
      <c r="J201" s="45" t="s">
        <v>329</v>
      </c>
    </row>
    <row r="202" spans="1:16">
      <c r="A202" s="45" t="s">
        <v>776</v>
      </c>
      <c r="B202" s="45">
        <v>-4287</v>
      </c>
      <c r="C202" s="45" t="s">
        <v>1026</v>
      </c>
      <c r="D202" s="63" t="s">
        <v>1029</v>
      </c>
      <c r="E202" s="63" t="s">
        <v>777</v>
      </c>
      <c r="F202" s="45" t="s">
        <v>776</v>
      </c>
      <c r="G202" s="45" t="s">
        <v>159</v>
      </c>
      <c r="H202" s="45" t="s">
        <v>158</v>
      </c>
      <c r="I202" s="45" t="s">
        <v>157</v>
      </c>
      <c r="J202" s="45" t="s">
        <v>156</v>
      </c>
      <c r="K202" s="45" t="s">
        <v>677</v>
      </c>
      <c r="L202" s="45" t="s">
        <v>676</v>
      </c>
    </row>
    <row r="203" spans="1:16">
      <c r="A203" s="45" t="s">
        <v>778</v>
      </c>
      <c r="B203" s="45">
        <v>-3834</v>
      </c>
      <c r="C203" s="45" t="s">
        <v>1026</v>
      </c>
      <c r="D203" s="63" t="s">
        <v>1029</v>
      </c>
      <c r="E203" s="63" t="s">
        <v>779</v>
      </c>
      <c r="F203" s="45" t="s">
        <v>778</v>
      </c>
      <c r="G203" s="45" t="s">
        <v>159</v>
      </c>
      <c r="H203" s="45" t="s">
        <v>158</v>
      </c>
      <c r="I203" s="45" t="s">
        <v>157</v>
      </c>
      <c r="J203" s="45" t="s">
        <v>156</v>
      </c>
      <c r="K203" s="45" t="s">
        <v>677</v>
      </c>
      <c r="L203" s="45" t="s">
        <v>676</v>
      </c>
    </row>
    <row r="204" spans="1:16">
      <c r="A204" s="45" t="s">
        <v>776</v>
      </c>
      <c r="B204" s="45">
        <v>-1197</v>
      </c>
      <c r="C204" s="45" t="s">
        <v>1026</v>
      </c>
      <c r="D204" s="63" t="s">
        <v>1029</v>
      </c>
      <c r="E204" s="63" t="s">
        <v>777</v>
      </c>
      <c r="F204" s="45" t="s">
        <v>776</v>
      </c>
      <c r="G204" s="45" t="s">
        <v>169</v>
      </c>
      <c r="H204" s="45" t="s">
        <v>168</v>
      </c>
      <c r="I204" s="45" t="s">
        <v>157</v>
      </c>
      <c r="J204" s="45" t="s">
        <v>156</v>
      </c>
      <c r="K204" s="45" t="s">
        <v>679</v>
      </c>
      <c r="L204" s="45" t="s">
        <v>678</v>
      </c>
    </row>
    <row r="205" spans="1:16">
      <c r="A205" s="45" t="s">
        <v>776</v>
      </c>
      <c r="B205" s="45">
        <v>-150</v>
      </c>
      <c r="C205" s="45" t="s">
        <v>1026</v>
      </c>
      <c r="D205" s="63" t="s">
        <v>1029</v>
      </c>
      <c r="E205" s="63" t="s">
        <v>777</v>
      </c>
      <c r="F205" s="45" t="s">
        <v>776</v>
      </c>
      <c r="G205" s="45" t="s">
        <v>666</v>
      </c>
      <c r="H205" s="45" t="s">
        <v>665</v>
      </c>
      <c r="I205" s="45" t="s">
        <v>204</v>
      </c>
      <c r="J205" s="45" t="s">
        <v>203</v>
      </c>
      <c r="K205" s="45" t="s">
        <v>668</v>
      </c>
      <c r="L205" s="45" t="s">
        <v>667</v>
      </c>
    </row>
    <row r="206" spans="1:16">
      <c r="A206" s="45" t="s">
        <v>776</v>
      </c>
      <c r="B206" s="45">
        <v>-6537</v>
      </c>
      <c r="C206" s="45" t="s">
        <v>1026</v>
      </c>
      <c r="D206" s="63" t="s">
        <v>1029</v>
      </c>
      <c r="E206" s="63" t="s">
        <v>777</v>
      </c>
      <c r="F206" s="45" t="s">
        <v>776</v>
      </c>
      <c r="G206" s="45" t="s">
        <v>125</v>
      </c>
      <c r="H206" s="45" t="s">
        <v>124</v>
      </c>
      <c r="I206" s="45" t="s">
        <v>123</v>
      </c>
      <c r="J206" s="45" t="s">
        <v>122</v>
      </c>
      <c r="K206" s="45" t="s">
        <v>658</v>
      </c>
      <c r="L206" s="45" t="s">
        <v>657</v>
      </c>
    </row>
    <row r="207" spans="1:16">
      <c r="A207" s="45" t="s">
        <v>776</v>
      </c>
      <c r="B207" s="45">
        <v>-300</v>
      </c>
      <c r="C207" s="45" t="s">
        <v>1026</v>
      </c>
      <c r="D207" s="63" t="s">
        <v>1029</v>
      </c>
      <c r="E207" s="63" t="s">
        <v>777</v>
      </c>
      <c r="F207" s="45" t="s">
        <v>776</v>
      </c>
      <c r="G207" s="45" t="s">
        <v>140</v>
      </c>
      <c r="H207" s="45" t="s">
        <v>139</v>
      </c>
      <c r="I207" s="45" t="s">
        <v>427</v>
      </c>
      <c r="J207" s="45" t="s">
        <v>426</v>
      </c>
      <c r="K207" s="45" t="s">
        <v>775</v>
      </c>
      <c r="L207" s="45" t="s">
        <v>774</v>
      </c>
    </row>
    <row r="208" spans="1:16">
      <c r="A208" s="45" t="s">
        <v>773</v>
      </c>
      <c r="B208" s="45">
        <v>117</v>
      </c>
      <c r="C208" s="45" t="s">
        <v>1026</v>
      </c>
      <c r="D208" s="63" t="s">
        <v>1028</v>
      </c>
      <c r="E208" s="63" t="s">
        <v>265</v>
      </c>
      <c r="F208" s="45" t="s">
        <v>264</v>
      </c>
      <c r="G208" s="45" t="s">
        <v>117</v>
      </c>
      <c r="H208" s="45" t="s">
        <v>116</v>
      </c>
      <c r="I208" s="45" t="s">
        <v>115</v>
      </c>
      <c r="J208" s="45" t="s">
        <v>114</v>
      </c>
      <c r="O208" s="45" t="s">
        <v>328</v>
      </c>
      <c r="P208" s="45" t="s">
        <v>327</v>
      </c>
    </row>
    <row r="209" spans="1:18">
      <c r="A209" s="45" t="s">
        <v>772</v>
      </c>
      <c r="B209" s="45">
        <v>4808</v>
      </c>
      <c r="C209" s="45" t="s">
        <v>1026</v>
      </c>
      <c r="D209" s="63" t="s">
        <v>1028</v>
      </c>
      <c r="E209" s="63" t="s">
        <v>263</v>
      </c>
      <c r="F209" s="45" t="s">
        <v>262</v>
      </c>
      <c r="G209" s="45" t="s">
        <v>117</v>
      </c>
      <c r="H209" s="45" t="s">
        <v>116</v>
      </c>
      <c r="I209" s="45" t="s">
        <v>115</v>
      </c>
      <c r="J209" s="45" t="s">
        <v>114</v>
      </c>
      <c r="O209" s="45" t="s">
        <v>328</v>
      </c>
      <c r="P209" s="45" t="s">
        <v>327</v>
      </c>
    </row>
    <row r="210" spans="1:18">
      <c r="A210" s="45" t="s">
        <v>772</v>
      </c>
      <c r="B210" s="45">
        <v>14570</v>
      </c>
      <c r="C210" s="45" t="s">
        <v>1026</v>
      </c>
      <c r="D210" s="63" t="s">
        <v>1028</v>
      </c>
      <c r="E210" s="63" t="s">
        <v>332</v>
      </c>
      <c r="F210" s="45" t="s">
        <v>331</v>
      </c>
      <c r="G210" s="45" t="s">
        <v>117</v>
      </c>
      <c r="H210" s="45" t="s">
        <v>116</v>
      </c>
      <c r="I210" s="45" t="s">
        <v>115</v>
      </c>
      <c r="J210" s="45" t="s">
        <v>114</v>
      </c>
      <c r="O210" s="45" t="s">
        <v>328</v>
      </c>
      <c r="P210" s="45" t="s">
        <v>327</v>
      </c>
    </row>
    <row r="211" spans="1:18">
      <c r="A211" s="45" t="s">
        <v>771</v>
      </c>
      <c r="B211" s="45">
        <v>-700</v>
      </c>
      <c r="C211" s="45" t="s">
        <v>1026</v>
      </c>
      <c r="D211" s="63" t="s">
        <v>1029</v>
      </c>
      <c r="E211" s="63" t="s">
        <v>722</v>
      </c>
      <c r="F211" s="45" t="s">
        <v>721</v>
      </c>
      <c r="G211" s="45" t="s">
        <v>326</v>
      </c>
      <c r="H211" s="45" t="s">
        <v>325</v>
      </c>
      <c r="I211" s="67" t="s">
        <v>769</v>
      </c>
      <c r="J211" s="45" t="s">
        <v>768</v>
      </c>
      <c r="K211" s="63">
        <v>3000</v>
      </c>
      <c r="L211" s="45" t="s">
        <v>250</v>
      </c>
      <c r="Q211" s="63">
        <v>3000</v>
      </c>
      <c r="R211" s="45" t="s">
        <v>250</v>
      </c>
    </row>
    <row r="212" spans="1:18">
      <c r="A212" s="45" t="s">
        <v>770</v>
      </c>
      <c r="B212" s="45">
        <v>700</v>
      </c>
      <c r="C212" s="45" t="s">
        <v>1026</v>
      </c>
      <c r="D212" s="63" t="s">
        <v>1029</v>
      </c>
      <c r="E212" s="63" t="s">
        <v>245</v>
      </c>
      <c r="F212" s="45" t="s">
        <v>244</v>
      </c>
      <c r="G212" s="45" t="s">
        <v>326</v>
      </c>
      <c r="H212" s="45" t="s">
        <v>325</v>
      </c>
      <c r="I212" s="63" t="s">
        <v>769</v>
      </c>
      <c r="J212" s="45" t="s">
        <v>768</v>
      </c>
      <c r="K212" s="63">
        <v>3000</v>
      </c>
      <c r="L212" s="45" t="s">
        <v>250</v>
      </c>
      <c r="Q212" s="63">
        <v>3000</v>
      </c>
      <c r="R212" s="45" t="s">
        <v>250</v>
      </c>
    </row>
    <row r="213" spans="1:18">
      <c r="A213" s="45" t="s">
        <v>767</v>
      </c>
      <c r="B213" s="45">
        <v>-14450</v>
      </c>
      <c r="C213" s="45" t="s">
        <v>1026</v>
      </c>
      <c r="D213" s="63" t="s">
        <v>1029</v>
      </c>
      <c r="E213" s="63" t="s">
        <v>722</v>
      </c>
      <c r="F213" s="45" t="s">
        <v>721</v>
      </c>
      <c r="G213" s="45" t="s">
        <v>326</v>
      </c>
      <c r="H213" s="45" t="s">
        <v>325</v>
      </c>
      <c r="I213" s="45" t="s">
        <v>330</v>
      </c>
      <c r="J213" s="45" t="s">
        <v>329</v>
      </c>
      <c r="K213" s="63">
        <v>3000</v>
      </c>
      <c r="L213" s="45" t="s">
        <v>250</v>
      </c>
      <c r="Q213" s="63">
        <v>3000</v>
      </c>
      <c r="R213" s="45" t="s">
        <v>250</v>
      </c>
    </row>
    <row r="214" spans="1:18">
      <c r="A214" s="45" t="s">
        <v>766</v>
      </c>
      <c r="B214" s="45">
        <v>14450</v>
      </c>
      <c r="C214" s="45" t="s">
        <v>1026</v>
      </c>
      <c r="D214" s="63" t="s">
        <v>1029</v>
      </c>
      <c r="E214" s="63" t="s">
        <v>245</v>
      </c>
      <c r="F214" s="45" t="s">
        <v>244</v>
      </c>
      <c r="G214" s="45" t="s">
        <v>326</v>
      </c>
      <c r="H214" s="45" t="s">
        <v>325</v>
      </c>
      <c r="I214" s="45" t="s">
        <v>330</v>
      </c>
      <c r="J214" s="45" t="s">
        <v>329</v>
      </c>
      <c r="K214" s="63">
        <v>3000</v>
      </c>
      <c r="L214" s="45" t="s">
        <v>250</v>
      </c>
      <c r="Q214" s="63">
        <v>3000</v>
      </c>
      <c r="R214" s="45" t="s">
        <v>250</v>
      </c>
    </row>
    <row r="215" spans="1:18">
      <c r="A215" s="45" t="s">
        <v>765</v>
      </c>
      <c r="B215" s="45">
        <v>-1204</v>
      </c>
      <c r="C215" s="45" t="s">
        <v>1026</v>
      </c>
      <c r="D215" s="63" t="s">
        <v>1029</v>
      </c>
      <c r="E215" s="63" t="s">
        <v>722</v>
      </c>
      <c r="F215" s="45" t="s">
        <v>721</v>
      </c>
      <c r="G215" s="45" t="s">
        <v>227</v>
      </c>
      <c r="H215" s="45" t="s">
        <v>226</v>
      </c>
      <c r="I215" s="45" t="s">
        <v>225</v>
      </c>
      <c r="J215" s="45" t="s">
        <v>224</v>
      </c>
      <c r="K215" s="63">
        <v>3000</v>
      </c>
      <c r="L215" s="45" t="s">
        <v>250</v>
      </c>
      <c r="Q215" s="63">
        <v>3000</v>
      </c>
      <c r="R215" s="45" t="s">
        <v>250</v>
      </c>
    </row>
    <row r="216" spans="1:18">
      <c r="A216" s="45" t="s">
        <v>764</v>
      </c>
      <c r="B216" s="45">
        <v>1204</v>
      </c>
      <c r="C216" s="45" t="s">
        <v>1026</v>
      </c>
      <c r="D216" s="63" t="s">
        <v>1029</v>
      </c>
      <c r="E216" s="63" t="s">
        <v>245</v>
      </c>
      <c r="F216" s="45" t="s">
        <v>244</v>
      </c>
      <c r="G216" s="45" t="s">
        <v>227</v>
      </c>
      <c r="H216" s="45" t="s">
        <v>226</v>
      </c>
      <c r="I216" s="45" t="s">
        <v>225</v>
      </c>
      <c r="J216" s="45" t="s">
        <v>224</v>
      </c>
      <c r="K216" s="63">
        <v>3000</v>
      </c>
      <c r="L216" s="45" t="s">
        <v>250</v>
      </c>
      <c r="Q216" s="63">
        <v>3000</v>
      </c>
      <c r="R216" s="45" t="s">
        <v>250</v>
      </c>
    </row>
    <row r="217" spans="1:18">
      <c r="A217" s="45" t="s">
        <v>763</v>
      </c>
      <c r="B217" s="45">
        <v>-1000</v>
      </c>
      <c r="C217" s="45" t="s">
        <v>1026</v>
      </c>
      <c r="D217" s="63" t="s">
        <v>1029</v>
      </c>
      <c r="E217" s="63" t="s">
        <v>722</v>
      </c>
      <c r="F217" s="45" t="s">
        <v>721</v>
      </c>
      <c r="G217" s="45" t="s">
        <v>343</v>
      </c>
      <c r="H217" s="45" t="s">
        <v>101</v>
      </c>
      <c r="I217" s="45" t="s">
        <v>342</v>
      </c>
      <c r="J217" s="45" t="s">
        <v>341</v>
      </c>
      <c r="K217" s="63">
        <v>3000</v>
      </c>
      <c r="L217" s="45" t="s">
        <v>250</v>
      </c>
      <c r="Q217" s="63">
        <v>3000</v>
      </c>
      <c r="R217" s="45" t="s">
        <v>250</v>
      </c>
    </row>
    <row r="218" spans="1:18">
      <c r="A218" s="45" t="s">
        <v>762</v>
      </c>
      <c r="B218" s="45">
        <v>1000</v>
      </c>
      <c r="C218" s="45" t="s">
        <v>1026</v>
      </c>
      <c r="D218" s="63" t="s">
        <v>1029</v>
      </c>
      <c r="E218" s="63" t="s">
        <v>245</v>
      </c>
      <c r="F218" s="45" t="s">
        <v>244</v>
      </c>
      <c r="G218" s="45" t="s">
        <v>343</v>
      </c>
      <c r="H218" s="45" t="s">
        <v>101</v>
      </c>
      <c r="I218" s="45" t="s">
        <v>342</v>
      </c>
      <c r="J218" s="45" t="s">
        <v>341</v>
      </c>
      <c r="K218" s="63">
        <v>3000</v>
      </c>
      <c r="L218" s="45" t="s">
        <v>250</v>
      </c>
      <c r="Q218" s="63">
        <v>3000</v>
      </c>
      <c r="R218" s="45" t="s">
        <v>250</v>
      </c>
    </row>
    <row r="219" spans="1:18">
      <c r="A219" s="45" t="s">
        <v>761</v>
      </c>
      <c r="B219" s="45">
        <v>-773</v>
      </c>
      <c r="C219" s="45" t="s">
        <v>1026</v>
      </c>
      <c r="D219" s="63" t="s">
        <v>1029</v>
      </c>
      <c r="E219" s="63" t="s">
        <v>722</v>
      </c>
      <c r="F219" s="45" t="s">
        <v>721</v>
      </c>
      <c r="G219" s="45" t="s">
        <v>339</v>
      </c>
      <c r="H219" s="45" t="s">
        <v>338</v>
      </c>
      <c r="I219" s="45" t="s">
        <v>337</v>
      </c>
      <c r="J219" s="45" t="s">
        <v>336</v>
      </c>
      <c r="K219" s="63">
        <v>3000</v>
      </c>
      <c r="L219" s="45" t="s">
        <v>250</v>
      </c>
      <c r="Q219" s="63">
        <v>3000</v>
      </c>
      <c r="R219" s="45" t="s">
        <v>250</v>
      </c>
    </row>
    <row r="220" spans="1:18">
      <c r="A220" s="45" t="s">
        <v>760</v>
      </c>
      <c r="B220" s="45">
        <v>773</v>
      </c>
      <c r="C220" s="45" t="s">
        <v>1026</v>
      </c>
      <c r="D220" s="63" t="s">
        <v>1029</v>
      </c>
      <c r="E220" s="63" t="s">
        <v>245</v>
      </c>
      <c r="F220" s="45" t="s">
        <v>244</v>
      </c>
      <c r="G220" s="45" t="s">
        <v>339</v>
      </c>
      <c r="H220" s="45" t="s">
        <v>338</v>
      </c>
      <c r="I220" s="45" t="s">
        <v>337</v>
      </c>
      <c r="J220" s="45" t="s">
        <v>336</v>
      </c>
      <c r="K220" s="63">
        <v>3000</v>
      </c>
      <c r="L220" s="45" t="s">
        <v>250</v>
      </c>
      <c r="Q220" s="63">
        <v>3000</v>
      </c>
      <c r="R220" s="45" t="s">
        <v>250</v>
      </c>
    </row>
    <row r="221" spans="1:18">
      <c r="A221" s="45" t="s">
        <v>759</v>
      </c>
      <c r="B221" s="45">
        <v>-914</v>
      </c>
      <c r="C221" s="45" t="s">
        <v>1026</v>
      </c>
      <c r="D221" s="63" t="s">
        <v>1029</v>
      </c>
      <c r="E221" s="63" t="s">
        <v>722</v>
      </c>
      <c r="F221" s="45" t="s">
        <v>721</v>
      </c>
      <c r="G221" s="45" t="s">
        <v>206</v>
      </c>
      <c r="H221" s="45" t="s">
        <v>205</v>
      </c>
      <c r="I221" s="45" t="s">
        <v>204</v>
      </c>
      <c r="J221" s="45" t="s">
        <v>203</v>
      </c>
      <c r="K221" s="63">
        <v>3000</v>
      </c>
      <c r="L221" s="45" t="s">
        <v>250</v>
      </c>
      <c r="Q221" s="63">
        <v>3000</v>
      </c>
      <c r="R221" s="45" t="s">
        <v>250</v>
      </c>
    </row>
    <row r="222" spans="1:18">
      <c r="A222" s="45" t="s">
        <v>758</v>
      </c>
      <c r="B222" s="45">
        <v>914</v>
      </c>
      <c r="C222" s="45" t="s">
        <v>1026</v>
      </c>
      <c r="D222" s="63" t="s">
        <v>1029</v>
      </c>
      <c r="E222" s="63" t="s">
        <v>245</v>
      </c>
      <c r="F222" s="45" t="s">
        <v>244</v>
      </c>
      <c r="G222" s="45" t="s">
        <v>206</v>
      </c>
      <c r="H222" s="45" t="s">
        <v>205</v>
      </c>
      <c r="I222" s="45" t="s">
        <v>204</v>
      </c>
      <c r="J222" s="45" t="s">
        <v>203</v>
      </c>
      <c r="K222" s="63">
        <v>3000</v>
      </c>
      <c r="L222" s="45" t="s">
        <v>250</v>
      </c>
      <c r="Q222" s="63">
        <v>3000</v>
      </c>
      <c r="R222" s="45" t="s">
        <v>250</v>
      </c>
    </row>
    <row r="223" spans="1:18">
      <c r="A223" s="45" t="s">
        <v>757</v>
      </c>
      <c r="B223" s="45">
        <v>-773</v>
      </c>
      <c r="C223" s="45" t="s">
        <v>1026</v>
      </c>
      <c r="D223" s="63" t="s">
        <v>1029</v>
      </c>
      <c r="E223" s="63" t="s">
        <v>722</v>
      </c>
      <c r="F223" s="45" t="s">
        <v>721</v>
      </c>
      <c r="G223" s="45" t="s">
        <v>218</v>
      </c>
      <c r="H223" s="45" t="s">
        <v>217</v>
      </c>
      <c r="I223" s="45" t="s">
        <v>204</v>
      </c>
      <c r="J223" s="45" t="s">
        <v>203</v>
      </c>
      <c r="K223" s="63">
        <v>3000</v>
      </c>
      <c r="L223" s="45" t="s">
        <v>250</v>
      </c>
      <c r="Q223" s="63">
        <v>3000</v>
      </c>
      <c r="R223" s="45" t="s">
        <v>250</v>
      </c>
    </row>
    <row r="224" spans="1:18">
      <c r="A224" s="45" t="s">
        <v>756</v>
      </c>
      <c r="B224" s="45">
        <v>773</v>
      </c>
      <c r="C224" s="45" t="s">
        <v>1026</v>
      </c>
      <c r="D224" s="63" t="s">
        <v>1029</v>
      </c>
      <c r="E224" s="63" t="s">
        <v>245</v>
      </c>
      <c r="F224" s="45" t="s">
        <v>244</v>
      </c>
      <c r="G224" s="45" t="s">
        <v>218</v>
      </c>
      <c r="H224" s="45" t="s">
        <v>217</v>
      </c>
      <c r="I224" s="45" t="s">
        <v>204</v>
      </c>
      <c r="J224" s="45" t="s">
        <v>203</v>
      </c>
      <c r="K224" s="63">
        <v>3000</v>
      </c>
      <c r="L224" s="45" t="s">
        <v>250</v>
      </c>
      <c r="Q224" s="63">
        <v>3000</v>
      </c>
      <c r="R224" s="45" t="s">
        <v>250</v>
      </c>
    </row>
    <row r="225" spans="1:18">
      <c r="A225" s="45" t="s">
        <v>755</v>
      </c>
      <c r="B225" s="45">
        <v>-146</v>
      </c>
      <c r="C225" s="45" t="s">
        <v>1026</v>
      </c>
      <c r="D225" s="63" t="s">
        <v>1029</v>
      </c>
      <c r="E225" s="63" t="s">
        <v>722</v>
      </c>
      <c r="F225" s="45" t="s">
        <v>721</v>
      </c>
      <c r="G225" s="45" t="s">
        <v>510</v>
      </c>
      <c r="H225" s="45" t="s">
        <v>509</v>
      </c>
      <c r="I225" s="45" t="s">
        <v>598</v>
      </c>
      <c r="J225" s="45" t="s">
        <v>597</v>
      </c>
      <c r="K225" s="63">
        <v>3000</v>
      </c>
      <c r="L225" s="45" t="s">
        <v>250</v>
      </c>
      <c r="Q225" s="63">
        <v>3000</v>
      </c>
      <c r="R225" s="45" t="s">
        <v>250</v>
      </c>
    </row>
    <row r="226" spans="1:18">
      <c r="A226" s="45" t="s">
        <v>754</v>
      </c>
      <c r="B226" s="45">
        <v>146</v>
      </c>
      <c r="C226" s="45" t="s">
        <v>1026</v>
      </c>
      <c r="D226" s="63" t="s">
        <v>1029</v>
      </c>
      <c r="E226" s="63" t="s">
        <v>245</v>
      </c>
      <c r="F226" s="45" t="s">
        <v>244</v>
      </c>
      <c r="G226" s="45" t="s">
        <v>510</v>
      </c>
      <c r="H226" s="45" t="s">
        <v>509</v>
      </c>
      <c r="I226" s="45" t="s">
        <v>598</v>
      </c>
      <c r="J226" s="45" t="s">
        <v>597</v>
      </c>
      <c r="K226" s="63">
        <v>3000</v>
      </c>
      <c r="L226" s="45" t="s">
        <v>250</v>
      </c>
      <c r="Q226" s="63">
        <v>3000</v>
      </c>
      <c r="R226" s="45" t="s">
        <v>250</v>
      </c>
    </row>
    <row r="227" spans="1:18">
      <c r="A227" s="45" t="s">
        <v>753</v>
      </c>
      <c r="B227" s="45">
        <v>-228</v>
      </c>
      <c r="C227" s="45" t="s">
        <v>1026</v>
      </c>
      <c r="D227" s="63" t="s">
        <v>1029</v>
      </c>
      <c r="E227" s="63" t="s">
        <v>722</v>
      </c>
      <c r="F227" s="45" t="s">
        <v>721</v>
      </c>
      <c r="G227" s="45" t="s">
        <v>691</v>
      </c>
      <c r="H227" s="45" t="s">
        <v>690</v>
      </c>
      <c r="I227" s="45" t="s">
        <v>584</v>
      </c>
      <c r="J227" s="45" t="s">
        <v>583</v>
      </c>
      <c r="K227" s="63">
        <v>3000</v>
      </c>
      <c r="L227" s="45" t="s">
        <v>250</v>
      </c>
      <c r="Q227" s="63">
        <v>3000</v>
      </c>
      <c r="R227" s="45" t="s">
        <v>250</v>
      </c>
    </row>
    <row r="228" spans="1:18">
      <c r="A228" s="45" t="s">
        <v>752</v>
      </c>
      <c r="B228" s="45">
        <v>228</v>
      </c>
      <c r="C228" s="45" t="s">
        <v>1026</v>
      </c>
      <c r="D228" s="63" t="s">
        <v>1029</v>
      </c>
      <c r="E228" s="63" t="s">
        <v>245</v>
      </c>
      <c r="F228" s="45" t="s">
        <v>244</v>
      </c>
      <c r="G228" s="45" t="s">
        <v>691</v>
      </c>
      <c r="H228" s="45" t="s">
        <v>690</v>
      </c>
      <c r="I228" s="45" t="s">
        <v>584</v>
      </c>
      <c r="J228" s="45" t="s">
        <v>583</v>
      </c>
      <c r="K228" s="63">
        <v>3000</v>
      </c>
      <c r="L228" s="45" t="s">
        <v>250</v>
      </c>
      <c r="Q228" s="63">
        <v>3000</v>
      </c>
      <c r="R228" s="45" t="s">
        <v>250</v>
      </c>
    </row>
    <row r="229" spans="1:18">
      <c r="A229" s="45" t="s">
        <v>751</v>
      </c>
      <c r="B229" s="45">
        <v>-589</v>
      </c>
      <c r="C229" s="45" t="s">
        <v>1026</v>
      </c>
      <c r="D229" s="63" t="s">
        <v>1029</v>
      </c>
      <c r="E229" s="63" t="s">
        <v>722</v>
      </c>
      <c r="F229" s="45" t="s">
        <v>721</v>
      </c>
      <c r="G229" s="45" t="s">
        <v>691</v>
      </c>
      <c r="H229" s="45" t="s">
        <v>690</v>
      </c>
      <c r="I229" s="45" t="s">
        <v>689</v>
      </c>
      <c r="J229" s="45" t="s">
        <v>688</v>
      </c>
      <c r="K229" s="63">
        <v>3000</v>
      </c>
      <c r="L229" s="45" t="s">
        <v>250</v>
      </c>
      <c r="Q229" s="63">
        <v>3000</v>
      </c>
      <c r="R229" s="45" t="s">
        <v>250</v>
      </c>
    </row>
    <row r="230" spans="1:18">
      <c r="A230" s="45" t="s">
        <v>750</v>
      </c>
      <c r="B230" s="45">
        <v>589</v>
      </c>
      <c r="C230" s="45" t="s">
        <v>1026</v>
      </c>
      <c r="D230" s="63" t="s">
        <v>1029</v>
      </c>
      <c r="E230" s="63" t="s">
        <v>245</v>
      </c>
      <c r="F230" s="45" t="s">
        <v>244</v>
      </c>
      <c r="G230" s="45" t="s">
        <v>691</v>
      </c>
      <c r="H230" s="45" t="s">
        <v>690</v>
      </c>
      <c r="I230" s="45" t="s">
        <v>689</v>
      </c>
      <c r="J230" s="45" t="s">
        <v>688</v>
      </c>
      <c r="K230" s="63">
        <v>3000</v>
      </c>
      <c r="L230" s="45" t="s">
        <v>250</v>
      </c>
      <c r="Q230" s="63">
        <v>3000</v>
      </c>
      <c r="R230" s="45" t="s">
        <v>250</v>
      </c>
    </row>
    <row r="231" spans="1:18">
      <c r="A231" s="45" t="s">
        <v>749</v>
      </c>
      <c r="B231" s="45">
        <v>-654</v>
      </c>
      <c r="C231" s="45" t="s">
        <v>1026</v>
      </c>
      <c r="D231" s="63" t="s">
        <v>1029</v>
      </c>
      <c r="E231" s="63" t="s">
        <v>722</v>
      </c>
      <c r="F231" s="45" t="s">
        <v>721</v>
      </c>
      <c r="G231" s="45" t="s">
        <v>747</v>
      </c>
      <c r="H231" s="45" t="s">
        <v>746</v>
      </c>
      <c r="I231" s="45" t="s">
        <v>745</v>
      </c>
      <c r="J231" s="45" t="s">
        <v>744</v>
      </c>
      <c r="K231" s="63">
        <v>3000</v>
      </c>
      <c r="L231" s="45" t="s">
        <v>250</v>
      </c>
      <c r="Q231" s="63">
        <v>3000</v>
      </c>
      <c r="R231" s="45" t="s">
        <v>250</v>
      </c>
    </row>
    <row r="232" spans="1:18">
      <c r="A232" s="45" t="s">
        <v>748</v>
      </c>
      <c r="B232" s="45">
        <v>654</v>
      </c>
      <c r="C232" s="45" t="s">
        <v>1026</v>
      </c>
      <c r="D232" s="63" t="s">
        <v>1029</v>
      </c>
      <c r="E232" s="63" t="s">
        <v>245</v>
      </c>
      <c r="F232" s="45" t="s">
        <v>244</v>
      </c>
      <c r="G232" s="45" t="s">
        <v>747</v>
      </c>
      <c r="H232" s="45" t="s">
        <v>746</v>
      </c>
      <c r="I232" s="45" t="s">
        <v>745</v>
      </c>
      <c r="J232" s="45" t="s">
        <v>744</v>
      </c>
      <c r="K232" s="63">
        <v>3000</v>
      </c>
      <c r="L232" s="45" t="s">
        <v>250</v>
      </c>
      <c r="Q232" s="63">
        <v>3000</v>
      </c>
      <c r="R232" s="45" t="s">
        <v>250</v>
      </c>
    </row>
    <row r="233" spans="1:18">
      <c r="A233" s="45" t="s">
        <v>743</v>
      </c>
      <c r="B233" s="45">
        <v>-75</v>
      </c>
      <c r="C233" s="45" t="s">
        <v>1026</v>
      </c>
      <c r="D233" s="63" t="s">
        <v>1029</v>
      </c>
      <c r="E233" s="63" t="s">
        <v>722</v>
      </c>
      <c r="F233" s="45" t="s">
        <v>721</v>
      </c>
      <c r="G233" s="63">
        <v>30</v>
      </c>
      <c r="H233" s="45" t="s">
        <v>280</v>
      </c>
      <c r="I233" s="45" t="s">
        <v>204</v>
      </c>
      <c r="J233" s="45" t="s">
        <v>203</v>
      </c>
      <c r="K233" s="63">
        <v>3000</v>
      </c>
      <c r="L233" s="45" t="s">
        <v>250</v>
      </c>
      <c r="Q233" s="63">
        <v>3000</v>
      </c>
      <c r="R233" s="45" t="s">
        <v>250</v>
      </c>
    </row>
    <row r="234" spans="1:18">
      <c r="A234" s="45" t="s">
        <v>742</v>
      </c>
      <c r="B234" s="45">
        <v>75</v>
      </c>
      <c r="C234" s="45" t="s">
        <v>1026</v>
      </c>
      <c r="D234" s="63" t="s">
        <v>1029</v>
      </c>
      <c r="E234" s="63" t="s">
        <v>245</v>
      </c>
      <c r="F234" s="45" t="s">
        <v>244</v>
      </c>
      <c r="G234" s="63">
        <v>30</v>
      </c>
      <c r="H234" s="45" t="s">
        <v>280</v>
      </c>
      <c r="I234" s="45" t="s">
        <v>204</v>
      </c>
      <c r="J234" s="45" t="s">
        <v>203</v>
      </c>
      <c r="K234" s="63">
        <v>3000</v>
      </c>
      <c r="L234" s="45" t="s">
        <v>250</v>
      </c>
      <c r="Q234" s="63">
        <v>3000</v>
      </c>
      <c r="R234" s="45" t="s">
        <v>250</v>
      </c>
    </row>
    <row r="235" spans="1:18">
      <c r="A235" s="45" t="s">
        <v>741</v>
      </c>
      <c r="B235" s="45">
        <v>-383</v>
      </c>
      <c r="C235" s="45" t="s">
        <v>1026</v>
      </c>
      <c r="D235" s="63" t="s">
        <v>1029</v>
      </c>
      <c r="E235" s="63" t="s">
        <v>722</v>
      </c>
      <c r="F235" s="45" t="s">
        <v>721</v>
      </c>
      <c r="G235" s="45" t="s">
        <v>125</v>
      </c>
      <c r="H235" s="45" t="s">
        <v>124</v>
      </c>
      <c r="I235" s="45" t="s">
        <v>123</v>
      </c>
      <c r="J235" s="45" t="s">
        <v>122</v>
      </c>
      <c r="K235" s="63">
        <v>3000</v>
      </c>
      <c r="L235" s="45" t="s">
        <v>250</v>
      </c>
      <c r="Q235" s="63">
        <v>3000</v>
      </c>
      <c r="R235" s="45" t="s">
        <v>250</v>
      </c>
    </row>
    <row r="236" spans="1:18">
      <c r="A236" s="45" t="s">
        <v>740</v>
      </c>
      <c r="B236" s="45">
        <v>383</v>
      </c>
      <c r="C236" s="45" t="s">
        <v>1026</v>
      </c>
      <c r="D236" s="63" t="s">
        <v>1029</v>
      </c>
      <c r="E236" s="63" t="s">
        <v>245</v>
      </c>
      <c r="F236" s="45" t="s">
        <v>244</v>
      </c>
      <c r="G236" s="45" t="s">
        <v>125</v>
      </c>
      <c r="H236" s="45" t="s">
        <v>124</v>
      </c>
      <c r="I236" s="45" t="s">
        <v>123</v>
      </c>
      <c r="J236" s="45" t="s">
        <v>122</v>
      </c>
      <c r="K236" s="63">
        <v>3000</v>
      </c>
      <c r="L236" s="45" t="s">
        <v>250</v>
      </c>
      <c r="Q236" s="63">
        <v>3000</v>
      </c>
      <c r="R236" s="45" t="s">
        <v>250</v>
      </c>
    </row>
    <row r="237" spans="1:18">
      <c r="A237" s="45" t="s">
        <v>739</v>
      </c>
      <c r="B237" s="45">
        <v>-70</v>
      </c>
      <c r="C237" s="45" t="s">
        <v>1026</v>
      </c>
      <c r="D237" s="63" t="s">
        <v>1029</v>
      </c>
      <c r="E237" s="63" t="s">
        <v>722</v>
      </c>
      <c r="F237" s="45" t="s">
        <v>721</v>
      </c>
      <c r="G237" s="45" t="s">
        <v>146</v>
      </c>
      <c r="H237" s="45" t="s">
        <v>145</v>
      </c>
      <c r="I237" s="45" t="s">
        <v>123</v>
      </c>
      <c r="J237" s="45" t="s">
        <v>122</v>
      </c>
      <c r="K237" s="63">
        <v>3000</v>
      </c>
      <c r="L237" s="45" t="s">
        <v>250</v>
      </c>
      <c r="Q237" s="63">
        <v>3000</v>
      </c>
      <c r="R237" s="45" t="s">
        <v>250</v>
      </c>
    </row>
    <row r="238" spans="1:18">
      <c r="A238" s="45" t="s">
        <v>738</v>
      </c>
      <c r="B238" s="45">
        <v>70</v>
      </c>
      <c r="C238" s="45" t="s">
        <v>1026</v>
      </c>
      <c r="D238" s="63" t="s">
        <v>1029</v>
      </c>
      <c r="E238" s="63" t="s">
        <v>245</v>
      </c>
      <c r="F238" s="45" t="s">
        <v>244</v>
      </c>
      <c r="G238" s="45" t="s">
        <v>146</v>
      </c>
      <c r="H238" s="45" t="s">
        <v>145</v>
      </c>
      <c r="I238" s="45" t="s">
        <v>123</v>
      </c>
      <c r="J238" s="45" t="s">
        <v>122</v>
      </c>
      <c r="K238" s="63">
        <v>3000</v>
      </c>
      <c r="L238" s="45" t="s">
        <v>250</v>
      </c>
      <c r="Q238" s="63">
        <v>3000</v>
      </c>
      <c r="R238" s="45" t="s">
        <v>250</v>
      </c>
    </row>
    <row r="239" spans="1:18">
      <c r="A239" s="45" t="s">
        <v>737</v>
      </c>
      <c r="B239" s="45">
        <v>-481</v>
      </c>
      <c r="C239" s="45" t="s">
        <v>1026</v>
      </c>
      <c r="D239" s="63" t="s">
        <v>1029</v>
      </c>
      <c r="E239" s="63" t="s">
        <v>722</v>
      </c>
      <c r="F239" s="45" t="s">
        <v>721</v>
      </c>
      <c r="G239" s="45" t="s">
        <v>193</v>
      </c>
      <c r="H239" s="45" t="s">
        <v>192</v>
      </c>
      <c r="I239" s="45" t="s">
        <v>123</v>
      </c>
      <c r="J239" s="45" t="s">
        <v>122</v>
      </c>
      <c r="K239" s="63">
        <v>3000</v>
      </c>
      <c r="L239" s="45" t="s">
        <v>250</v>
      </c>
      <c r="Q239" s="63">
        <v>3000</v>
      </c>
      <c r="R239" s="45" t="s">
        <v>250</v>
      </c>
    </row>
    <row r="240" spans="1:18">
      <c r="A240" s="45" t="s">
        <v>736</v>
      </c>
      <c r="B240" s="45">
        <v>481</v>
      </c>
      <c r="C240" s="45" t="s">
        <v>1026</v>
      </c>
      <c r="D240" s="63" t="s">
        <v>1029</v>
      </c>
      <c r="E240" s="63" t="s">
        <v>245</v>
      </c>
      <c r="F240" s="45" t="s">
        <v>244</v>
      </c>
      <c r="G240" s="45" t="s">
        <v>193</v>
      </c>
      <c r="H240" s="45" t="s">
        <v>192</v>
      </c>
      <c r="I240" s="45" t="s">
        <v>123</v>
      </c>
      <c r="J240" s="45" t="s">
        <v>122</v>
      </c>
      <c r="K240" s="63">
        <v>3000</v>
      </c>
      <c r="L240" s="45" t="s">
        <v>250</v>
      </c>
      <c r="Q240" s="63">
        <v>3000</v>
      </c>
      <c r="R240" s="45" t="s">
        <v>250</v>
      </c>
    </row>
    <row r="241" spans="1:18">
      <c r="A241" s="45" t="s">
        <v>735</v>
      </c>
      <c r="B241" s="45">
        <v>-800</v>
      </c>
      <c r="C241" s="45" t="s">
        <v>1026</v>
      </c>
      <c r="D241" s="63" t="s">
        <v>1029</v>
      </c>
      <c r="E241" s="63" t="s">
        <v>722</v>
      </c>
      <c r="F241" s="45" t="s">
        <v>721</v>
      </c>
      <c r="G241" s="45" t="s">
        <v>733</v>
      </c>
      <c r="H241" s="45" t="s">
        <v>732</v>
      </c>
      <c r="I241" s="45" t="s">
        <v>342</v>
      </c>
      <c r="J241" s="45" t="s">
        <v>341</v>
      </c>
      <c r="K241" s="63">
        <v>3000</v>
      </c>
      <c r="L241" s="45" t="s">
        <v>250</v>
      </c>
      <c r="Q241" s="63">
        <v>3000</v>
      </c>
      <c r="R241" s="45" t="s">
        <v>250</v>
      </c>
    </row>
    <row r="242" spans="1:18">
      <c r="A242" s="45" t="s">
        <v>734</v>
      </c>
      <c r="B242" s="45">
        <v>800</v>
      </c>
      <c r="C242" s="45" t="s">
        <v>1026</v>
      </c>
      <c r="D242" s="63" t="s">
        <v>1029</v>
      </c>
      <c r="E242" s="63" t="s">
        <v>245</v>
      </c>
      <c r="F242" s="45" t="s">
        <v>244</v>
      </c>
      <c r="G242" s="45" t="s">
        <v>733</v>
      </c>
      <c r="H242" s="45" t="s">
        <v>732</v>
      </c>
      <c r="I242" s="45" t="s">
        <v>342</v>
      </c>
      <c r="J242" s="45" t="s">
        <v>341</v>
      </c>
      <c r="K242" s="63">
        <v>3000</v>
      </c>
      <c r="L242" s="45" t="s">
        <v>250</v>
      </c>
      <c r="Q242" s="63">
        <v>3000</v>
      </c>
      <c r="R242" s="45" t="s">
        <v>250</v>
      </c>
    </row>
    <row r="243" spans="1:18">
      <c r="A243" s="45" t="s">
        <v>731</v>
      </c>
      <c r="B243" s="45">
        <v>-290</v>
      </c>
      <c r="C243" s="45" t="s">
        <v>1026</v>
      </c>
      <c r="D243" s="63" t="s">
        <v>1029</v>
      </c>
      <c r="E243" s="63" t="s">
        <v>722</v>
      </c>
      <c r="F243" s="45" t="s">
        <v>721</v>
      </c>
      <c r="G243" s="45" t="s">
        <v>215</v>
      </c>
      <c r="H243" s="45" t="s">
        <v>214</v>
      </c>
      <c r="I243" s="45" t="s">
        <v>204</v>
      </c>
      <c r="J243" s="45" t="s">
        <v>203</v>
      </c>
      <c r="K243" s="63">
        <v>3000</v>
      </c>
      <c r="L243" s="45" t="s">
        <v>250</v>
      </c>
      <c r="Q243" s="63">
        <v>3000</v>
      </c>
      <c r="R243" s="45" t="s">
        <v>250</v>
      </c>
    </row>
    <row r="244" spans="1:18">
      <c r="A244" s="45" t="s">
        <v>730</v>
      </c>
      <c r="B244" s="45">
        <v>290</v>
      </c>
      <c r="C244" s="45" t="s">
        <v>1026</v>
      </c>
      <c r="D244" s="63" t="s">
        <v>1029</v>
      </c>
      <c r="E244" s="63" t="s">
        <v>245</v>
      </c>
      <c r="F244" s="45" t="s">
        <v>244</v>
      </c>
      <c r="G244" s="45" t="s">
        <v>215</v>
      </c>
      <c r="H244" s="45" t="s">
        <v>214</v>
      </c>
      <c r="I244" s="45" t="s">
        <v>204</v>
      </c>
      <c r="J244" s="45" t="s">
        <v>203</v>
      </c>
      <c r="K244" s="63">
        <v>3000</v>
      </c>
      <c r="L244" s="45" t="s">
        <v>250</v>
      </c>
      <c r="Q244" s="63">
        <v>3000</v>
      </c>
      <c r="R244" s="45" t="s">
        <v>250</v>
      </c>
    </row>
    <row r="245" spans="1:18">
      <c r="A245" s="45" t="s">
        <v>729</v>
      </c>
      <c r="B245" s="45">
        <v>-1806</v>
      </c>
      <c r="C245" s="45" t="s">
        <v>1026</v>
      </c>
      <c r="D245" s="63" t="s">
        <v>1029</v>
      </c>
      <c r="E245" s="63" t="s">
        <v>722</v>
      </c>
      <c r="F245" s="45" t="s">
        <v>721</v>
      </c>
      <c r="G245" s="45" t="s">
        <v>191</v>
      </c>
      <c r="H245" s="45" t="s">
        <v>190</v>
      </c>
      <c r="I245" s="45" t="s">
        <v>157</v>
      </c>
      <c r="J245" s="45" t="s">
        <v>156</v>
      </c>
      <c r="K245" s="63">
        <v>3000</v>
      </c>
      <c r="L245" s="45" t="s">
        <v>250</v>
      </c>
      <c r="Q245" s="63">
        <v>3000</v>
      </c>
      <c r="R245" s="45" t="s">
        <v>250</v>
      </c>
    </row>
    <row r="246" spans="1:18">
      <c r="A246" s="45" t="s">
        <v>728</v>
      </c>
      <c r="B246" s="45">
        <v>1806</v>
      </c>
      <c r="C246" s="45" t="s">
        <v>1026</v>
      </c>
      <c r="D246" s="63" t="s">
        <v>1029</v>
      </c>
      <c r="E246" s="63" t="s">
        <v>245</v>
      </c>
      <c r="F246" s="45" t="s">
        <v>244</v>
      </c>
      <c r="G246" s="45" t="s">
        <v>191</v>
      </c>
      <c r="H246" s="45" t="s">
        <v>190</v>
      </c>
      <c r="I246" s="45" t="s">
        <v>157</v>
      </c>
      <c r="J246" s="45" t="s">
        <v>156</v>
      </c>
      <c r="K246" s="63">
        <v>3000</v>
      </c>
      <c r="L246" s="45" t="s">
        <v>250</v>
      </c>
      <c r="Q246" s="63">
        <v>3000</v>
      </c>
      <c r="R246" s="45" t="s">
        <v>250</v>
      </c>
    </row>
    <row r="247" spans="1:18">
      <c r="A247" s="45" t="s">
        <v>727</v>
      </c>
      <c r="B247" s="45">
        <v>-868</v>
      </c>
      <c r="C247" s="45" t="s">
        <v>1026</v>
      </c>
      <c r="D247" s="63" t="s">
        <v>1029</v>
      </c>
      <c r="E247" s="63" t="s">
        <v>722</v>
      </c>
      <c r="F247" s="45" t="s">
        <v>721</v>
      </c>
      <c r="G247" s="45" t="s">
        <v>274</v>
      </c>
      <c r="H247" s="45" t="s">
        <v>273</v>
      </c>
      <c r="I247" s="45" t="s">
        <v>157</v>
      </c>
      <c r="J247" s="45" t="s">
        <v>156</v>
      </c>
      <c r="K247" s="63">
        <v>3000</v>
      </c>
      <c r="L247" s="45" t="s">
        <v>250</v>
      </c>
      <c r="Q247" s="63">
        <v>3000</v>
      </c>
      <c r="R247" s="45" t="s">
        <v>250</v>
      </c>
    </row>
    <row r="248" spans="1:18">
      <c r="A248" s="45" t="s">
        <v>726</v>
      </c>
      <c r="B248" s="45">
        <v>868</v>
      </c>
      <c r="C248" s="45" t="s">
        <v>1026</v>
      </c>
      <c r="D248" s="63" t="s">
        <v>1029</v>
      </c>
      <c r="E248" s="63" t="s">
        <v>245</v>
      </c>
      <c r="F248" s="45" t="s">
        <v>244</v>
      </c>
      <c r="G248" s="45" t="s">
        <v>274</v>
      </c>
      <c r="H248" s="45" t="s">
        <v>273</v>
      </c>
      <c r="I248" s="45" t="s">
        <v>157</v>
      </c>
      <c r="J248" s="45" t="s">
        <v>156</v>
      </c>
      <c r="K248" s="63">
        <v>3000</v>
      </c>
      <c r="L248" s="45" t="s">
        <v>250</v>
      </c>
      <c r="Q248" s="63">
        <v>3000</v>
      </c>
      <c r="R248" s="45" t="s">
        <v>250</v>
      </c>
    </row>
    <row r="249" spans="1:18">
      <c r="A249" s="45" t="s">
        <v>725</v>
      </c>
      <c r="B249" s="45">
        <v>-897</v>
      </c>
      <c r="C249" s="45" t="s">
        <v>1026</v>
      </c>
      <c r="D249" s="63" t="s">
        <v>1029</v>
      </c>
      <c r="E249" s="63" t="s">
        <v>722</v>
      </c>
      <c r="F249" s="45" t="s">
        <v>721</v>
      </c>
      <c r="G249" s="45" t="s">
        <v>159</v>
      </c>
      <c r="H249" s="45" t="s">
        <v>158</v>
      </c>
      <c r="I249" s="45" t="s">
        <v>157</v>
      </c>
      <c r="J249" s="45" t="s">
        <v>156</v>
      </c>
      <c r="K249" s="63">
        <v>3000</v>
      </c>
      <c r="L249" s="45" t="s">
        <v>250</v>
      </c>
      <c r="Q249" s="63">
        <v>3000</v>
      </c>
      <c r="R249" s="45" t="s">
        <v>250</v>
      </c>
    </row>
    <row r="250" spans="1:18">
      <c r="A250" s="45" t="s">
        <v>724</v>
      </c>
      <c r="B250" s="45">
        <v>897</v>
      </c>
      <c r="C250" s="45" t="s">
        <v>1026</v>
      </c>
      <c r="D250" s="63" t="s">
        <v>1029</v>
      </c>
      <c r="E250" s="63" t="s">
        <v>245</v>
      </c>
      <c r="F250" s="45" t="s">
        <v>244</v>
      </c>
      <c r="G250" s="45" t="s">
        <v>159</v>
      </c>
      <c r="H250" s="45" t="s">
        <v>158</v>
      </c>
      <c r="I250" s="45" t="s">
        <v>157</v>
      </c>
      <c r="J250" s="45" t="s">
        <v>156</v>
      </c>
      <c r="K250" s="63">
        <v>3000</v>
      </c>
      <c r="L250" s="45" t="s">
        <v>250</v>
      </c>
      <c r="Q250" s="63">
        <v>3000</v>
      </c>
      <c r="R250" s="45" t="s">
        <v>250</v>
      </c>
    </row>
    <row r="251" spans="1:18">
      <c r="A251" s="45" t="s">
        <v>723</v>
      </c>
      <c r="B251" s="45">
        <v>-1490</v>
      </c>
      <c r="C251" s="45" t="s">
        <v>1026</v>
      </c>
      <c r="D251" s="63" t="s">
        <v>1029</v>
      </c>
      <c r="E251" s="63" t="s">
        <v>722</v>
      </c>
      <c r="F251" s="45" t="s">
        <v>721</v>
      </c>
      <c r="G251" s="45" t="s">
        <v>169</v>
      </c>
      <c r="H251" s="45" t="s">
        <v>168</v>
      </c>
      <c r="I251" s="45" t="s">
        <v>157</v>
      </c>
      <c r="J251" s="45" t="s">
        <v>156</v>
      </c>
      <c r="K251" s="63">
        <v>3000</v>
      </c>
      <c r="L251" s="45" t="s">
        <v>250</v>
      </c>
      <c r="Q251" s="63">
        <v>3000</v>
      </c>
      <c r="R251" s="45" t="s">
        <v>250</v>
      </c>
    </row>
    <row r="252" spans="1:18">
      <c r="A252" s="45" t="s">
        <v>720</v>
      </c>
      <c r="B252" s="45">
        <v>1490</v>
      </c>
      <c r="C252" s="45" t="s">
        <v>1026</v>
      </c>
      <c r="D252" s="63" t="s">
        <v>1029</v>
      </c>
      <c r="E252" s="63" t="s">
        <v>245</v>
      </c>
      <c r="F252" s="45" t="s">
        <v>244</v>
      </c>
      <c r="G252" s="45" t="s">
        <v>169</v>
      </c>
      <c r="H252" s="45" t="s">
        <v>168</v>
      </c>
      <c r="I252" s="45" t="s">
        <v>157</v>
      </c>
      <c r="J252" s="45" t="s">
        <v>156</v>
      </c>
      <c r="K252" s="63">
        <v>3000</v>
      </c>
      <c r="L252" s="45" t="s">
        <v>250</v>
      </c>
      <c r="Q252" s="63">
        <v>3000</v>
      </c>
      <c r="R252" s="45" t="s">
        <v>250</v>
      </c>
    </row>
    <row r="253" spans="1:18">
      <c r="A253" s="45" t="s">
        <v>719</v>
      </c>
      <c r="B253" s="45">
        <v>-268</v>
      </c>
      <c r="C253" s="45" t="s">
        <v>1026</v>
      </c>
      <c r="D253" s="63" t="s">
        <v>1029</v>
      </c>
      <c r="E253" s="63" t="s">
        <v>221</v>
      </c>
      <c r="F253" s="45" t="s">
        <v>220</v>
      </c>
      <c r="G253" s="45" t="s">
        <v>303</v>
      </c>
      <c r="H253" s="45" t="s">
        <v>302</v>
      </c>
      <c r="I253" s="45" t="s">
        <v>157</v>
      </c>
      <c r="J253" s="45" t="s">
        <v>156</v>
      </c>
      <c r="O253" s="45" t="s">
        <v>464</v>
      </c>
      <c r="P253" s="45" t="s">
        <v>463</v>
      </c>
    </row>
    <row r="254" spans="1:18">
      <c r="A254" s="45" t="s">
        <v>262</v>
      </c>
      <c r="B254" s="45">
        <v>66</v>
      </c>
      <c r="C254" s="45" t="s">
        <v>1026</v>
      </c>
      <c r="D254" s="63" t="s">
        <v>1028</v>
      </c>
      <c r="E254" s="63" t="s">
        <v>263</v>
      </c>
      <c r="F254" s="45" t="s">
        <v>262</v>
      </c>
      <c r="G254" s="45" t="s">
        <v>303</v>
      </c>
      <c r="H254" s="45" t="s">
        <v>302</v>
      </c>
      <c r="I254" s="45" t="s">
        <v>450</v>
      </c>
      <c r="J254" s="45" t="s">
        <v>449</v>
      </c>
      <c r="O254" s="45" t="s">
        <v>328</v>
      </c>
      <c r="P254" s="45" t="s">
        <v>327</v>
      </c>
    </row>
    <row r="255" spans="1:18">
      <c r="A255" s="45" t="s">
        <v>264</v>
      </c>
      <c r="B255" s="45">
        <v>2</v>
      </c>
      <c r="C255" s="45" t="s">
        <v>1026</v>
      </c>
      <c r="D255" s="63" t="s">
        <v>1028</v>
      </c>
      <c r="E255" s="63" t="s">
        <v>265</v>
      </c>
      <c r="F255" s="45" t="s">
        <v>264</v>
      </c>
      <c r="G255" s="45" t="s">
        <v>303</v>
      </c>
      <c r="H255" s="45" t="s">
        <v>302</v>
      </c>
      <c r="I255" s="45" t="s">
        <v>450</v>
      </c>
      <c r="J255" s="45" t="s">
        <v>449</v>
      </c>
      <c r="O255" s="45" t="s">
        <v>328</v>
      </c>
      <c r="P255" s="45" t="s">
        <v>327</v>
      </c>
    </row>
    <row r="256" spans="1:18">
      <c r="A256" s="45" t="s">
        <v>718</v>
      </c>
      <c r="B256" s="45">
        <v>200</v>
      </c>
      <c r="C256" s="45" t="s">
        <v>1026</v>
      </c>
      <c r="D256" s="63" t="s">
        <v>1028</v>
      </c>
      <c r="E256" s="63" t="s">
        <v>332</v>
      </c>
      <c r="F256" s="45" t="s">
        <v>331</v>
      </c>
      <c r="G256" s="45" t="s">
        <v>303</v>
      </c>
      <c r="H256" s="45" t="s">
        <v>302</v>
      </c>
      <c r="I256" s="45" t="s">
        <v>450</v>
      </c>
      <c r="J256" s="45" t="s">
        <v>449</v>
      </c>
      <c r="O256" s="45" t="s">
        <v>328</v>
      </c>
      <c r="P256" s="45" t="s">
        <v>327</v>
      </c>
    </row>
    <row r="257" spans="1:16">
      <c r="A257" s="45" t="s">
        <v>717</v>
      </c>
      <c r="B257" s="45">
        <v>140402</v>
      </c>
      <c r="C257" s="45" t="s">
        <v>1026</v>
      </c>
      <c r="D257" s="63" t="s">
        <v>1029</v>
      </c>
      <c r="E257" s="63" t="s">
        <v>177</v>
      </c>
      <c r="F257" s="45" t="s">
        <v>176</v>
      </c>
      <c r="G257" s="45" t="s">
        <v>303</v>
      </c>
      <c r="H257" s="45" t="s">
        <v>302</v>
      </c>
      <c r="I257" s="45" t="s">
        <v>450</v>
      </c>
      <c r="J257" s="45" t="s">
        <v>449</v>
      </c>
      <c r="M257" s="45" t="s">
        <v>715</v>
      </c>
      <c r="N257" s="45" t="s">
        <v>714</v>
      </c>
    </row>
    <row r="258" spans="1:16">
      <c r="A258" s="45" t="s">
        <v>716</v>
      </c>
      <c r="B258" s="45">
        <v>145442</v>
      </c>
      <c r="C258" s="45" t="s">
        <v>1031</v>
      </c>
      <c r="D258" s="63" t="s">
        <v>1023</v>
      </c>
      <c r="E258" s="63" t="s">
        <v>216</v>
      </c>
      <c r="F258" s="45" t="s">
        <v>141</v>
      </c>
      <c r="G258" s="45" t="s">
        <v>303</v>
      </c>
      <c r="H258" s="45" t="s">
        <v>302</v>
      </c>
      <c r="I258" s="45" t="s">
        <v>450</v>
      </c>
      <c r="J258" s="45" t="s">
        <v>449</v>
      </c>
      <c r="M258" s="45" t="s">
        <v>715</v>
      </c>
      <c r="N258" s="45" t="s">
        <v>714</v>
      </c>
    </row>
    <row r="259" spans="1:16">
      <c r="A259" s="45" t="s">
        <v>485</v>
      </c>
      <c r="B259" s="45">
        <v>150000</v>
      </c>
      <c r="C259" s="45" t="s">
        <v>1031</v>
      </c>
      <c r="D259" s="63" t="s">
        <v>1033</v>
      </c>
      <c r="E259" s="63" t="s">
        <v>486</v>
      </c>
      <c r="F259" s="45" t="s">
        <v>485</v>
      </c>
      <c r="G259" s="45" t="s">
        <v>303</v>
      </c>
      <c r="H259" s="45" t="s">
        <v>302</v>
      </c>
      <c r="I259" s="45" t="s">
        <v>157</v>
      </c>
      <c r="J259" s="45" t="s">
        <v>156</v>
      </c>
      <c r="O259" s="45" t="s">
        <v>713</v>
      </c>
      <c r="P259" s="45" t="s">
        <v>712</v>
      </c>
    </row>
    <row r="260" spans="1:16">
      <c r="A260" s="45" t="s">
        <v>710</v>
      </c>
      <c r="B260" s="45">
        <v>500</v>
      </c>
      <c r="C260" s="45" t="s">
        <v>1026</v>
      </c>
      <c r="D260" s="63" t="s">
        <v>1029</v>
      </c>
      <c r="E260" s="63" t="s">
        <v>711</v>
      </c>
      <c r="F260" s="45" t="s">
        <v>710</v>
      </c>
      <c r="G260" s="45" t="s">
        <v>343</v>
      </c>
      <c r="H260" s="45" t="s">
        <v>101</v>
      </c>
      <c r="I260" s="45" t="s">
        <v>342</v>
      </c>
      <c r="J260" s="45" t="s">
        <v>341</v>
      </c>
    </row>
    <row r="261" spans="1:16">
      <c r="A261" s="45" t="s">
        <v>271</v>
      </c>
      <c r="B261" s="45">
        <v>-500</v>
      </c>
      <c r="C261" s="45" t="s">
        <v>1026</v>
      </c>
      <c r="D261" s="63" t="s">
        <v>1029</v>
      </c>
      <c r="E261" s="63" t="s">
        <v>272</v>
      </c>
      <c r="F261" s="45" t="s">
        <v>271</v>
      </c>
      <c r="G261" s="45" t="s">
        <v>343</v>
      </c>
      <c r="H261" s="45" t="s">
        <v>101</v>
      </c>
      <c r="I261" s="45" t="s">
        <v>342</v>
      </c>
      <c r="J261" s="45" t="s">
        <v>341</v>
      </c>
    </row>
    <row r="262" spans="1:16">
      <c r="A262" s="45" t="s">
        <v>435</v>
      </c>
      <c r="B262" s="45">
        <v>-5000</v>
      </c>
      <c r="C262" s="45" t="s">
        <v>1026</v>
      </c>
      <c r="D262" s="63" t="s">
        <v>1029</v>
      </c>
      <c r="E262" s="63" t="s">
        <v>436</v>
      </c>
      <c r="F262" s="45" t="s">
        <v>435</v>
      </c>
      <c r="G262" s="45" t="s">
        <v>343</v>
      </c>
      <c r="H262" s="45" t="s">
        <v>101</v>
      </c>
      <c r="I262" s="45" t="s">
        <v>342</v>
      </c>
      <c r="J262" s="45" t="s">
        <v>341</v>
      </c>
      <c r="K262" s="45" t="s">
        <v>709</v>
      </c>
      <c r="L262" s="45" t="s">
        <v>708</v>
      </c>
    </row>
    <row r="263" spans="1:16">
      <c r="A263" s="45" t="s">
        <v>435</v>
      </c>
      <c r="B263" s="45">
        <v>-700</v>
      </c>
      <c r="C263" s="45" t="s">
        <v>1026</v>
      </c>
      <c r="D263" s="63" t="s">
        <v>1029</v>
      </c>
      <c r="E263" s="63" t="s">
        <v>436</v>
      </c>
      <c r="F263" s="45" t="s">
        <v>435</v>
      </c>
      <c r="G263" s="45" t="s">
        <v>343</v>
      </c>
      <c r="H263" s="45" t="s">
        <v>101</v>
      </c>
      <c r="I263" s="45" t="s">
        <v>342</v>
      </c>
      <c r="J263" s="45" t="s">
        <v>341</v>
      </c>
      <c r="K263" s="45" t="s">
        <v>707</v>
      </c>
      <c r="L263" s="45" t="s">
        <v>706</v>
      </c>
    </row>
    <row r="264" spans="1:16">
      <c r="A264" s="45" t="s">
        <v>435</v>
      </c>
      <c r="B264" s="45">
        <v>-1100</v>
      </c>
      <c r="C264" s="45" t="s">
        <v>1026</v>
      </c>
      <c r="D264" s="63" t="s">
        <v>1029</v>
      </c>
      <c r="E264" s="63" t="s">
        <v>436</v>
      </c>
      <c r="F264" s="45" t="s">
        <v>435</v>
      </c>
      <c r="G264" s="45" t="s">
        <v>343</v>
      </c>
      <c r="H264" s="45" t="s">
        <v>101</v>
      </c>
      <c r="I264" s="45" t="s">
        <v>342</v>
      </c>
      <c r="J264" s="45" t="s">
        <v>341</v>
      </c>
      <c r="K264" s="45" t="s">
        <v>705</v>
      </c>
      <c r="L264" s="45" t="s">
        <v>704</v>
      </c>
    </row>
    <row r="265" spans="1:16">
      <c r="A265" s="45" t="s">
        <v>118</v>
      </c>
      <c r="B265" s="45">
        <v>-3500</v>
      </c>
      <c r="C265" s="45" t="s">
        <v>1026</v>
      </c>
      <c r="D265" s="63" t="s">
        <v>1029</v>
      </c>
      <c r="E265" s="63" t="s">
        <v>646</v>
      </c>
      <c r="F265" s="45" t="s">
        <v>118</v>
      </c>
      <c r="G265" s="45" t="s">
        <v>343</v>
      </c>
      <c r="H265" s="45" t="s">
        <v>101</v>
      </c>
      <c r="I265" s="45" t="s">
        <v>342</v>
      </c>
      <c r="J265" s="45" t="s">
        <v>341</v>
      </c>
      <c r="K265" s="45" t="s">
        <v>705</v>
      </c>
      <c r="L265" s="45" t="s">
        <v>704</v>
      </c>
    </row>
    <row r="266" spans="1:16">
      <c r="A266" s="45" t="s">
        <v>118</v>
      </c>
      <c r="B266" s="45">
        <v>-300</v>
      </c>
      <c r="C266" s="45" t="s">
        <v>1026</v>
      </c>
      <c r="D266" s="63" t="s">
        <v>1029</v>
      </c>
      <c r="E266" s="63" t="s">
        <v>646</v>
      </c>
      <c r="F266" s="45" t="s">
        <v>118</v>
      </c>
      <c r="G266" s="45" t="s">
        <v>343</v>
      </c>
      <c r="H266" s="45" t="s">
        <v>101</v>
      </c>
      <c r="I266" s="45" t="s">
        <v>342</v>
      </c>
      <c r="J266" s="45" t="s">
        <v>341</v>
      </c>
      <c r="K266" s="45" t="s">
        <v>703</v>
      </c>
      <c r="L266" s="45" t="s">
        <v>702</v>
      </c>
    </row>
    <row r="267" spans="1:16">
      <c r="A267" s="45" t="s">
        <v>435</v>
      </c>
      <c r="B267" s="45">
        <v>-500</v>
      </c>
      <c r="C267" s="45" t="s">
        <v>1026</v>
      </c>
      <c r="D267" s="63" t="s">
        <v>1029</v>
      </c>
      <c r="E267" s="63" t="s">
        <v>436</v>
      </c>
      <c r="F267" s="45" t="s">
        <v>435</v>
      </c>
      <c r="G267" s="45" t="s">
        <v>343</v>
      </c>
      <c r="H267" s="45" t="s">
        <v>101</v>
      </c>
      <c r="I267" s="45" t="s">
        <v>342</v>
      </c>
      <c r="J267" s="45" t="s">
        <v>341</v>
      </c>
      <c r="K267" s="45" t="s">
        <v>701</v>
      </c>
      <c r="L267" s="45" t="s">
        <v>700</v>
      </c>
    </row>
    <row r="268" spans="1:16">
      <c r="A268" s="45" t="s">
        <v>118</v>
      </c>
      <c r="B268" s="45">
        <v>-500</v>
      </c>
      <c r="C268" s="45" t="s">
        <v>1026</v>
      </c>
      <c r="D268" s="63" t="s">
        <v>1029</v>
      </c>
      <c r="E268" s="63" t="s">
        <v>646</v>
      </c>
      <c r="F268" s="45" t="s">
        <v>118</v>
      </c>
      <c r="G268" s="45" t="s">
        <v>343</v>
      </c>
      <c r="H268" s="45" t="s">
        <v>101</v>
      </c>
      <c r="I268" s="45" t="s">
        <v>342</v>
      </c>
      <c r="J268" s="45" t="s">
        <v>341</v>
      </c>
      <c r="K268" s="45" t="s">
        <v>701</v>
      </c>
      <c r="L268" s="45" t="s">
        <v>700</v>
      </c>
    </row>
    <row r="269" spans="1:16">
      <c r="A269" s="45" t="s">
        <v>435</v>
      </c>
      <c r="B269" s="45">
        <v>-2000</v>
      </c>
      <c r="C269" s="45" t="s">
        <v>1026</v>
      </c>
      <c r="D269" s="63" t="s">
        <v>1029</v>
      </c>
      <c r="E269" s="63" t="s">
        <v>436</v>
      </c>
      <c r="F269" s="45" t="s">
        <v>435</v>
      </c>
      <c r="G269" s="45" t="s">
        <v>343</v>
      </c>
      <c r="H269" s="45" t="s">
        <v>101</v>
      </c>
      <c r="I269" s="45" t="s">
        <v>342</v>
      </c>
      <c r="J269" s="45" t="s">
        <v>341</v>
      </c>
      <c r="K269" s="45" t="s">
        <v>699</v>
      </c>
      <c r="L269" s="45" t="s">
        <v>698</v>
      </c>
    </row>
    <row r="270" spans="1:16">
      <c r="A270" s="45" t="s">
        <v>118</v>
      </c>
      <c r="B270" s="45">
        <v>-1200</v>
      </c>
      <c r="C270" s="45" t="s">
        <v>1026</v>
      </c>
      <c r="D270" s="63" t="s">
        <v>1029</v>
      </c>
      <c r="E270" s="63" t="s">
        <v>646</v>
      </c>
      <c r="F270" s="45" t="s">
        <v>118</v>
      </c>
      <c r="G270" s="45" t="s">
        <v>343</v>
      </c>
      <c r="H270" s="45" t="s">
        <v>101</v>
      </c>
      <c r="I270" s="45" t="s">
        <v>342</v>
      </c>
      <c r="J270" s="45" t="s">
        <v>341</v>
      </c>
      <c r="K270" s="45" t="s">
        <v>699</v>
      </c>
      <c r="L270" s="45" t="s">
        <v>698</v>
      </c>
    </row>
    <row r="271" spans="1:16">
      <c r="A271" s="45" t="s">
        <v>435</v>
      </c>
      <c r="B271" s="45">
        <v>-4000</v>
      </c>
      <c r="C271" s="45" t="s">
        <v>1026</v>
      </c>
      <c r="D271" s="63" t="s">
        <v>1029</v>
      </c>
      <c r="E271" s="63" t="s">
        <v>436</v>
      </c>
      <c r="F271" s="45" t="s">
        <v>435</v>
      </c>
      <c r="G271" s="45" t="s">
        <v>343</v>
      </c>
      <c r="H271" s="45" t="s">
        <v>101</v>
      </c>
      <c r="I271" s="45" t="s">
        <v>342</v>
      </c>
      <c r="J271" s="45" t="s">
        <v>341</v>
      </c>
      <c r="K271" s="45" t="s">
        <v>697</v>
      </c>
      <c r="L271" s="45" t="s">
        <v>696</v>
      </c>
    </row>
    <row r="272" spans="1:16">
      <c r="A272" s="45" t="s">
        <v>118</v>
      </c>
      <c r="B272" s="45">
        <v>1600</v>
      </c>
      <c r="C272" s="45" t="s">
        <v>1026</v>
      </c>
      <c r="D272" s="63" t="s">
        <v>1029</v>
      </c>
      <c r="E272" s="63" t="s">
        <v>646</v>
      </c>
      <c r="F272" s="45" t="s">
        <v>118</v>
      </c>
      <c r="G272" s="45" t="s">
        <v>343</v>
      </c>
      <c r="H272" s="45" t="s">
        <v>101</v>
      </c>
      <c r="I272" s="45" t="s">
        <v>342</v>
      </c>
      <c r="J272" s="45" t="s">
        <v>341</v>
      </c>
      <c r="K272" s="45" t="s">
        <v>697</v>
      </c>
      <c r="L272" s="45" t="s">
        <v>696</v>
      </c>
    </row>
    <row r="273" spans="1:12">
      <c r="A273" s="45" t="s">
        <v>435</v>
      </c>
      <c r="B273" s="45">
        <v>1400</v>
      </c>
      <c r="C273" s="45" t="s">
        <v>1026</v>
      </c>
      <c r="D273" s="63" t="s">
        <v>1029</v>
      </c>
      <c r="E273" s="63" t="s">
        <v>436</v>
      </c>
      <c r="F273" s="45" t="s">
        <v>435</v>
      </c>
      <c r="G273" s="45" t="s">
        <v>343</v>
      </c>
      <c r="H273" s="45" t="s">
        <v>101</v>
      </c>
      <c r="I273" s="45" t="s">
        <v>342</v>
      </c>
      <c r="J273" s="45" t="s">
        <v>341</v>
      </c>
      <c r="K273" s="45" t="s">
        <v>695</v>
      </c>
      <c r="L273" s="45" t="s">
        <v>694</v>
      </c>
    </row>
    <row r="274" spans="1:12">
      <c r="A274" s="45" t="s">
        <v>640</v>
      </c>
      <c r="B274" s="45">
        <v>470</v>
      </c>
      <c r="C274" s="45" t="s">
        <v>1026</v>
      </c>
      <c r="D274" s="63" t="s">
        <v>1029</v>
      </c>
      <c r="E274" s="63" t="s">
        <v>641</v>
      </c>
      <c r="F274" s="45" t="s">
        <v>640</v>
      </c>
      <c r="G274" s="45" t="s">
        <v>691</v>
      </c>
      <c r="H274" s="45" t="s">
        <v>690</v>
      </c>
      <c r="I274" s="45" t="s">
        <v>689</v>
      </c>
      <c r="J274" s="45" t="s">
        <v>688</v>
      </c>
      <c r="K274" s="45" t="s">
        <v>693</v>
      </c>
      <c r="L274" s="45" t="s">
        <v>692</v>
      </c>
    </row>
    <row r="275" spans="1:12">
      <c r="A275" s="45" t="s">
        <v>435</v>
      </c>
      <c r="B275" s="45">
        <v>-500</v>
      </c>
      <c r="C275" s="45" t="s">
        <v>1026</v>
      </c>
      <c r="D275" s="63" t="s">
        <v>1029</v>
      </c>
      <c r="E275" s="63" t="s">
        <v>436</v>
      </c>
      <c r="F275" s="45" t="s">
        <v>435</v>
      </c>
      <c r="G275" s="45" t="s">
        <v>691</v>
      </c>
      <c r="H275" s="45" t="s">
        <v>690</v>
      </c>
      <c r="I275" s="45" t="s">
        <v>689</v>
      </c>
      <c r="J275" s="45" t="s">
        <v>688</v>
      </c>
      <c r="K275" s="45" t="s">
        <v>687</v>
      </c>
      <c r="L275" s="45" t="s">
        <v>686</v>
      </c>
    </row>
    <row r="276" spans="1:12">
      <c r="A276" s="45" t="s">
        <v>640</v>
      </c>
      <c r="B276" s="45">
        <v>-40</v>
      </c>
      <c r="C276" s="45" t="s">
        <v>1026</v>
      </c>
      <c r="D276" s="63" t="s">
        <v>1029</v>
      </c>
      <c r="E276" s="63" t="s">
        <v>641</v>
      </c>
      <c r="F276" s="45" t="s">
        <v>640</v>
      </c>
      <c r="G276" s="45" t="s">
        <v>206</v>
      </c>
      <c r="H276" s="45" t="s">
        <v>205</v>
      </c>
      <c r="I276" s="45" t="s">
        <v>204</v>
      </c>
      <c r="J276" s="45" t="s">
        <v>203</v>
      </c>
      <c r="K276" s="45" t="s">
        <v>685</v>
      </c>
      <c r="L276" s="45" t="s">
        <v>684</v>
      </c>
    </row>
    <row r="277" spans="1:12">
      <c r="A277" s="45" t="s">
        <v>118</v>
      </c>
      <c r="B277" s="45">
        <v>-1000</v>
      </c>
      <c r="C277" s="45" t="s">
        <v>1026</v>
      </c>
      <c r="D277" s="63" t="s">
        <v>1029</v>
      </c>
      <c r="E277" s="63" t="s">
        <v>646</v>
      </c>
      <c r="F277" s="45" t="s">
        <v>118</v>
      </c>
      <c r="G277" s="45" t="s">
        <v>274</v>
      </c>
      <c r="H277" s="45" t="s">
        <v>273</v>
      </c>
      <c r="I277" s="45" t="s">
        <v>157</v>
      </c>
      <c r="J277" s="45" t="s">
        <v>156</v>
      </c>
      <c r="K277" s="45" t="s">
        <v>683</v>
      </c>
      <c r="L277" s="45" t="s">
        <v>682</v>
      </c>
    </row>
    <row r="278" spans="1:12">
      <c r="A278" s="45" t="s">
        <v>435</v>
      </c>
      <c r="B278" s="45">
        <v>-1500</v>
      </c>
      <c r="C278" s="45" t="s">
        <v>1026</v>
      </c>
      <c r="D278" s="63" t="s">
        <v>1029</v>
      </c>
      <c r="E278" s="63" t="s">
        <v>436</v>
      </c>
      <c r="F278" s="45" t="s">
        <v>435</v>
      </c>
      <c r="G278" s="45" t="s">
        <v>169</v>
      </c>
      <c r="H278" s="45" t="s">
        <v>168</v>
      </c>
      <c r="I278" s="45" t="s">
        <v>157</v>
      </c>
      <c r="J278" s="45" t="s">
        <v>156</v>
      </c>
      <c r="K278" s="45" t="s">
        <v>681</v>
      </c>
      <c r="L278" s="45" t="s">
        <v>680</v>
      </c>
    </row>
    <row r="279" spans="1:12">
      <c r="A279" s="45" t="s">
        <v>435</v>
      </c>
      <c r="B279" s="45">
        <v>-500</v>
      </c>
      <c r="C279" s="45" t="s">
        <v>1026</v>
      </c>
      <c r="D279" s="63" t="s">
        <v>1029</v>
      </c>
      <c r="E279" s="63" t="s">
        <v>436</v>
      </c>
      <c r="F279" s="45" t="s">
        <v>435</v>
      </c>
      <c r="G279" s="45" t="s">
        <v>169</v>
      </c>
      <c r="H279" s="45" t="s">
        <v>168</v>
      </c>
      <c r="I279" s="45" t="s">
        <v>157</v>
      </c>
      <c r="J279" s="45" t="s">
        <v>156</v>
      </c>
      <c r="K279" s="45" t="s">
        <v>679</v>
      </c>
      <c r="L279" s="45" t="s">
        <v>678</v>
      </c>
    </row>
    <row r="280" spans="1:12">
      <c r="A280" s="45" t="s">
        <v>435</v>
      </c>
      <c r="B280" s="45">
        <v>-2000</v>
      </c>
      <c r="C280" s="45" t="s">
        <v>1026</v>
      </c>
      <c r="D280" s="63" t="s">
        <v>1029</v>
      </c>
      <c r="E280" s="63" t="s">
        <v>436</v>
      </c>
      <c r="F280" s="45" t="s">
        <v>435</v>
      </c>
      <c r="G280" s="45" t="s">
        <v>159</v>
      </c>
      <c r="H280" s="45" t="s">
        <v>158</v>
      </c>
      <c r="I280" s="45" t="s">
        <v>157</v>
      </c>
      <c r="J280" s="45" t="s">
        <v>156</v>
      </c>
      <c r="K280" s="45" t="s">
        <v>677</v>
      </c>
      <c r="L280" s="45" t="s">
        <v>676</v>
      </c>
    </row>
    <row r="281" spans="1:12">
      <c r="A281" s="45" t="s">
        <v>640</v>
      </c>
      <c r="B281" s="45">
        <v>-30</v>
      </c>
      <c r="C281" s="45" t="s">
        <v>1026</v>
      </c>
      <c r="D281" s="63" t="s">
        <v>1029</v>
      </c>
      <c r="E281" s="63" t="s">
        <v>641</v>
      </c>
      <c r="F281" s="45" t="s">
        <v>640</v>
      </c>
      <c r="G281" s="45" t="s">
        <v>193</v>
      </c>
      <c r="H281" s="45" t="s">
        <v>192</v>
      </c>
      <c r="I281" s="45" t="s">
        <v>123</v>
      </c>
      <c r="J281" s="45" t="s">
        <v>122</v>
      </c>
      <c r="K281" s="45" t="s">
        <v>675</v>
      </c>
      <c r="L281" s="45" t="s">
        <v>674</v>
      </c>
    </row>
    <row r="282" spans="1:12">
      <c r="A282" s="45" t="s">
        <v>435</v>
      </c>
      <c r="B282" s="45">
        <v>-1000</v>
      </c>
      <c r="C282" s="45" t="s">
        <v>1026</v>
      </c>
      <c r="D282" s="63" t="s">
        <v>1029</v>
      </c>
      <c r="E282" s="63" t="s">
        <v>436</v>
      </c>
      <c r="F282" s="45" t="s">
        <v>435</v>
      </c>
      <c r="G282" s="45" t="s">
        <v>191</v>
      </c>
      <c r="H282" s="45" t="s">
        <v>190</v>
      </c>
      <c r="I282" s="45" t="s">
        <v>157</v>
      </c>
      <c r="J282" s="45" t="s">
        <v>156</v>
      </c>
      <c r="K282" s="45" t="s">
        <v>673</v>
      </c>
      <c r="L282" s="45" t="s">
        <v>672</v>
      </c>
    </row>
    <row r="283" spans="1:12">
      <c r="A283" s="45" t="s">
        <v>640</v>
      </c>
      <c r="B283" s="45">
        <v>-150</v>
      </c>
      <c r="C283" s="45" t="s">
        <v>1026</v>
      </c>
      <c r="D283" s="63" t="s">
        <v>1029</v>
      </c>
      <c r="E283" s="63" t="s">
        <v>641</v>
      </c>
      <c r="F283" s="45" t="s">
        <v>640</v>
      </c>
      <c r="G283" s="45" t="s">
        <v>666</v>
      </c>
      <c r="H283" s="45" t="s">
        <v>665</v>
      </c>
      <c r="I283" s="45" t="s">
        <v>204</v>
      </c>
      <c r="J283" s="45" t="s">
        <v>203</v>
      </c>
      <c r="K283" s="63">
        <v>9630</v>
      </c>
      <c r="L283" s="45" t="s">
        <v>671</v>
      </c>
    </row>
    <row r="284" spans="1:12">
      <c r="A284" s="45" t="s">
        <v>640</v>
      </c>
      <c r="B284" s="45">
        <v>-30</v>
      </c>
      <c r="C284" s="45" t="s">
        <v>1026</v>
      </c>
      <c r="D284" s="63" t="s">
        <v>1029</v>
      </c>
      <c r="E284" s="63" t="s">
        <v>641</v>
      </c>
      <c r="F284" s="45" t="s">
        <v>640</v>
      </c>
      <c r="G284" s="45" t="s">
        <v>666</v>
      </c>
      <c r="H284" s="45" t="s">
        <v>665</v>
      </c>
      <c r="I284" s="45" t="s">
        <v>204</v>
      </c>
      <c r="J284" s="45" t="s">
        <v>203</v>
      </c>
      <c r="K284" s="45" t="s">
        <v>670</v>
      </c>
      <c r="L284" s="45" t="s">
        <v>669</v>
      </c>
    </row>
    <row r="285" spans="1:12">
      <c r="A285" s="45" t="s">
        <v>118</v>
      </c>
      <c r="B285" s="45">
        <v>-1500</v>
      </c>
      <c r="C285" s="45" t="s">
        <v>1026</v>
      </c>
      <c r="D285" s="63" t="s">
        <v>1029</v>
      </c>
      <c r="E285" s="63" t="s">
        <v>646</v>
      </c>
      <c r="F285" s="45" t="s">
        <v>118</v>
      </c>
      <c r="G285" s="45" t="s">
        <v>666</v>
      </c>
      <c r="H285" s="45" t="s">
        <v>665</v>
      </c>
      <c r="I285" s="45" t="s">
        <v>204</v>
      </c>
      <c r="J285" s="45" t="s">
        <v>203</v>
      </c>
      <c r="K285" s="45" t="s">
        <v>668</v>
      </c>
      <c r="L285" s="45" t="s">
        <v>667</v>
      </c>
    </row>
    <row r="286" spans="1:12">
      <c r="A286" s="45" t="s">
        <v>118</v>
      </c>
      <c r="B286" s="45">
        <v>-1500</v>
      </c>
      <c r="C286" s="45" t="s">
        <v>1026</v>
      </c>
      <c r="D286" s="63" t="s">
        <v>1029</v>
      </c>
      <c r="E286" s="63" t="s">
        <v>646</v>
      </c>
      <c r="F286" s="45" t="s">
        <v>118</v>
      </c>
      <c r="G286" s="45" t="s">
        <v>666</v>
      </c>
      <c r="H286" s="45" t="s">
        <v>665</v>
      </c>
      <c r="I286" s="45" t="s">
        <v>204</v>
      </c>
      <c r="J286" s="45" t="s">
        <v>203</v>
      </c>
      <c r="K286" s="45" t="s">
        <v>664</v>
      </c>
      <c r="L286" s="45" t="s">
        <v>663</v>
      </c>
    </row>
    <row r="287" spans="1:12">
      <c r="A287" s="45" t="s">
        <v>118</v>
      </c>
      <c r="B287" s="45">
        <v>-2000</v>
      </c>
      <c r="C287" s="45" t="s">
        <v>1026</v>
      </c>
      <c r="D287" s="63" t="s">
        <v>1029</v>
      </c>
      <c r="E287" s="63" t="s">
        <v>646</v>
      </c>
      <c r="F287" s="45" t="s">
        <v>118</v>
      </c>
      <c r="G287" s="45" t="s">
        <v>215</v>
      </c>
      <c r="H287" s="45" t="s">
        <v>214</v>
      </c>
      <c r="I287" s="45" t="s">
        <v>204</v>
      </c>
      <c r="J287" s="45" t="s">
        <v>203</v>
      </c>
      <c r="K287" s="45" t="s">
        <v>662</v>
      </c>
      <c r="L287" s="45" t="s">
        <v>661</v>
      </c>
    </row>
    <row r="288" spans="1:12">
      <c r="A288" s="45" t="s">
        <v>640</v>
      </c>
      <c r="B288" s="45">
        <v>-30</v>
      </c>
      <c r="C288" s="45" t="s">
        <v>1026</v>
      </c>
      <c r="D288" s="63" t="s">
        <v>1029</v>
      </c>
      <c r="E288" s="63" t="s">
        <v>641</v>
      </c>
      <c r="F288" s="45" t="s">
        <v>640</v>
      </c>
      <c r="G288" s="45" t="s">
        <v>218</v>
      </c>
      <c r="H288" s="45" t="s">
        <v>217</v>
      </c>
      <c r="I288" s="45" t="s">
        <v>204</v>
      </c>
      <c r="J288" s="45" t="s">
        <v>203</v>
      </c>
      <c r="K288" s="45" t="s">
        <v>660</v>
      </c>
      <c r="L288" s="45" t="s">
        <v>659</v>
      </c>
    </row>
    <row r="289" spans="1:14">
      <c r="A289" s="45" t="s">
        <v>435</v>
      </c>
      <c r="B289" s="45">
        <v>-900</v>
      </c>
      <c r="C289" s="45" t="s">
        <v>1026</v>
      </c>
      <c r="D289" s="63" t="s">
        <v>1029</v>
      </c>
      <c r="E289" s="63" t="s">
        <v>436</v>
      </c>
      <c r="F289" s="45" t="s">
        <v>435</v>
      </c>
      <c r="G289" s="45" t="s">
        <v>125</v>
      </c>
      <c r="H289" s="45" t="s">
        <v>124</v>
      </c>
      <c r="I289" s="45" t="s">
        <v>123</v>
      </c>
      <c r="J289" s="45" t="s">
        <v>122</v>
      </c>
      <c r="K289" s="45" t="s">
        <v>658</v>
      </c>
      <c r="L289" s="45" t="s">
        <v>657</v>
      </c>
    </row>
    <row r="290" spans="1:14">
      <c r="A290" s="45" t="s">
        <v>640</v>
      </c>
      <c r="B290" s="45">
        <v>-40</v>
      </c>
      <c r="C290" s="45" t="s">
        <v>1026</v>
      </c>
      <c r="D290" s="63" t="s">
        <v>1029</v>
      </c>
      <c r="E290" s="63" t="s">
        <v>641</v>
      </c>
      <c r="F290" s="45" t="s">
        <v>640</v>
      </c>
      <c r="G290" s="45" t="s">
        <v>348</v>
      </c>
      <c r="H290" s="45" t="s">
        <v>347</v>
      </c>
      <c r="I290" s="45" t="s">
        <v>346</v>
      </c>
      <c r="J290" s="45" t="s">
        <v>345</v>
      </c>
      <c r="K290" s="45" t="s">
        <v>656</v>
      </c>
      <c r="L290" s="45" t="s">
        <v>655</v>
      </c>
    </row>
    <row r="291" spans="1:14">
      <c r="A291" s="45" t="s">
        <v>435</v>
      </c>
      <c r="B291" s="45">
        <v>6500</v>
      </c>
      <c r="C291" s="45" t="s">
        <v>1026</v>
      </c>
      <c r="D291" s="63" t="s">
        <v>1029</v>
      </c>
      <c r="E291" s="63" t="s">
        <v>436</v>
      </c>
      <c r="F291" s="45" t="s">
        <v>435</v>
      </c>
      <c r="G291" s="45" t="s">
        <v>348</v>
      </c>
      <c r="H291" s="45" t="s">
        <v>347</v>
      </c>
      <c r="I291" s="45" t="s">
        <v>346</v>
      </c>
      <c r="J291" s="45" t="s">
        <v>345</v>
      </c>
      <c r="K291" s="45" t="s">
        <v>656</v>
      </c>
      <c r="L291" s="45" t="s">
        <v>655</v>
      </c>
    </row>
    <row r="292" spans="1:14">
      <c r="A292" s="45" t="s">
        <v>118</v>
      </c>
      <c r="B292" s="45">
        <v>-500</v>
      </c>
      <c r="C292" s="45" t="s">
        <v>1026</v>
      </c>
      <c r="D292" s="63" t="s">
        <v>1029</v>
      </c>
      <c r="E292" s="63" t="s">
        <v>646</v>
      </c>
      <c r="F292" s="45" t="s">
        <v>118</v>
      </c>
      <c r="G292" s="45" t="s">
        <v>654</v>
      </c>
      <c r="H292" s="45" t="s">
        <v>653</v>
      </c>
      <c r="I292" s="45" t="s">
        <v>652</v>
      </c>
      <c r="J292" s="45" t="s">
        <v>651</v>
      </c>
      <c r="K292" s="45" t="s">
        <v>650</v>
      </c>
      <c r="L292" s="45" t="s">
        <v>649</v>
      </c>
    </row>
    <row r="293" spans="1:14">
      <c r="A293" s="45" t="s">
        <v>118</v>
      </c>
      <c r="B293" s="45">
        <v>-1000</v>
      </c>
      <c r="C293" s="45" t="s">
        <v>1026</v>
      </c>
      <c r="D293" s="63" t="s">
        <v>1029</v>
      </c>
      <c r="E293" s="63" t="s">
        <v>646</v>
      </c>
      <c r="F293" s="45" t="s">
        <v>118</v>
      </c>
      <c r="G293" s="45" t="s">
        <v>605</v>
      </c>
      <c r="H293" s="45" t="s">
        <v>604</v>
      </c>
      <c r="I293" s="45" t="s">
        <v>603</v>
      </c>
      <c r="J293" s="45" t="s">
        <v>602</v>
      </c>
      <c r="K293" s="45" t="s">
        <v>648</v>
      </c>
      <c r="L293" s="45" t="s">
        <v>647</v>
      </c>
    </row>
    <row r="294" spans="1:14">
      <c r="A294" s="45" t="s">
        <v>118</v>
      </c>
      <c r="B294" s="45">
        <v>-1000</v>
      </c>
      <c r="C294" s="45" t="s">
        <v>1026</v>
      </c>
      <c r="D294" s="63" t="s">
        <v>1029</v>
      </c>
      <c r="E294" s="63" t="s">
        <v>646</v>
      </c>
      <c r="F294" s="45" t="s">
        <v>118</v>
      </c>
      <c r="G294" s="45" t="s">
        <v>132</v>
      </c>
      <c r="H294" s="45" t="s">
        <v>131</v>
      </c>
      <c r="I294" s="45" t="s">
        <v>645</v>
      </c>
      <c r="J294" s="45" t="s">
        <v>644</v>
      </c>
      <c r="K294" s="45" t="s">
        <v>643</v>
      </c>
      <c r="L294" s="45" t="s">
        <v>642</v>
      </c>
    </row>
    <row r="295" spans="1:14">
      <c r="A295" s="45" t="s">
        <v>640</v>
      </c>
      <c r="B295" s="45">
        <v>-700</v>
      </c>
      <c r="C295" s="45" t="s">
        <v>1026</v>
      </c>
      <c r="D295" s="63" t="s">
        <v>1029</v>
      </c>
      <c r="E295" s="63" t="s">
        <v>641</v>
      </c>
      <c r="F295" s="45" t="s">
        <v>640</v>
      </c>
      <c r="G295" s="45" t="s">
        <v>140</v>
      </c>
      <c r="H295" s="45" t="s">
        <v>139</v>
      </c>
      <c r="I295" s="45" t="s">
        <v>330</v>
      </c>
      <c r="J295" s="45" t="s">
        <v>329</v>
      </c>
      <c r="K295" s="45" t="s">
        <v>399</v>
      </c>
      <c r="L295" s="45" t="s">
        <v>398</v>
      </c>
    </row>
    <row r="296" spans="1:14">
      <c r="A296" s="45" t="s">
        <v>640</v>
      </c>
      <c r="B296" s="45">
        <v>30</v>
      </c>
      <c r="C296" s="45" t="s">
        <v>1026</v>
      </c>
      <c r="D296" s="63" t="s">
        <v>1029</v>
      </c>
      <c r="E296" s="63" t="s">
        <v>641</v>
      </c>
      <c r="F296" s="45" t="s">
        <v>640</v>
      </c>
      <c r="G296" s="45" t="s">
        <v>140</v>
      </c>
      <c r="H296" s="45" t="s">
        <v>139</v>
      </c>
      <c r="I296" s="45" t="s">
        <v>330</v>
      </c>
      <c r="J296" s="45" t="s">
        <v>329</v>
      </c>
      <c r="K296" s="45" t="s">
        <v>639</v>
      </c>
      <c r="L296" s="45" t="s">
        <v>638</v>
      </c>
    </row>
    <row r="297" spans="1:14">
      <c r="A297" s="45" t="s">
        <v>180</v>
      </c>
      <c r="B297" s="45">
        <v>-11974</v>
      </c>
      <c r="C297" s="45" t="s">
        <v>1026</v>
      </c>
      <c r="D297" s="63" t="s">
        <v>1028</v>
      </c>
      <c r="E297" s="63" t="s">
        <v>181</v>
      </c>
      <c r="F297" s="45" t="s">
        <v>180</v>
      </c>
      <c r="G297" s="45" t="s">
        <v>193</v>
      </c>
      <c r="H297" s="45" t="s">
        <v>192</v>
      </c>
      <c r="I297" s="45" t="s">
        <v>123</v>
      </c>
      <c r="J297" s="45" t="s">
        <v>122</v>
      </c>
    </row>
    <row r="298" spans="1:14">
      <c r="A298" s="45" t="s">
        <v>170</v>
      </c>
      <c r="B298" s="45">
        <v>13839</v>
      </c>
      <c r="C298" s="45" t="s">
        <v>1026</v>
      </c>
      <c r="D298" s="63" t="s">
        <v>1028</v>
      </c>
      <c r="E298" s="63" t="s">
        <v>171</v>
      </c>
      <c r="F298" s="45" t="s">
        <v>170</v>
      </c>
      <c r="G298" s="45" t="s">
        <v>193</v>
      </c>
      <c r="H298" s="45" t="s">
        <v>192</v>
      </c>
      <c r="I298" s="45" t="s">
        <v>123</v>
      </c>
      <c r="J298" s="45" t="s">
        <v>122</v>
      </c>
    </row>
    <row r="299" spans="1:14">
      <c r="A299" s="45" t="s">
        <v>636</v>
      </c>
      <c r="B299" s="45">
        <v>-13839</v>
      </c>
      <c r="C299" s="45" t="s">
        <v>1026</v>
      </c>
      <c r="D299" s="63" t="s">
        <v>1028</v>
      </c>
      <c r="E299" s="63" t="s">
        <v>637</v>
      </c>
      <c r="F299" s="45" t="s">
        <v>636</v>
      </c>
      <c r="G299" s="45" t="s">
        <v>193</v>
      </c>
      <c r="H299" s="45" t="s">
        <v>192</v>
      </c>
      <c r="I299" s="45" t="s">
        <v>123</v>
      </c>
      <c r="J299" s="45" t="s">
        <v>122</v>
      </c>
    </row>
    <row r="300" spans="1:14">
      <c r="A300" s="45" t="s">
        <v>170</v>
      </c>
      <c r="B300" s="45">
        <v>11974</v>
      </c>
      <c r="C300" s="45" t="s">
        <v>1026</v>
      </c>
      <c r="D300" s="63" t="s">
        <v>1028</v>
      </c>
      <c r="E300" s="63" t="s">
        <v>171</v>
      </c>
      <c r="F300" s="45" t="s">
        <v>170</v>
      </c>
      <c r="G300" s="45" t="s">
        <v>193</v>
      </c>
      <c r="H300" s="45" t="s">
        <v>192</v>
      </c>
      <c r="I300" s="45" t="s">
        <v>123</v>
      </c>
      <c r="J300" s="45" t="s">
        <v>122</v>
      </c>
    </row>
    <row r="301" spans="1:14">
      <c r="A301" s="45" t="s">
        <v>634</v>
      </c>
      <c r="B301" s="45">
        <v>62</v>
      </c>
      <c r="C301" s="45" t="s">
        <v>1026</v>
      </c>
      <c r="D301" s="63" t="s">
        <v>1028</v>
      </c>
      <c r="E301" s="63" t="s">
        <v>635</v>
      </c>
      <c r="F301" s="45" t="s">
        <v>634</v>
      </c>
      <c r="G301" s="45" t="s">
        <v>193</v>
      </c>
      <c r="H301" s="45" t="s">
        <v>192</v>
      </c>
      <c r="I301" s="45" t="s">
        <v>123</v>
      </c>
      <c r="J301" s="45" t="s">
        <v>122</v>
      </c>
    </row>
    <row r="302" spans="1:14">
      <c r="A302" s="45" t="s">
        <v>180</v>
      </c>
      <c r="B302" s="45">
        <v>-62</v>
      </c>
      <c r="C302" s="45" t="s">
        <v>1026</v>
      </c>
      <c r="D302" s="63" t="s">
        <v>1028</v>
      </c>
      <c r="E302" s="63" t="s">
        <v>181</v>
      </c>
      <c r="F302" s="45" t="s">
        <v>180</v>
      </c>
      <c r="G302" s="45" t="s">
        <v>193</v>
      </c>
      <c r="H302" s="45" t="s">
        <v>192</v>
      </c>
      <c r="I302" s="45" t="s">
        <v>123</v>
      </c>
      <c r="J302" s="45" t="s">
        <v>122</v>
      </c>
    </row>
    <row r="303" spans="1:14">
      <c r="A303" s="45" t="s">
        <v>126</v>
      </c>
      <c r="B303" s="45">
        <v>2650</v>
      </c>
      <c r="C303" s="45" t="s">
        <v>1026</v>
      </c>
      <c r="D303" s="63" t="s">
        <v>1029</v>
      </c>
      <c r="E303" s="63" t="s">
        <v>127</v>
      </c>
      <c r="F303" s="45" t="s">
        <v>126</v>
      </c>
      <c r="G303" s="45" t="s">
        <v>125</v>
      </c>
      <c r="H303" s="45" t="s">
        <v>124</v>
      </c>
      <c r="I303" s="45" t="s">
        <v>123</v>
      </c>
      <c r="J303" s="45" t="s">
        <v>122</v>
      </c>
      <c r="M303" s="45" t="s">
        <v>633</v>
      </c>
      <c r="N303" s="45" t="s">
        <v>632</v>
      </c>
    </row>
    <row r="304" spans="1:14">
      <c r="A304" s="45" t="s">
        <v>176</v>
      </c>
      <c r="B304" s="45">
        <v>3235</v>
      </c>
      <c r="C304" s="45" t="s">
        <v>1026</v>
      </c>
      <c r="D304" s="63" t="s">
        <v>1029</v>
      </c>
      <c r="E304" s="63" t="s">
        <v>177</v>
      </c>
      <c r="F304" s="45" t="s">
        <v>176</v>
      </c>
      <c r="G304" s="45" t="s">
        <v>125</v>
      </c>
      <c r="H304" s="45" t="s">
        <v>124</v>
      </c>
      <c r="I304" s="45" t="s">
        <v>123</v>
      </c>
      <c r="J304" s="45" t="s">
        <v>122</v>
      </c>
      <c r="M304" s="45" t="s">
        <v>633</v>
      </c>
      <c r="N304" s="45" t="s">
        <v>632</v>
      </c>
    </row>
    <row r="305" spans="1:16">
      <c r="A305" s="45" t="s">
        <v>186</v>
      </c>
      <c r="B305" s="45">
        <v>5094</v>
      </c>
      <c r="C305" s="45" t="s">
        <v>1026</v>
      </c>
      <c r="D305" s="63" t="s">
        <v>1029</v>
      </c>
      <c r="E305" s="63" t="s">
        <v>187</v>
      </c>
      <c r="F305" s="45" t="s">
        <v>186</v>
      </c>
      <c r="G305" s="45" t="s">
        <v>125</v>
      </c>
      <c r="H305" s="45" t="s">
        <v>124</v>
      </c>
      <c r="I305" s="45" t="s">
        <v>123</v>
      </c>
      <c r="J305" s="45" t="s">
        <v>122</v>
      </c>
      <c r="M305" s="45" t="s">
        <v>633</v>
      </c>
      <c r="N305" s="45" t="s">
        <v>632</v>
      </c>
    </row>
    <row r="306" spans="1:16">
      <c r="A306" s="45" t="s">
        <v>141</v>
      </c>
      <c r="B306" s="45">
        <v>10979</v>
      </c>
      <c r="C306" s="45" t="s">
        <v>1031</v>
      </c>
      <c r="D306" s="63" t="s">
        <v>1023</v>
      </c>
      <c r="E306" s="63" t="s">
        <v>216</v>
      </c>
      <c r="F306" s="45" t="s">
        <v>141</v>
      </c>
      <c r="G306" s="45" t="s">
        <v>125</v>
      </c>
      <c r="H306" s="45" t="s">
        <v>124</v>
      </c>
      <c r="I306" s="45" t="s">
        <v>123</v>
      </c>
      <c r="J306" s="45" t="s">
        <v>122</v>
      </c>
      <c r="M306" s="45" t="s">
        <v>633</v>
      </c>
      <c r="N306" s="45" t="s">
        <v>632</v>
      </c>
    </row>
    <row r="307" spans="1:16">
      <c r="A307" s="45" t="s">
        <v>207</v>
      </c>
      <c r="B307" s="45">
        <v>14220</v>
      </c>
      <c r="C307" s="45" t="s">
        <v>1026</v>
      </c>
      <c r="D307" s="63" t="s">
        <v>1028</v>
      </c>
      <c r="E307" s="63" t="s">
        <v>208</v>
      </c>
      <c r="F307" s="45" t="s">
        <v>207</v>
      </c>
      <c r="G307" s="45" t="s">
        <v>193</v>
      </c>
      <c r="H307" s="45" t="s">
        <v>192</v>
      </c>
      <c r="I307" s="45" t="s">
        <v>123</v>
      </c>
      <c r="J307" s="45" t="s">
        <v>122</v>
      </c>
    </row>
    <row r="308" spans="1:16">
      <c r="A308" s="45" t="s">
        <v>178</v>
      </c>
      <c r="B308" s="45">
        <v>-14220</v>
      </c>
      <c r="C308" s="45" t="s">
        <v>1026</v>
      </c>
      <c r="D308" s="63" t="s">
        <v>1028</v>
      </c>
      <c r="E308" s="63" t="s">
        <v>179</v>
      </c>
      <c r="F308" s="45" t="s">
        <v>178</v>
      </c>
      <c r="G308" s="45" t="s">
        <v>193</v>
      </c>
      <c r="H308" s="45" t="s">
        <v>192</v>
      </c>
      <c r="I308" s="45" t="s">
        <v>123</v>
      </c>
      <c r="J308" s="45" t="s">
        <v>122</v>
      </c>
    </row>
    <row r="309" spans="1:16">
      <c r="A309" s="45" t="s">
        <v>126</v>
      </c>
      <c r="B309" s="45">
        <v>-345</v>
      </c>
      <c r="C309" s="45" t="s">
        <v>1026</v>
      </c>
      <c r="D309" s="63" t="s">
        <v>1029</v>
      </c>
      <c r="E309" s="63" t="s">
        <v>127</v>
      </c>
      <c r="F309" s="45" t="s">
        <v>126</v>
      </c>
      <c r="G309" s="45" t="s">
        <v>193</v>
      </c>
      <c r="H309" s="45" t="s">
        <v>192</v>
      </c>
      <c r="I309" s="45" t="s">
        <v>123</v>
      </c>
      <c r="J309" s="45" t="s">
        <v>122</v>
      </c>
    </row>
    <row r="310" spans="1:16">
      <c r="A310" s="45" t="s">
        <v>630</v>
      </c>
      <c r="B310" s="45">
        <v>-59084</v>
      </c>
      <c r="C310" s="45" t="s">
        <v>1031</v>
      </c>
      <c r="D310" s="63" t="s">
        <v>1033</v>
      </c>
      <c r="E310" s="63" t="s">
        <v>631</v>
      </c>
      <c r="F310" s="45" t="s">
        <v>630</v>
      </c>
      <c r="G310" s="45" t="s">
        <v>193</v>
      </c>
      <c r="H310" s="45" t="s">
        <v>192</v>
      </c>
      <c r="I310" s="45" t="s">
        <v>123</v>
      </c>
      <c r="J310" s="45" t="s">
        <v>122</v>
      </c>
    </row>
    <row r="311" spans="1:16">
      <c r="A311" s="45" t="s">
        <v>628</v>
      </c>
      <c r="B311" s="45">
        <v>59084</v>
      </c>
      <c r="C311" s="45" t="s">
        <v>1031</v>
      </c>
      <c r="D311" s="63" t="s">
        <v>1033</v>
      </c>
      <c r="E311" s="63" t="s">
        <v>629</v>
      </c>
      <c r="F311" s="45" t="s">
        <v>628</v>
      </c>
      <c r="G311" s="45" t="s">
        <v>193</v>
      </c>
      <c r="H311" s="45" t="s">
        <v>192</v>
      </c>
      <c r="I311" s="45" t="s">
        <v>123</v>
      </c>
      <c r="J311" s="45" t="s">
        <v>122</v>
      </c>
    </row>
    <row r="312" spans="1:16">
      <c r="A312" s="45" t="s">
        <v>627</v>
      </c>
      <c r="B312" s="45">
        <v>2560</v>
      </c>
      <c r="C312" s="45" t="s">
        <v>1026</v>
      </c>
      <c r="D312" s="63" t="s">
        <v>1027</v>
      </c>
      <c r="E312" s="63">
        <v>413300</v>
      </c>
      <c r="F312" s="45" t="s">
        <v>560</v>
      </c>
      <c r="G312" s="45" t="s">
        <v>289</v>
      </c>
      <c r="H312" s="45" t="s">
        <v>288</v>
      </c>
      <c r="I312" s="45" t="s">
        <v>549</v>
      </c>
      <c r="J312" s="45" t="s">
        <v>548</v>
      </c>
      <c r="O312" s="45" t="s">
        <v>626</v>
      </c>
      <c r="P312" s="45" t="s">
        <v>625</v>
      </c>
    </row>
    <row r="313" spans="1:16">
      <c r="A313" s="45" t="s">
        <v>624</v>
      </c>
      <c r="B313" s="45">
        <v>-1200</v>
      </c>
      <c r="C313" s="45" t="s">
        <v>1026</v>
      </c>
      <c r="D313" s="63" t="s">
        <v>1027</v>
      </c>
      <c r="E313" s="45" t="s">
        <v>623</v>
      </c>
      <c r="F313" s="45" t="s">
        <v>622</v>
      </c>
      <c r="G313" s="45" t="s">
        <v>289</v>
      </c>
      <c r="H313" s="45" t="s">
        <v>288</v>
      </c>
      <c r="I313" s="45" t="s">
        <v>381</v>
      </c>
      <c r="J313" s="45" t="s">
        <v>380</v>
      </c>
      <c r="O313" s="45" t="s">
        <v>621</v>
      </c>
      <c r="P313" s="45" t="s">
        <v>620</v>
      </c>
    </row>
    <row r="314" spans="1:16">
      <c r="A314" s="45" t="s">
        <v>619</v>
      </c>
      <c r="B314" s="45">
        <v>-1500</v>
      </c>
      <c r="C314" s="45" t="s">
        <v>1026</v>
      </c>
      <c r="D314" s="63" t="s">
        <v>1027</v>
      </c>
      <c r="E314" s="45" t="s">
        <v>361</v>
      </c>
      <c r="F314" s="45" t="s">
        <v>360</v>
      </c>
      <c r="G314" s="45" t="s">
        <v>289</v>
      </c>
      <c r="H314" s="45" t="s">
        <v>288</v>
      </c>
      <c r="I314" s="45" t="s">
        <v>584</v>
      </c>
      <c r="J314" s="45" t="s">
        <v>583</v>
      </c>
      <c r="O314" s="45" t="s">
        <v>618</v>
      </c>
      <c r="P314" s="45" t="s">
        <v>617</v>
      </c>
    </row>
    <row r="315" spans="1:16">
      <c r="A315" s="45" t="s">
        <v>614</v>
      </c>
      <c r="B315" s="45">
        <v>-1000</v>
      </c>
      <c r="C315" s="45" t="s">
        <v>1026</v>
      </c>
      <c r="D315" s="63" t="s">
        <v>1027</v>
      </c>
      <c r="E315" s="45" t="s">
        <v>361</v>
      </c>
      <c r="F315" s="45" t="s">
        <v>360</v>
      </c>
      <c r="G315" s="45" t="s">
        <v>289</v>
      </c>
      <c r="H315" s="45" t="s">
        <v>288</v>
      </c>
      <c r="I315" s="45" t="s">
        <v>616</v>
      </c>
      <c r="J315" s="45" t="s">
        <v>615</v>
      </c>
      <c r="O315" s="45" t="s">
        <v>613</v>
      </c>
      <c r="P315" s="45" t="s">
        <v>612</v>
      </c>
    </row>
    <row r="316" spans="1:16">
      <c r="A316" s="45" t="s">
        <v>614</v>
      </c>
      <c r="B316" s="45">
        <v>-500</v>
      </c>
      <c r="C316" s="45" t="s">
        <v>1026</v>
      </c>
      <c r="D316" s="63" t="s">
        <v>1029</v>
      </c>
      <c r="E316" s="45" t="s">
        <v>524</v>
      </c>
      <c r="F316" s="45" t="s">
        <v>523</v>
      </c>
      <c r="G316" s="45" t="s">
        <v>289</v>
      </c>
      <c r="H316" s="45" t="s">
        <v>288</v>
      </c>
      <c r="I316" s="45" t="s">
        <v>549</v>
      </c>
      <c r="J316" s="45" t="s">
        <v>548</v>
      </c>
      <c r="O316" s="45" t="s">
        <v>613</v>
      </c>
      <c r="P316" s="45" t="s">
        <v>612</v>
      </c>
    </row>
    <row r="317" spans="1:16">
      <c r="A317" s="45" t="s">
        <v>611</v>
      </c>
      <c r="B317" s="45">
        <v>5500</v>
      </c>
      <c r="C317" s="45" t="s">
        <v>1031</v>
      </c>
      <c r="D317" s="63" t="s">
        <v>1033</v>
      </c>
      <c r="E317" s="45" t="s">
        <v>610</v>
      </c>
      <c r="F317" s="45" t="s">
        <v>609</v>
      </c>
      <c r="G317" s="45" t="s">
        <v>605</v>
      </c>
      <c r="H317" s="45" t="s">
        <v>604</v>
      </c>
      <c r="I317" s="45" t="s">
        <v>603</v>
      </c>
      <c r="J317" s="45" t="s">
        <v>602</v>
      </c>
    </row>
    <row r="318" spans="1:16">
      <c r="A318" s="45" t="s">
        <v>608</v>
      </c>
      <c r="B318" s="45">
        <v>-5500</v>
      </c>
      <c r="C318" s="45" t="s">
        <v>1031</v>
      </c>
      <c r="D318" s="63" t="s">
        <v>1033</v>
      </c>
      <c r="E318" s="45" t="s">
        <v>607</v>
      </c>
      <c r="F318" s="45" t="s">
        <v>606</v>
      </c>
      <c r="G318" s="45" t="s">
        <v>605</v>
      </c>
      <c r="H318" s="45" t="s">
        <v>604</v>
      </c>
      <c r="I318" s="45" t="s">
        <v>603</v>
      </c>
      <c r="J318" s="45" t="s">
        <v>602</v>
      </c>
    </row>
    <row r="319" spans="1:16">
      <c r="A319" s="45" t="s">
        <v>601</v>
      </c>
      <c r="B319" s="45">
        <v>29</v>
      </c>
      <c r="C319" s="45" t="s">
        <v>1026</v>
      </c>
      <c r="D319" s="63" t="s">
        <v>1028</v>
      </c>
      <c r="E319" s="45" t="s">
        <v>265</v>
      </c>
      <c r="F319" s="45" t="s">
        <v>264</v>
      </c>
      <c r="G319" s="45" t="s">
        <v>510</v>
      </c>
      <c r="H319" s="45" t="s">
        <v>509</v>
      </c>
      <c r="I319" s="45" t="s">
        <v>598</v>
      </c>
      <c r="J319" s="45" t="s">
        <v>597</v>
      </c>
    </row>
    <row r="320" spans="1:16">
      <c r="A320" s="45" t="s">
        <v>600</v>
      </c>
      <c r="B320" s="45">
        <v>1201</v>
      </c>
      <c r="C320" s="45" t="s">
        <v>1026</v>
      </c>
      <c r="D320" s="63" t="s">
        <v>1028</v>
      </c>
      <c r="E320" s="45" t="s">
        <v>263</v>
      </c>
      <c r="F320" s="45" t="s">
        <v>262</v>
      </c>
      <c r="G320" s="45" t="s">
        <v>510</v>
      </c>
      <c r="H320" s="45" t="s">
        <v>509</v>
      </c>
      <c r="I320" s="45" t="s">
        <v>598</v>
      </c>
      <c r="J320" s="45" t="s">
        <v>597</v>
      </c>
    </row>
    <row r="321" spans="1:16">
      <c r="A321" s="45" t="s">
        <v>599</v>
      </c>
      <c r="B321" s="45">
        <v>3640</v>
      </c>
      <c r="C321" s="45" t="s">
        <v>1026</v>
      </c>
      <c r="D321" s="63" t="s">
        <v>1028</v>
      </c>
      <c r="E321" s="45" t="s">
        <v>208</v>
      </c>
      <c r="F321" s="45" t="s">
        <v>207</v>
      </c>
      <c r="G321" s="45" t="s">
        <v>510</v>
      </c>
      <c r="H321" s="45" t="s">
        <v>509</v>
      </c>
      <c r="I321" s="45" t="s">
        <v>598</v>
      </c>
      <c r="J321" s="45" t="s">
        <v>597</v>
      </c>
    </row>
    <row r="322" spans="1:16">
      <c r="A322" s="45" t="s">
        <v>596</v>
      </c>
      <c r="B322" s="45">
        <v>38.86</v>
      </c>
      <c r="C322" s="45" t="s">
        <v>1026</v>
      </c>
      <c r="D322" s="63" t="s">
        <v>1028</v>
      </c>
      <c r="E322" s="45" t="s">
        <v>265</v>
      </c>
      <c r="F322" s="45" t="s">
        <v>264</v>
      </c>
      <c r="G322" s="45" t="s">
        <v>510</v>
      </c>
      <c r="H322" s="45" t="s">
        <v>509</v>
      </c>
      <c r="I322" s="45" t="s">
        <v>381</v>
      </c>
      <c r="J322" s="45" t="s">
        <v>380</v>
      </c>
    </row>
    <row r="323" spans="1:16">
      <c r="A323" s="45" t="s">
        <v>595</v>
      </c>
      <c r="B323" s="45">
        <v>1603.14</v>
      </c>
      <c r="C323" s="45" t="s">
        <v>1026</v>
      </c>
      <c r="D323" s="63" t="s">
        <v>1028</v>
      </c>
      <c r="E323" s="45" t="s">
        <v>263</v>
      </c>
      <c r="F323" s="45" t="s">
        <v>262</v>
      </c>
      <c r="G323" s="45" t="s">
        <v>510</v>
      </c>
      <c r="H323" s="45" t="s">
        <v>509</v>
      </c>
      <c r="I323" s="45" t="s">
        <v>381</v>
      </c>
      <c r="J323" s="45" t="s">
        <v>380</v>
      </c>
    </row>
    <row r="324" spans="1:16">
      <c r="A324" s="45" t="s">
        <v>594</v>
      </c>
      <c r="B324" s="45">
        <v>4858</v>
      </c>
      <c r="C324" s="45" t="s">
        <v>1026</v>
      </c>
      <c r="D324" s="63" t="s">
        <v>1028</v>
      </c>
      <c r="E324" s="45" t="s">
        <v>208</v>
      </c>
      <c r="F324" s="45" t="s">
        <v>207</v>
      </c>
      <c r="G324" s="45" t="s">
        <v>510</v>
      </c>
      <c r="H324" s="45" t="s">
        <v>509</v>
      </c>
      <c r="I324" s="45" t="s">
        <v>381</v>
      </c>
      <c r="J324" s="45" t="s">
        <v>380</v>
      </c>
    </row>
    <row r="325" spans="1:16">
      <c r="A325" s="45" t="s">
        <v>593</v>
      </c>
      <c r="B325" s="45">
        <v>2196</v>
      </c>
      <c r="C325" s="45" t="s">
        <v>1026</v>
      </c>
      <c r="D325" s="63" t="s">
        <v>1029</v>
      </c>
      <c r="E325" s="45" t="s">
        <v>177</v>
      </c>
      <c r="F325" s="45" t="s">
        <v>176</v>
      </c>
      <c r="G325" s="45" t="s">
        <v>510</v>
      </c>
      <c r="H325" s="45" t="s">
        <v>509</v>
      </c>
      <c r="I325" s="45" t="s">
        <v>584</v>
      </c>
      <c r="J325" s="45" t="s">
        <v>583</v>
      </c>
    </row>
    <row r="326" spans="1:16">
      <c r="A326" s="45" t="s">
        <v>592</v>
      </c>
      <c r="B326" s="45">
        <v>300</v>
      </c>
      <c r="C326" s="45" t="s">
        <v>1026</v>
      </c>
      <c r="D326" s="63" t="s">
        <v>1029</v>
      </c>
      <c r="E326" s="45" t="s">
        <v>247</v>
      </c>
      <c r="F326" s="45" t="s">
        <v>246</v>
      </c>
      <c r="G326" s="45" t="s">
        <v>510</v>
      </c>
      <c r="H326" s="45" t="s">
        <v>509</v>
      </c>
      <c r="I326" s="45" t="s">
        <v>584</v>
      </c>
      <c r="J326" s="45" t="s">
        <v>583</v>
      </c>
    </row>
    <row r="327" spans="1:16">
      <c r="A327" s="45" t="s">
        <v>591</v>
      </c>
      <c r="B327" s="45">
        <v>300</v>
      </c>
      <c r="C327" s="45" t="s">
        <v>1026</v>
      </c>
      <c r="D327" s="63" t="s">
        <v>1029</v>
      </c>
      <c r="E327" s="45" t="s">
        <v>590</v>
      </c>
      <c r="F327" s="45" t="s">
        <v>589</v>
      </c>
      <c r="G327" s="45" t="s">
        <v>510</v>
      </c>
      <c r="H327" s="45" t="s">
        <v>509</v>
      </c>
      <c r="I327" s="45" t="s">
        <v>584</v>
      </c>
      <c r="J327" s="45" t="s">
        <v>583</v>
      </c>
    </row>
    <row r="328" spans="1:16">
      <c r="A328" s="45" t="s">
        <v>588</v>
      </c>
      <c r="B328" s="45">
        <v>1500</v>
      </c>
      <c r="C328" s="45" t="s">
        <v>1026</v>
      </c>
      <c r="D328" s="63" t="s">
        <v>1029</v>
      </c>
      <c r="E328" s="45" t="s">
        <v>165</v>
      </c>
      <c r="F328" s="45" t="s">
        <v>164</v>
      </c>
      <c r="G328" s="45" t="s">
        <v>510</v>
      </c>
      <c r="H328" s="45" t="s">
        <v>509</v>
      </c>
      <c r="I328" s="45" t="s">
        <v>584</v>
      </c>
      <c r="J328" s="45" t="s">
        <v>583</v>
      </c>
    </row>
    <row r="329" spans="1:16">
      <c r="A329" s="45" t="s">
        <v>587</v>
      </c>
      <c r="B329" s="45">
        <v>64</v>
      </c>
      <c r="C329" s="45" t="s">
        <v>1026</v>
      </c>
      <c r="D329" s="63" t="s">
        <v>1028</v>
      </c>
      <c r="E329" s="45" t="s">
        <v>265</v>
      </c>
      <c r="F329" s="45" t="s">
        <v>264</v>
      </c>
      <c r="G329" s="45" t="s">
        <v>510</v>
      </c>
      <c r="H329" s="45" t="s">
        <v>509</v>
      </c>
      <c r="I329" s="45" t="s">
        <v>584</v>
      </c>
      <c r="J329" s="45" t="s">
        <v>583</v>
      </c>
    </row>
    <row r="330" spans="1:16">
      <c r="A330" s="45" t="s">
        <v>586</v>
      </c>
      <c r="B330" s="45">
        <v>2640</v>
      </c>
      <c r="C330" s="45" t="s">
        <v>1026</v>
      </c>
      <c r="D330" s="63" t="s">
        <v>1028</v>
      </c>
      <c r="E330" s="45" t="s">
        <v>263</v>
      </c>
      <c r="F330" s="45" t="s">
        <v>262</v>
      </c>
      <c r="G330" s="45" t="s">
        <v>510</v>
      </c>
      <c r="H330" s="45" t="s">
        <v>509</v>
      </c>
      <c r="I330" s="45" t="s">
        <v>584</v>
      </c>
      <c r="J330" s="45" t="s">
        <v>583</v>
      </c>
    </row>
    <row r="331" spans="1:16">
      <c r="A331" s="45" t="s">
        <v>585</v>
      </c>
      <c r="B331" s="45">
        <v>8000</v>
      </c>
      <c r="C331" s="45" t="s">
        <v>1026</v>
      </c>
      <c r="D331" s="63" t="s">
        <v>1028</v>
      </c>
      <c r="E331" s="45" t="s">
        <v>208</v>
      </c>
      <c r="F331" s="45" t="s">
        <v>207</v>
      </c>
      <c r="G331" s="45" t="s">
        <v>510</v>
      </c>
      <c r="H331" s="45" t="s">
        <v>509</v>
      </c>
      <c r="I331" s="45" t="s">
        <v>584</v>
      </c>
      <c r="J331" s="45" t="s">
        <v>583</v>
      </c>
    </row>
    <row r="332" spans="1:16">
      <c r="A332" s="45" t="s">
        <v>582</v>
      </c>
      <c r="B332" s="45">
        <v>-401</v>
      </c>
      <c r="C332" s="45" t="s">
        <v>1026</v>
      </c>
      <c r="D332" s="63" t="s">
        <v>1029</v>
      </c>
      <c r="E332" s="45" t="s">
        <v>221</v>
      </c>
      <c r="F332" s="45" t="s">
        <v>220</v>
      </c>
      <c r="G332" s="45" t="s">
        <v>303</v>
      </c>
      <c r="H332" s="45" t="s">
        <v>302</v>
      </c>
      <c r="I332" s="45" t="s">
        <v>450</v>
      </c>
      <c r="J332" s="45" t="s">
        <v>449</v>
      </c>
      <c r="O332" s="45" t="s">
        <v>448</v>
      </c>
      <c r="P332" s="45" t="s">
        <v>447</v>
      </c>
    </row>
    <row r="333" spans="1:16">
      <c r="A333" s="45" t="s">
        <v>581</v>
      </c>
      <c r="B333" s="45">
        <v>-320</v>
      </c>
      <c r="C333" s="45" t="s">
        <v>1026</v>
      </c>
      <c r="D333" s="63" t="s">
        <v>1027</v>
      </c>
      <c r="E333" s="45" t="s">
        <v>475</v>
      </c>
      <c r="F333" s="45" t="s">
        <v>474</v>
      </c>
      <c r="G333" s="45" t="s">
        <v>303</v>
      </c>
      <c r="H333" s="45" t="s">
        <v>302</v>
      </c>
      <c r="I333" s="45" t="s">
        <v>567</v>
      </c>
      <c r="J333" s="45" t="s">
        <v>566</v>
      </c>
      <c r="O333" s="45" t="s">
        <v>580</v>
      </c>
      <c r="P333" s="45" t="s">
        <v>579</v>
      </c>
    </row>
    <row r="334" spans="1:16">
      <c r="A334" s="45" t="s">
        <v>578</v>
      </c>
      <c r="B334" s="45">
        <v>320</v>
      </c>
      <c r="C334" s="45" t="s">
        <v>1026</v>
      </c>
      <c r="D334" s="63" t="s">
        <v>1027</v>
      </c>
      <c r="E334" s="45" t="s">
        <v>475</v>
      </c>
      <c r="F334" s="45" t="s">
        <v>474</v>
      </c>
      <c r="G334" s="45" t="s">
        <v>303</v>
      </c>
      <c r="H334" s="45" t="s">
        <v>302</v>
      </c>
      <c r="I334" s="45" t="s">
        <v>567</v>
      </c>
      <c r="J334" s="45" t="s">
        <v>566</v>
      </c>
      <c r="O334" s="45" t="s">
        <v>577</v>
      </c>
      <c r="P334" s="45" t="s">
        <v>576</v>
      </c>
    </row>
    <row r="335" spans="1:16">
      <c r="A335" s="45" t="s">
        <v>575</v>
      </c>
      <c r="B335" s="45">
        <v>-48</v>
      </c>
      <c r="C335" s="45" t="s">
        <v>1026</v>
      </c>
      <c r="D335" s="63" t="s">
        <v>1027</v>
      </c>
      <c r="E335" s="45" t="s">
        <v>475</v>
      </c>
      <c r="F335" s="45" t="s">
        <v>474</v>
      </c>
      <c r="G335" s="45" t="s">
        <v>303</v>
      </c>
      <c r="H335" s="45" t="s">
        <v>302</v>
      </c>
      <c r="I335" s="45" t="s">
        <v>567</v>
      </c>
      <c r="J335" s="45" t="s">
        <v>566</v>
      </c>
      <c r="O335" s="45" t="s">
        <v>473</v>
      </c>
      <c r="P335" s="45" t="s">
        <v>472</v>
      </c>
    </row>
    <row r="336" spans="1:16">
      <c r="A336" s="45" t="s">
        <v>574</v>
      </c>
      <c r="B336" s="45">
        <v>48</v>
      </c>
      <c r="C336" s="45" t="s">
        <v>1026</v>
      </c>
      <c r="D336" s="63" t="s">
        <v>1027</v>
      </c>
      <c r="E336" s="45" t="s">
        <v>475</v>
      </c>
      <c r="F336" s="45" t="s">
        <v>474</v>
      </c>
      <c r="G336" s="45" t="s">
        <v>303</v>
      </c>
      <c r="H336" s="45" t="s">
        <v>302</v>
      </c>
      <c r="I336" s="45" t="s">
        <v>567</v>
      </c>
      <c r="J336" s="45" t="s">
        <v>566</v>
      </c>
      <c r="O336" s="45" t="s">
        <v>573</v>
      </c>
      <c r="P336" s="45" t="s">
        <v>572</v>
      </c>
    </row>
    <row r="337" spans="1:16">
      <c r="A337" s="45" t="s">
        <v>571</v>
      </c>
      <c r="B337" s="45">
        <v>80</v>
      </c>
      <c r="C337" s="45" t="s">
        <v>1026</v>
      </c>
      <c r="D337" s="63" t="s">
        <v>1027</v>
      </c>
      <c r="E337" s="45" t="s">
        <v>475</v>
      </c>
      <c r="F337" s="45" t="s">
        <v>474</v>
      </c>
      <c r="G337" s="45" t="s">
        <v>303</v>
      </c>
      <c r="H337" s="45" t="s">
        <v>302</v>
      </c>
      <c r="I337" s="45" t="s">
        <v>567</v>
      </c>
      <c r="J337" s="45" t="s">
        <v>566</v>
      </c>
      <c r="O337" s="45" t="s">
        <v>570</v>
      </c>
      <c r="P337" s="45" t="s">
        <v>569</v>
      </c>
    </row>
    <row r="338" spans="1:16">
      <c r="A338" s="45" t="s">
        <v>568</v>
      </c>
      <c r="B338" s="45">
        <v>-80</v>
      </c>
      <c r="C338" s="45" t="s">
        <v>1026</v>
      </c>
      <c r="D338" s="63" t="s">
        <v>1027</v>
      </c>
      <c r="E338" s="45" t="s">
        <v>475</v>
      </c>
      <c r="F338" s="45" t="s">
        <v>474</v>
      </c>
      <c r="G338" s="45" t="s">
        <v>303</v>
      </c>
      <c r="H338" s="45" t="s">
        <v>302</v>
      </c>
      <c r="I338" s="45" t="s">
        <v>567</v>
      </c>
      <c r="J338" s="45" t="s">
        <v>566</v>
      </c>
      <c r="O338" s="45" t="s">
        <v>473</v>
      </c>
      <c r="P338" s="45" t="s">
        <v>472</v>
      </c>
    </row>
    <row r="339" spans="1:16">
      <c r="A339" s="45" t="s">
        <v>565</v>
      </c>
      <c r="B339" s="45">
        <v>25</v>
      </c>
      <c r="C339" s="45" t="s">
        <v>1026</v>
      </c>
      <c r="D339" s="63" t="s">
        <v>1028</v>
      </c>
      <c r="E339" s="45" t="s">
        <v>181</v>
      </c>
      <c r="F339" s="45" t="s">
        <v>180</v>
      </c>
      <c r="G339" s="45" t="s">
        <v>303</v>
      </c>
      <c r="H339" s="45" t="s">
        <v>302</v>
      </c>
      <c r="I339" s="45" t="s">
        <v>450</v>
      </c>
      <c r="J339" s="45" t="s">
        <v>449</v>
      </c>
      <c r="O339" s="45" t="s">
        <v>489</v>
      </c>
      <c r="P339" s="45" t="s">
        <v>488</v>
      </c>
    </row>
    <row r="340" spans="1:16">
      <c r="A340" s="45" t="s">
        <v>564</v>
      </c>
      <c r="B340" s="45">
        <v>-25</v>
      </c>
      <c r="C340" s="45" t="s">
        <v>1026</v>
      </c>
      <c r="D340" s="63" t="s">
        <v>1029</v>
      </c>
      <c r="E340" s="45" t="s">
        <v>221</v>
      </c>
      <c r="F340" s="45" t="s">
        <v>220</v>
      </c>
      <c r="G340" s="45" t="s">
        <v>303</v>
      </c>
      <c r="H340" s="45" t="s">
        <v>302</v>
      </c>
      <c r="I340" s="45" t="s">
        <v>450</v>
      </c>
      <c r="J340" s="45" t="s">
        <v>449</v>
      </c>
      <c r="O340" s="45" t="s">
        <v>489</v>
      </c>
      <c r="P340" s="45" t="s">
        <v>488</v>
      </c>
    </row>
    <row r="341" spans="1:16">
      <c r="A341" s="45" t="s">
        <v>563</v>
      </c>
      <c r="B341" s="45">
        <v>-100</v>
      </c>
      <c r="C341" s="45" t="s">
        <v>1026</v>
      </c>
      <c r="D341" s="63" t="s">
        <v>1029</v>
      </c>
      <c r="E341" s="45" t="s">
        <v>127</v>
      </c>
      <c r="F341" s="45" t="s">
        <v>126</v>
      </c>
      <c r="G341" s="45" t="s">
        <v>132</v>
      </c>
      <c r="H341" s="45" t="s">
        <v>131</v>
      </c>
      <c r="I341" s="45" t="s">
        <v>130</v>
      </c>
      <c r="J341" s="45" t="s">
        <v>129</v>
      </c>
    </row>
    <row r="342" spans="1:16">
      <c r="A342" s="45" t="s">
        <v>562</v>
      </c>
      <c r="B342" s="45">
        <v>87000</v>
      </c>
      <c r="C342" s="45" t="s">
        <v>1026</v>
      </c>
      <c r="D342" s="63" t="s">
        <v>1027</v>
      </c>
      <c r="E342" s="45" t="s">
        <v>361</v>
      </c>
      <c r="F342" s="45" t="s">
        <v>360</v>
      </c>
      <c r="G342" s="45" t="s">
        <v>289</v>
      </c>
      <c r="H342" s="45" t="s">
        <v>288</v>
      </c>
      <c r="I342" s="45" t="s">
        <v>559</v>
      </c>
      <c r="J342" s="45" t="s">
        <v>558</v>
      </c>
      <c r="O342" s="45" t="s">
        <v>557</v>
      </c>
      <c r="P342" s="45" t="s">
        <v>556</v>
      </c>
    </row>
    <row r="343" spans="1:16">
      <c r="A343" s="45" t="s">
        <v>561</v>
      </c>
      <c r="B343" s="45">
        <v>-87000</v>
      </c>
      <c r="C343" s="45" t="s">
        <v>1026</v>
      </c>
      <c r="D343" s="63" t="s">
        <v>1027</v>
      </c>
      <c r="E343" s="63">
        <v>413300</v>
      </c>
      <c r="F343" s="45" t="s">
        <v>560</v>
      </c>
      <c r="G343" s="45" t="s">
        <v>289</v>
      </c>
      <c r="H343" s="45" t="s">
        <v>288</v>
      </c>
      <c r="I343" s="45" t="s">
        <v>559</v>
      </c>
      <c r="J343" s="45" t="s">
        <v>558</v>
      </c>
      <c r="O343" s="45" t="s">
        <v>557</v>
      </c>
      <c r="P343" s="45" t="s">
        <v>556</v>
      </c>
    </row>
    <row r="344" spans="1:16">
      <c r="A344" s="45" t="s">
        <v>553</v>
      </c>
      <c r="B344" s="45">
        <v>38000</v>
      </c>
      <c r="C344" s="45" t="s">
        <v>1026</v>
      </c>
      <c r="D344" s="63" t="s">
        <v>1021</v>
      </c>
      <c r="E344" s="45" t="s">
        <v>552</v>
      </c>
      <c r="F344" s="45" t="s">
        <v>551</v>
      </c>
      <c r="G344" s="45" t="s">
        <v>289</v>
      </c>
      <c r="H344" s="45" t="s">
        <v>288</v>
      </c>
      <c r="I344" s="45" t="s">
        <v>549</v>
      </c>
      <c r="J344" s="45" t="s">
        <v>548</v>
      </c>
      <c r="O344" s="45" t="s">
        <v>555</v>
      </c>
      <c r="P344" s="45" t="s">
        <v>554</v>
      </c>
    </row>
    <row r="345" spans="1:16">
      <c r="A345" s="45" t="s">
        <v>550</v>
      </c>
      <c r="B345" s="45">
        <v>-38000</v>
      </c>
      <c r="C345" s="45" t="s">
        <v>1026</v>
      </c>
      <c r="D345" s="63" t="s">
        <v>1021</v>
      </c>
      <c r="E345" s="45" t="s">
        <v>142</v>
      </c>
      <c r="F345" s="45" t="s">
        <v>141</v>
      </c>
      <c r="G345" s="45" t="s">
        <v>289</v>
      </c>
      <c r="H345" s="45" t="s">
        <v>288</v>
      </c>
      <c r="I345" s="45" t="s">
        <v>549</v>
      </c>
      <c r="J345" s="45" t="s">
        <v>548</v>
      </c>
      <c r="O345" s="45" t="s">
        <v>555</v>
      </c>
      <c r="P345" s="45" t="s">
        <v>554</v>
      </c>
    </row>
    <row r="346" spans="1:16">
      <c r="A346" s="45" t="s">
        <v>553</v>
      </c>
      <c r="B346" s="45">
        <v>8100</v>
      </c>
      <c r="C346" s="45" t="s">
        <v>1026</v>
      </c>
      <c r="D346" s="63" t="s">
        <v>1021</v>
      </c>
      <c r="E346" s="45" t="s">
        <v>552</v>
      </c>
      <c r="F346" s="45" t="s">
        <v>551</v>
      </c>
      <c r="G346" s="45" t="s">
        <v>289</v>
      </c>
      <c r="H346" s="45" t="s">
        <v>288</v>
      </c>
      <c r="I346" s="45" t="s">
        <v>549</v>
      </c>
      <c r="J346" s="45" t="s">
        <v>548</v>
      </c>
      <c r="O346" s="45" t="s">
        <v>547</v>
      </c>
      <c r="P346" s="45" t="s">
        <v>546</v>
      </c>
    </row>
    <row r="347" spans="1:16">
      <c r="A347" s="45" t="s">
        <v>550</v>
      </c>
      <c r="B347" s="45">
        <v>-8100</v>
      </c>
      <c r="C347" s="45" t="s">
        <v>1026</v>
      </c>
      <c r="D347" s="63" t="s">
        <v>1021</v>
      </c>
      <c r="E347" s="45" t="s">
        <v>142</v>
      </c>
      <c r="F347" s="45" t="s">
        <v>141</v>
      </c>
      <c r="G347" s="45" t="s">
        <v>289</v>
      </c>
      <c r="H347" s="45" t="s">
        <v>288</v>
      </c>
      <c r="I347" s="45" t="s">
        <v>549</v>
      </c>
      <c r="J347" s="45" t="s">
        <v>548</v>
      </c>
      <c r="O347" s="45" t="s">
        <v>547</v>
      </c>
      <c r="P347" s="45" t="s">
        <v>546</v>
      </c>
    </row>
    <row r="348" spans="1:16">
      <c r="A348" s="45" t="s">
        <v>545</v>
      </c>
      <c r="B348" s="45">
        <v>-19495</v>
      </c>
      <c r="C348" s="45" t="s">
        <v>1026</v>
      </c>
      <c r="D348" s="63" t="s">
        <v>1029</v>
      </c>
      <c r="E348" s="45" t="s">
        <v>429</v>
      </c>
      <c r="F348" s="45" t="s">
        <v>428</v>
      </c>
      <c r="G348" s="45" t="s">
        <v>140</v>
      </c>
      <c r="H348" s="45" t="s">
        <v>139</v>
      </c>
      <c r="I348" s="45" t="s">
        <v>427</v>
      </c>
      <c r="J348" s="45" t="s">
        <v>426</v>
      </c>
      <c r="K348" s="45" t="s">
        <v>425</v>
      </c>
      <c r="L348" s="45" t="s">
        <v>424</v>
      </c>
      <c r="O348" s="45" t="s">
        <v>423</v>
      </c>
      <c r="P348" s="45" t="s">
        <v>422</v>
      </c>
    </row>
    <row r="349" spans="1:16">
      <c r="A349" s="45" t="s">
        <v>544</v>
      </c>
      <c r="B349" s="45">
        <v>-80000</v>
      </c>
      <c r="C349" s="45" t="s">
        <v>1019</v>
      </c>
      <c r="D349" s="63" t="s">
        <v>1020</v>
      </c>
      <c r="E349" s="45" t="s">
        <v>404</v>
      </c>
      <c r="F349" s="45" t="s">
        <v>403</v>
      </c>
      <c r="G349" s="45" t="s">
        <v>140</v>
      </c>
      <c r="H349" s="45" t="s">
        <v>139</v>
      </c>
      <c r="I349" s="45" t="s">
        <v>312</v>
      </c>
      <c r="J349" s="45" t="s">
        <v>311</v>
      </c>
      <c r="M349" s="45" t="s">
        <v>543</v>
      </c>
      <c r="N349" s="45" t="s">
        <v>542</v>
      </c>
      <c r="O349" s="45" t="s">
        <v>541</v>
      </c>
      <c r="P349" s="45" t="s">
        <v>540</v>
      </c>
    </row>
    <row r="350" spans="1:16">
      <c r="A350" s="45" t="s">
        <v>539</v>
      </c>
      <c r="B350" s="45">
        <v>4223</v>
      </c>
      <c r="C350" s="45" t="s">
        <v>1031</v>
      </c>
      <c r="D350" s="63" t="s">
        <v>1023</v>
      </c>
      <c r="E350" s="45" t="s">
        <v>216</v>
      </c>
      <c r="F350" s="45" t="s">
        <v>141</v>
      </c>
      <c r="G350" s="45" t="s">
        <v>289</v>
      </c>
      <c r="H350" s="45" t="s">
        <v>288</v>
      </c>
      <c r="I350" s="45" t="s">
        <v>287</v>
      </c>
      <c r="J350" s="45" t="s">
        <v>286</v>
      </c>
      <c r="O350" s="45" t="s">
        <v>386</v>
      </c>
      <c r="P350" s="45" t="s">
        <v>385</v>
      </c>
    </row>
    <row r="351" spans="1:16">
      <c r="A351" s="45" t="s">
        <v>538</v>
      </c>
      <c r="B351" s="45">
        <v>-60000</v>
      </c>
      <c r="C351" s="45" t="s">
        <v>1019</v>
      </c>
      <c r="D351" s="63" t="s">
        <v>1020</v>
      </c>
      <c r="E351" s="45" t="s">
        <v>404</v>
      </c>
      <c r="F351" s="45" t="s">
        <v>403</v>
      </c>
      <c r="G351" s="45" t="s">
        <v>140</v>
      </c>
      <c r="H351" s="45" t="s">
        <v>139</v>
      </c>
      <c r="I351" s="45" t="s">
        <v>312</v>
      </c>
      <c r="J351" s="45" t="s">
        <v>311</v>
      </c>
      <c r="O351" s="45" t="s">
        <v>408</v>
      </c>
      <c r="P351" s="45" t="s">
        <v>407</v>
      </c>
    </row>
    <row r="352" spans="1:16">
      <c r="A352" s="45" t="s">
        <v>537</v>
      </c>
      <c r="B352" s="45">
        <v>80000</v>
      </c>
      <c r="C352" s="45" t="s">
        <v>1019</v>
      </c>
      <c r="D352" s="63" t="s">
        <v>1020</v>
      </c>
      <c r="E352" s="45" t="s">
        <v>534</v>
      </c>
      <c r="F352" s="45" t="s">
        <v>533</v>
      </c>
      <c r="G352" s="45" t="s">
        <v>140</v>
      </c>
      <c r="H352" s="45" t="s">
        <v>139</v>
      </c>
      <c r="I352" s="45" t="s">
        <v>312</v>
      </c>
      <c r="J352" s="45" t="s">
        <v>311</v>
      </c>
      <c r="O352" s="45" t="s">
        <v>532</v>
      </c>
      <c r="P352" s="45" t="s">
        <v>531</v>
      </c>
    </row>
    <row r="353" spans="1:16">
      <c r="A353" s="45" t="s">
        <v>536</v>
      </c>
      <c r="B353" s="45">
        <v>60000</v>
      </c>
      <c r="C353" s="45" t="s">
        <v>1019</v>
      </c>
      <c r="D353" s="63" t="s">
        <v>1020</v>
      </c>
      <c r="E353" s="45" t="s">
        <v>534</v>
      </c>
      <c r="F353" s="45" t="s">
        <v>533</v>
      </c>
      <c r="G353" s="45" t="s">
        <v>140</v>
      </c>
      <c r="H353" s="45" t="s">
        <v>139</v>
      </c>
      <c r="I353" s="45" t="s">
        <v>312</v>
      </c>
      <c r="J353" s="45" t="s">
        <v>311</v>
      </c>
      <c r="O353" s="45" t="s">
        <v>532</v>
      </c>
      <c r="P353" s="45" t="s">
        <v>531</v>
      </c>
    </row>
    <row r="354" spans="1:16">
      <c r="A354" s="45" t="s">
        <v>535</v>
      </c>
      <c r="B354" s="45">
        <v>40000</v>
      </c>
      <c r="C354" s="45" t="s">
        <v>1019</v>
      </c>
      <c r="D354" s="63" t="s">
        <v>1020</v>
      </c>
      <c r="E354" s="45" t="s">
        <v>534</v>
      </c>
      <c r="F354" s="45" t="s">
        <v>533</v>
      </c>
      <c r="G354" s="45" t="s">
        <v>140</v>
      </c>
      <c r="H354" s="45" t="s">
        <v>139</v>
      </c>
      <c r="I354" s="45" t="s">
        <v>312</v>
      </c>
      <c r="J354" s="45" t="s">
        <v>311</v>
      </c>
      <c r="O354" s="45" t="s">
        <v>532</v>
      </c>
      <c r="P354" s="45" t="s">
        <v>531</v>
      </c>
    </row>
    <row r="355" spans="1:16">
      <c r="A355" s="45" t="s">
        <v>530</v>
      </c>
      <c r="B355" s="45">
        <v>-40000</v>
      </c>
      <c r="C355" s="45" t="s">
        <v>1019</v>
      </c>
      <c r="D355" s="63" t="s">
        <v>1020</v>
      </c>
      <c r="E355" s="45" t="s">
        <v>404</v>
      </c>
      <c r="F355" s="45" t="s">
        <v>403</v>
      </c>
      <c r="G355" s="45" t="s">
        <v>140</v>
      </c>
      <c r="H355" s="45" t="s">
        <v>139</v>
      </c>
      <c r="I355" s="45" t="s">
        <v>312</v>
      </c>
      <c r="J355" s="45" t="s">
        <v>311</v>
      </c>
      <c r="O355" s="45" t="s">
        <v>529</v>
      </c>
      <c r="P355" s="45" t="s">
        <v>528</v>
      </c>
    </row>
    <row r="356" spans="1:16">
      <c r="A356" s="45" t="s">
        <v>126</v>
      </c>
      <c r="B356" s="45">
        <v>-276</v>
      </c>
      <c r="C356" s="45" t="s">
        <v>1026</v>
      </c>
      <c r="D356" s="63" t="s">
        <v>1029</v>
      </c>
      <c r="E356" s="45" t="s">
        <v>127</v>
      </c>
      <c r="F356" s="45" t="s">
        <v>126</v>
      </c>
      <c r="G356" s="45" t="s">
        <v>339</v>
      </c>
      <c r="H356" s="45" t="s">
        <v>338</v>
      </c>
      <c r="I356" s="45" t="s">
        <v>337</v>
      </c>
      <c r="J356" s="45" t="s">
        <v>336</v>
      </c>
    </row>
    <row r="357" spans="1:16">
      <c r="A357" s="45" t="s">
        <v>147</v>
      </c>
      <c r="B357" s="45">
        <v>276</v>
      </c>
      <c r="C357" s="45" t="s">
        <v>1026</v>
      </c>
      <c r="D357" s="63" t="s">
        <v>1029</v>
      </c>
      <c r="E357" s="45" t="s">
        <v>148</v>
      </c>
      <c r="F357" s="45" t="s">
        <v>147</v>
      </c>
      <c r="G357" s="45" t="s">
        <v>339</v>
      </c>
      <c r="H357" s="45" t="s">
        <v>338</v>
      </c>
      <c r="I357" s="45" t="s">
        <v>337</v>
      </c>
      <c r="J357" s="45" t="s">
        <v>336</v>
      </c>
    </row>
    <row r="358" spans="1:16">
      <c r="A358" s="45" t="s">
        <v>527</v>
      </c>
      <c r="B358" s="45">
        <v>10000</v>
      </c>
      <c r="C358" s="45" t="s">
        <v>1026</v>
      </c>
      <c r="D358" s="63" t="s">
        <v>1029</v>
      </c>
      <c r="E358" s="45" t="s">
        <v>482</v>
      </c>
      <c r="F358" s="45" t="s">
        <v>186</v>
      </c>
      <c r="G358" s="45" t="s">
        <v>510</v>
      </c>
      <c r="H358" s="45" t="s">
        <v>509</v>
      </c>
      <c r="I358" s="45" t="s">
        <v>381</v>
      </c>
      <c r="J358" s="45" t="s">
        <v>380</v>
      </c>
    </row>
    <row r="359" spans="1:16">
      <c r="A359" s="45" t="s">
        <v>526</v>
      </c>
      <c r="B359" s="45">
        <v>10000</v>
      </c>
      <c r="C359" s="45" t="s">
        <v>1031</v>
      </c>
      <c r="D359" s="63" t="s">
        <v>1023</v>
      </c>
      <c r="E359" s="45" t="s">
        <v>216</v>
      </c>
      <c r="F359" s="45" t="s">
        <v>141</v>
      </c>
      <c r="G359" s="45" t="s">
        <v>510</v>
      </c>
      <c r="H359" s="45" t="s">
        <v>509</v>
      </c>
      <c r="I359" s="45" t="s">
        <v>381</v>
      </c>
      <c r="J359" s="45" t="s">
        <v>380</v>
      </c>
    </row>
    <row r="360" spans="1:16">
      <c r="A360" s="45" t="s">
        <v>525</v>
      </c>
      <c r="B360" s="45">
        <v>4830</v>
      </c>
      <c r="C360" s="45" t="s">
        <v>1026</v>
      </c>
      <c r="D360" s="63" t="s">
        <v>1029</v>
      </c>
      <c r="E360" s="45" t="s">
        <v>524</v>
      </c>
      <c r="F360" s="45" t="s">
        <v>523</v>
      </c>
      <c r="G360" s="45" t="s">
        <v>510</v>
      </c>
      <c r="H360" s="45" t="s">
        <v>509</v>
      </c>
      <c r="I360" s="45" t="s">
        <v>381</v>
      </c>
      <c r="J360" s="45" t="s">
        <v>380</v>
      </c>
      <c r="M360" s="45" t="s">
        <v>508</v>
      </c>
      <c r="N360" s="45" t="s">
        <v>507</v>
      </c>
    </row>
    <row r="361" spans="1:16">
      <c r="A361" s="45" t="s">
        <v>522</v>
      </c>
      <c r="B361" s="45">
        <v>120</v>
      </c>
      <c r="C361" s="45" t="s">
        <v>1026</v>
      </c>
      <c r="D361" s="63" t="s">
        <v>1028</v>
      </c>
      <c r="E361" s="45" t="s">
        <v>265</v>
      </c>
      <c r="F361" s="45" t="s">
        <v>264</v>
      </c>
      <c r="G361" s="45" t="s">
        <v>510</v>
      </c>
      <c r="H361" s="45" t="s">
        <v>509</v>
      </c>
      <c r="I361" s="45" t="s">
        <v>381</v>
      </c>
      <c r="J361" s="45" t="s">
        <v>380</v>
      </c>
      <c r="M361" s="45" t="s">
        <v>508</v>
      </c>
      <c r="N361" s="45" t="s">
        <v>507</v>
      </c>
    </row>
    <row r="362" spans="1:16">
      <c r="A362" s="45" t="s">
        <v>521</v>
      </c>
      <c r="B362" s="45">
        <v>4950</v>
      </c>
      <c r="C362" s="45" t="s">
        <v>1026</v>
      </c>
      <c r="D362" s="63" t="s">
        <v>1028</v>
      </c>
      <c r="E362" s="45" t="s">
        <v>263</v>
      </c>
      <c r="F362" s="45" t="s">
        <v>262</v>
      </c>
      <c r="G362" s="45" t="s">
        <v>510</v>
      </c>
      <c r="H362" s="45" t="s">
        <v>509</v>
      </c>
      <c r="I362" s="45" t="s">
        <v>381</v>
      </c>
      <c r="J362" s="45" t="s">
        <v>380</v>
      </c>
      <c r="M362" s="45" t="s">
        <v>508</v>
      </c>
      <c r="N362" s="45" t="s">
        <v>507</v>
      </c>
    </row>
    <row r="363" spans="1:16">
      <c r="A363" s="45" t="s">
        <v>520</v>
      </c>
      <c r="B363" s="45">
        <v>15000</v>
      </c>
      <c r="C363" s="45" t="s">
        <v>1026</v>
      </c>
      <c r="D363" s="63" t="s">
        <v>1028</v>
      </c>
      <c r="E363" s="45" t="s">
        <v>208</v>
      </c>
      <c r="F363" s="45" t="s">
        <v>207</v>
      </c>
      <c r="G363" s="45" t="s">
        <v>510</v>
      </c>
      <c r="H363" s="45" t="s">
        <v>509</v>
      </c>
      <c r="I363" s="45" t="s">
        <v>381</v>
      </c>
      <c r="J363" s="45" t="s">
        <v>380</v>
      </c>
      <c r="M363" s="45" t="s">
        <v>508</v>
      </c>
      <c r="N363" s="45" t="s">
        <v>507</v>
      </c>
    </row>
    <row r="364" spans="1:16">
      <c r="A364" s="45" t="s">
        <v>518</v>
      </c>
      <c r="B364" s="45">
        <v>60</v>
      </c>
      <c r="C364" s="45" t="s">
        <v>1026</v>
      </c>
      <c r="D364" s="63" t="s">
        <v>1029</v>
      </c>
      <c r="E364" s="45" t="s">
        <v>519</v>
      </c>
      <c r="F364" s="45" t="s">
        <v>518</v>
      </c>
      <c r="G364" s="45" t="s">
        <v>339</v>
      </c>
      <c r="H364" s="45" t="s">
        <v>338</v>
      </c>
      <c r="I364" s="45" t="s">
        <v>337</v>
      </c>
      <c r="J364" s="45" t="s">
        <v>336</v>
      </c>
    </row>
    <row r="365" spans="1:16">
      <c r="A365" s="45" t="s">
        <v>152</v>
      </c>
      <c r="B365" s="45">
        <v>-60</v>
      </c>
      <c r="C365" s="45" t="s">
        <v>1026</v>
      </c>
      <c r="D365" s="63" t="s">
        <v>1029</v>
      </c>
      <c r="E365" s="45" t="s">
        <v>153</v>
      </c>
      <c r="F365" s="45" t="s">
        <v>152</v>
      </c>
      <c r="G365" s="45" t="s">
        <v>339</v>
      </c>
      <c r="H365" s="45" t="s">
        <v>338</v>
      </c>
      <c r="I365" s="45" t="s">
        <v>337</v>
      </c>
      <c r="J365" s="45" t="s">
        <v>336</v>
      </c>
    </row>
    <row r="366" spans="1:16">
      <c r="A366" s="45" t="s">
        <v>517</v>
      </c>
      <c r="B366" s="45">
        <v>7</v>
      </c>
      <c r="C366" s="45" t="s">
        <v>1026</v>
      </c>
      <c r="D366" s="63" t="s">
        <v>1028</v>
      </c>
      <c r="E366" s="45" t="s">
        <v>265</v>
      </c>
      <c r="F366" s="45" t="s">
        <v>264</v>
      </c>
      <c r="G366" s="45" t="s">
        <v>339</v>
      </c>
      <c r="H366" s="45" t="s">
        <v>338</v>
      </c>
      <c r="I366" s="45" t="s">
        <v>337</v>
      </c>
      <c r="J366" s="45" t="s">
        <v>336</v>
      </c>
    </row>
    <row r="367" spans="1:16">
      <c r="A367" s="45" t="s">
        <v>516</v>
      </c>
      <c r="B367" s="45">
        <v>303</v>
      </c>
      <c r="C367" s="45" t="s">
        <v>1026</v>
      </c>
      <c r="D367" s="63" t="s">
        <v>1028</v>
      </c>
      <c r="E367" s="45" t="s">
        <v>263</v>
      </c>
      <c r="F367" s="45" t="s">
        <v>262</v>
      </c>
      <c r="G367" s="45" t="s">
        <v>339</v>
      </c>
      <c r="H367" s="45" t="s">
        <v>338</v>
      </c>
      <c r="I367" s="45" t="s">
        <v>337</v>
      </c>
      <c r="J367" s="45" t="s">
        <v>336</v>
      </c>
    </row>
    <row r="368" spans="1:16">
      <c r="A368" s="45" t="s">
        <v>515</v>
      </c>
      <c r="B368" s="45">
        <v>919</v>
      </c>
      <c r="C368" s="45" t="s">
        <v>1026</v>
      </c>
      <c r="D368" s="63" t="s">
        <v>1028</v>
      </c>
      <c r="E368" s="45" t="s">
        <v>181</v>
      </c>
      <c r="F368" s="45" t="s">
        <v>180</v>
      </c>
      <c r="G368" s="45" t="s">
        <v>339</v>
      </c>
      <c r="H368" s="45" t="s">
        <v>338</v>
      </c>
      <c r="I368" s="45" t="s">
        <v>337</v>
      </c>
      <c r="J368" s="45" t="s">
        <v>336</v>
      </c>
    </row>
    <row r="369" spans="1:16">
      <c r="A369" s="45" t="s">
        <v>514</v>
      </c>
      <c r="B369" s="45">
        <v>1229</v>
      </c>
      <c r="C369" s="45" t="s">
        <v>1031</v>
      </c>
      <c r="D369" s="63" t="s">
        <v>1033</v>
      </c>
      <c r="E369" s="45" t="s">
        <v>513</v>
      </c>
      <c r="F369" s="45" t="s">
        <v>512</v>
      </c>
      <c r="G369" s="45" t="s">
        <v>339</v>
      </c>
      <c r="H369" s="45" t="s">
        <v>338</v>
      </c>
      <c r="I369" s="45" t="s">
        <v>337</v>
      </c>
      <c r="J369" s="45" t="s">
        <v>336</v>
      </c>
    </row>
    <row r="370" spans="1:16">
      <c r="A370" s="45" t="s">
        <v>511</v>
      </c>
      <c r="B370" s="45">
        <v>24900</v>
      </c>
      <c r="C370" s="45" t="s">
        <v>1031</v>
      </c>
      <c r="D370" s="63" t="s">
        <v>1023</v>
      </c>
      <c r="E370" s="45" t="s">
        <v>454</v>
      </c>
      <c r="F370" s="45" t="s">
        <v>453</v>
      </c>
      <c r="G370" s="45" t="s">
        <v>510</v>
      </c>
      <c r="H370" s="45" t="s">
        <v>509</v>
      </c>
      <c r="I370" s="45" t="s">
        <v>381</v>
      </c>
      <c r="J370" s="45" t="s">
        <v>380</v>
      </c>
      <c r="M370" s="45" t="s">
        <v>508</v>
      </c>
      <c r="N370" s="45" t="s">
        <v>507</v>
      </c>
    </row>
    <row r="371" spans="1:16">
      <c r="A371" s="45" t="s">
        <v>506</v>
      </c>
      <c r="B371" s="45">
        <v>27175</v>
      </c>
      <c r="C371" s="45" t="s">
        <v>1031</v>
      </c>
      <c r="D371" s="63" t="s">
        <v>1023</v>
      </c>
      <c r="E371" s="45" t="s">
        <v>505</v>
      </c>
      <c r="F371" s="45" t="s">
        <v>504</v>
      </c>
      <c r="G371" s="45" t="s">
        <v>289</v>
      </c>
      <c r="H371" s="45" t="s">
        <v>288</v>
      </c>
      <c r="I371" s="45" t="s">
        <v>381</v>
      </c>
      <c r="J371" s="45" t="s">
        <v>380</v>
      </c>
      <c r="M371" s="45" t="s">
        <v>500</v>
      </c>
      <c r="N371" s="45" t="s">
        <v>499</v>
      </c>
      <c r="O371" s="45" t="s">
        <v>498</v>
      </c>
      <c r="P371" s="45" t="s">
        <v>497</v>
      </c>
    </row>
    <row r="372" spans="1:16">
      <c r="A372" s="45" t="s">
        <v>503</v>
      </c>
      <c r="B372" s="45">
        <v>-27175</v>
      </c>
      <c r="C372" s="45" t="s">
        <v>1031</v>
      </c>
      <c r="D372" s="63" t="s">
        <v>1023</v>
      </c>
      <c r="E372" s="45" t="s">
        <v>502</v>
      </c>
      <c r="F372" s="45" t="s">
        <v>501</v>
      </c>
      <c r="G372" s="45" t="s">
        <v>289</v>
      </c>
      <c r="H372" s="45" t="s">
        <v>288</v>
      </c>
      <c r="I372" s="45" t="s">
        <v>381</v>
      </c>
      <c r="J372" s="45" t="s">
        <v>380</v>
      </c>
      <c r="M372" s="45" t="s">
        <v>500</v>
      </c>
      <c r="N372" s="45" t="s">
        <v>499</v>
      </c>
      <c r="O372" s="45" t="s">
        <v>498</v>
      </c>
      <c r="P372" s="45" t="s">
        <v>497</v>
      </c>
    </row>
    <row r="373" spans="1:16">
      <c r="A373" s="45" t="s">
        <v>496</v>
      </c>
      <c r="B373" s="45">
        <v>-7</v>
      </c>
      <c r="C373" s="45" t="s">
        <v>1026</v>
      </c>
      <c r="D373" s="63" t="s">
        <v>1029</v>
      </c>
      <c r="E373" s="45" t="s">
        <v>221</v>
      </c>
      <c r="F373" s="45" t="s">
        <v>220</v>
      </c>
      <c r="G373" s="45" t="s">
        <v>303</v>
      </c>
      <c r="H373" s="45" t="s">
        <v>302</v>
      </c>
      <c r="I373" s="45" t="s">
        <v>450</v>
      </c>
      <c r="J373" s="45" t="s">
        <v>449</v>
      </c>
      <c r="O373" s="45" t="s">
        <v>489</v>
      </c>
      <c r="P373" s="45" t="s">
        <v>488</v>
      </c>
    </row>
    <row r="374" spans="1:16">
      <c r="A374" s="45" t="s">
        <v>495</v>
      </c>
      <c r="B374" s="45">
        <v>7</v>
      </c>
      <c r="C374" s="45" t="s">
        <v>1026</v>
      </c>
      <c r="D374" s="63" t="s">
        <v>1028</v>
      </c>
      <c r="E374" s="45" t="s">
        <v>265</v>
      </c>
      <c r="F374" s="45" t="s">
        <v>264</v>
      </c>
      <c r="G374" s="45" t="s">
        <v>303</v>
      </c>
      <c r="H374" s="45" t="s">
        <v>302</v>
      </c>
      <c r="I374" s="45" t="s">
        <v>450</v>
      </c>
      <c r="J374" s="45" t="s">
        <v>449</v>
      </c>
      <c r="O374" s="45" t="s">
        <v>489</v>
      </c>
      <c r="P374" s="45" t="s">
        <v>488</v>
      </c>
    </row>
    <row r="375" spans="1:16">
      <c r="A375" s="45" t="s">
        <v>494</v>
      </c>
      <c r="B375" s="45">
        <v>44466</v>
      </c>
      <c r="C375" s="45" t="s">
        <v>1019</v>
      </c>
      <c r="D375" s="63" t="s">
        <v>1020</v>
      </c>
      <c r="E375" s="45" t="s">
        <v>404</v>
      </c>
      <c r="F375" s="45" t="s">
        <v>403</v>
      </c>
      <c r="G375" s="45" t="s">
        <v>140</v>
      </c>
      <c r="H375" s="45" t="s">
        <v>139</v>
      </c>
      <c r="I375" s="45" t="s">
        <v>312</v>
      </c>
      <c r="J375" s="45" t="s">
        <v>311</v>
      </c>
      <c r="M375" s="45" t="s">
        <v>493</v>
      </c>
      <c r="N375" s="45" t="s">
        <v>492</v>
      </c>
    </row>
    <row r="376" spans="1:16">
      <c r="A376" s="45" t="s">
        <v>491</v>
      </c>
      <c r="B376" s="45">
        <v>-44466</v>
      </c>
      <c r="C376" s="45" t="s">
        <v>1019</v>
      </c>
      <c r="D376" s="63" t="s">
        <v>1020</v>
      </c>
      <c r="E376" s="45" t="s">
        <v>404</v>
      </c>
      <c r="F376" s="45" t="s">
        <v>403</v>
      </c>
      <c r="G376" s="45" t="s">
        <v>140</v>
      </c>
      <c r="H376" s="45" t="s">
        <v>139</v>
      </c>
      <c r="I376" s="45" t="s">
        <v>115</v>
      </c>
      <c r="J376" s="45" t="s">
        <v>114</v>
      </c>
      <c r="O376" s="45" t="s">
        <v>397</v>
      </c>
      <c r="P376" s="45" t="s">
        <v>396</v>
      </c>
    </row>
    <row r="377" spans="1:16">
      <c r="A377" s="45" t="s">
        <v>490</v>
      </c>
      <c r="B377" s="45">
        <v>-240</v>
      </c>
      <c r="C377" s="45" t="s">
        <v>1026</v>
      </c>
      <c r="D377" s="63" t="s">
        <v>1029</v>
      </c>
      <c r="E377" s="45" t="s">
        <v>221</v>
      </c>
      <c r="F377" s="45" t="s">
        <v>220</v>
      </c>
      <c r="G377" s="45" t="s">
        <v>303</v>
      </c>
      <c r="H377" s="45" t="s">
        <v>302</v>
      </c>
      <c r="I377" s="45" t="s">
        <v>450</v>
      </c>
      <c r="J377" s="45" t="s">
        <v>449</v>
      </c>
      <c r="O377" s="45" t="s">
        <v>489</v>
      </c>
      <c r="P377" s="45" t="s">
        <v>488</v>
      </c>
    </row>
    <row r="378" spans="1:16">
      <c r="A378" s="45" t="s">
        <v>490</v>
      </c>
      <c r="B378" s="45">
        <v>240</v>
      </c>
      <c r="C378" s="45" t="s">
        <v>1026</v>
      </c>
      <c r="D378" s="63" t="s">
        <v>1028</v>
      </c>
      <c r="E378" s="45" t="s">
        <v>263</v>
      </c>
      <c r="F378" s="45" t="s">
        <v>262</v>
      </c>
      <c r="G378" s="45" t="s">
        <v>303</v>
      </c>
      <c r="H378" s="45" t="s">
        <v>302</v>
      </c>
      <c r="I378" s="45" t="s">
        <v>450</v>
      </c>
      <c r="J378" s="45" t="s">
        <v>449</v>
      </c>
      <c r="O378" s="45" t="s">
        <v>489</v>
      </c>
      <c r="P378" s="45" t="s">
        <v>488</v>
      </c>
    </row>
    <row r="379" spans="1:16">
      <c r="A379" s="45" t="s">
        <v>487</v>
      </c>
      <c r="B379" s="45">
        <v>-150000</v>
      </c>
      <c r="C379" s="45" t="s">
        <v>1031</v>
      </c>
      <c r="D379" s="63" t="s">
        <v>1033</v>
      </c>
      <c r="E379" s="45" t="s">
        <v>486</v>
      </c>
      <c r="F379" s="45" t="s">
        <v>485</v>
      </c>
      <c r="G379" s="45" t="s">
        <v>303</v>
      </c>
      <c r="H379" s="45" t="s">
        <v>302</v>
      </c>
      <c r="I379" s="45" t="s">
        <v>157</v>
      </c>
      <c r="J379" s="45" t="s">
        <v>156</v>
      </c>
      <c r="O379" s="45" t="s">
        <v>484</v>
      </c>
      <c r="P379" s="45" t="s">
        <v>483</v>
      </c>
    </row>
    <row r="380" spans="1:16">
      <c r="A380" s="45" t="s">
        <v>186</v>
      </c>
      <c r="B380" s="45">
        <v>7000</v>
      </c>
      <c r="C380" s="45" t="s">
        <v>1026</v>
      </c>
      <c r="D380" s="63" t="s">
        <v>1029</v>
      </c>
      <c r="E380" s="45" t="s">
        <v>482</v>
      </c>
      <c r="F380" s="45" t="s">
        <v>186</v>
      </c>
      <c r="G380" s="45" t="s">
        <v>303</v>
      </c>
      <c r="H380" s="45" t="s">
        <v>302</v>
      </c>
      <c r="I380" s="45" t="s">
        <v>123</v>
      </c>
      <c r="J380" s="45" t="s">
        <v>122</v>
      </c>
      <c r="O380" s="45" t="s">
        <v>480</v>
      </c>
      <c r="P380" s="45" t="s">
        <v>479</v>
      </c>
    </row>
    <row r="381" spans="1:16">
      <c r="A381" s="45" t="s">
        <v>481</v>
      </c>
      <c r="B381" s="45">
        <v>-7000</v>
      </c>
      <c r="C381" s="45" t="s">
        <v>1026</v>
      </c>
      <c r="D381" s="63" t="s">
        <v>1029</v>
      </c>
      <c r="E381" s="45" t="s">
        <v>148</v>
      </c>
      <c r="F381" s="45" t="s">
        <v>147</v>
      </c>
      <c r="G381" s="45" t="s">
        <v>303</v>
      </c>
      <c r="H381" s="45" t="s">
        <v>302</v>
      </c>
      <c r="I381" s="45" t="s">
        <v>123</v>
      </c>
      <c r="J381" s="45" t="s">
        <v>122</v>
      </c>
      <c r="O381" s="45" t="s">
        <v>480</v>
      </c>
      <c r="P381" s="45" t="s">
        <v>479</v>
      </c>
    </row>
    <row r="382" spans="1:16">
      <c r="A382" s="45" t="s">
        <v>478</v>
      </c>
      <c r="B382" s="45">
        <v>-3112</v>
      </c>
      <c r="C382" s="45" t="s">
        <v>1026</v>
      </c>
      <c r="D382" s="63" t="s">
        <v>1029</v>
      </c>
      <c r="E382" s="45" t="s">
        <v>127</v>
      </c>
      <c r="F382" s="45" t="s">
        <v>126</v>
      </c>
      <c r="G382" s="45" t="s">
        <v>303</v>
      </c>
      <c r="H382" s="45" t="s">
        <v>302</v>
      </c>
      <c r="I382" s="45" t="s">
        <v>130</v>
      </c>
      <c r="J382" s="45" t="s">
        <v>129</v>
      </c>
      <c r="O382" s="45" t="s">
        <v>467</v>
      </c>
      <c r="P382" s="45" t="s">
        <v>466</v>
      </c>
    </row>
    <row r="383" spans="1:16">
      <c r="A383" s="45" t="s">
        <v>477</v>
      </c>
      <c r="B383" s="45">
        <v>-5128</v>
      </c>
      <c r="C383" s="45" t="s">
        <v>1026</v>
      </c>
      <c r="D383" s="63" t="s">
        <v>1029</v>
      </c>
      <c r="E383" s="45" t="s">
        <v>127</v>
      </c>
      <c r="F383" s="45" t="s">
        <v>126</v>
      </c>
      <c r="G383" s="45" t="s">
        <v>303</v>
      </c>
      <c r="H383" s="45" t="s">
        <v>302</v>
      </c>
      <c r="I383" s="45" t="s">
        <v>130</v>
      </c>
      <c r="J383" s="45" t="s">
        <v>129</v>
      </c>
      <c r="O383" s="45" t="s">
        <v>467</v>
      </c>
      <c r="P383" s="45" t="s">
        <v>466</v>
      </c>
    </row>
    <row r="384" spans="1:16">
      <c r="A384" s="45" t="s">
        <v>476</v>
      </c>
      <c r="B384" s="45">
        <v>5128</v>
      </c>
      <c r="C384" s="45" t="s">
        <v>1026</v>
      </c>
      <c r="D384" s="63" t="s">
        <v>1027</v>
      </c>
      <c r="E384" s="45" t="s">
        <v>475</v>
      </c>
      <c r="F384" s="45" t="s">
        <v>474</v>
      </c>
      <c r="G384" s="45" t="s">
        <v>303</v>
      </c>
      <c r="H384" s="45" t="s">
        <v>302</v>
      </c>
      <c r="I384" s="45" t="s">
        <v>342</v>
      </c>
      <c r="J384" s="45" t="s">
        <v>341</v>
      </c>
      <c r="O384" s="45" t="s">
        <v>473</v>
      </c>
      <c r="P384" s="45" t="s">
        <v>472</v>
      </c>
    </row>
    <row r="385" spans="1:16">
      <c r="A385" s="45" t="s">
        <v>471</v>
      </c>
      <c r="B385" s="45">
        <v>-6</v>
      </c>
      <c r="C385" s="45" t="s">
        <v>1026</v>
      </c>
      <c r="D385" s="63" t="s">
        <v>1028</v>
      </c>
      <c r="E385" s="45" t="s">
        <v>265</v>
      </c>
      <c r="F385" s="45" t="s">
        <v>264</v>
      </c>
      <c r="G385" s="45" t="s">
        <v>303</v>
      </c>
      <c r="H385" s="45" t="s">
        <v>302</v>
      </c>
      <c r="I385" s="45" t="s">
        <v>204</v>
      </c>
      <c r="J385" s="45" t="s">
        <v>203</v>
      </c>
      <c r="M385" s="45" t="s">
        <v>460</v>
      </c>
      <c r="N385" s="45" t="s">
        <v>459</v>
      </c>
      <c r="O385" s="45" t="s">
        <v>458</v>
      </c>
      <c r="P385" s="45" t="s">
        <v>457</v>
      </c>
    </row>
    <row r="386" spans="1:16">
      <c r="A386" s="45" t="s">
        <v>470</v>
      </c>
      <c r="B386" s="45">
        <v>-132</v>
      </c>
      <c r="C386" s="45" t="s">
        <v>1026</v>
      </c>
      <c r="D386" s="63" t="s">
        <v>1028</v>
      </c>
      <c r="E386" s="45" t="s">
        <v>263</v>
      </c>
      <c r="F386" s="45" t="s">
        <v>262</v>
      </c>
      <c r="G386" s="45" t="s">
        <v>303</v>
      </c>
      <c r="H386" s="45" t="s">
        <v>302</v>
      </c>
      <c r="I386" s="45" t="s">
        <v>204</v>
      </c>
      <c r="J386" s="45" t="s">
        <v>203</v>
      </c>
      <c r="M386" s="45" t="s">
        <v>460</v>
      </c>
      <c r="N386" s="45" t="s">
        <v>459</v>
      </c>
      <c r="O386" s="45" t="s">
        <v>458</v>
      </c>
      <c r="P386" s="45" t="s">
        <v>457</v>
      </c>
    </row>
    <row r="387" spans="1:16">
      <c r="A387" s="45" t="s">
        <v>469</v>
      </c>
      <c r="B387" s="45">
        <v>-400</v>
      </c>
      <c r="C387" s="45" t="s">
        <v>1026</v>
      </c>
      <c r="D387" s="63" t="s">
        <v>1028</v>
      </c>
      <c r="E387" s="45" t="s">
        <v>171</v>
      </c>
      <c r="F387" s="45" t="s">
        <v>170</v>
      </c>
      <c r="G387" s="45" t="s">
        <v>303</v>
      </c>
      <c r="H387" s="45" t="s">
        <v>302</v>
      </c>
      <c r="I387" s="45" t="s">
        <v>204</v>
      </c>
      <c r="J387" s="45" t="s">
        <v>203</v>
      </c>
      <c r="M387" s="45" t="s">
        <v>460</v>
      </c>
      <c r="N387" s="45" t="s">
        <v>459</v>
      </c>
      <c r="O387" s="45" t="s">
        <v>458</v>
      </c>
      <c r="P387" s="45" t="s">
        <v>457</v>
      </c>
    </row>
    <row r="388" spans="1:16">
      <c r="A388" s="45" t="s">
        <v>468</v>
      </c>
      <c r="B388" s="45">
        <v>-2852</v>
      </c>
      <c r="C388" s="45" t="s">
        <v>1026</v>
      </c>
      <c r="D388" s="63" t="s">
        <v>1029</v>
      </c>
      <c r="E388" s="45" t="s">
        <v>127</v>
      </c>
      <c r="F388" s="45" t="s">
        <v>126</v>
      </c>
      <c r="G388" s="45" t="s">
        <v>303</v>
      </c>
      <c r="H388" s="45" t="s">
        <v>302</v>
      </c>
      <c r="I388" s="45" t="s">
        <v>130</v>
      </c>
      <c r="J388" s="45" t="s">
        <v>129</v>
      </c>
      <c r="O388" s="45" t="s">
        <v>467</v>
      </c>
      <c r="P388" s="45" t="s">
        <v>466</v>
      </c>
    </row>
    <row r="389" spans="1:16">
      <c r="A389" s="45" t="s">
        <v>465</v>
      </c>
      <c r="B389" s="45">
        <v>-4870</v>
      </c>
      <c r="C389" s="45" t="s">
        <v>1026</v>
      </c>
      <c r="D389" s="63" t="s">
        <v>1029</v>
      </c>
      <c r="E389" s="45" t="s">
        <v>221</v>
      </c>
      <c r="F389" s="45" t="s">
        <v>220</v>
      </c>
      <c r="G389" s="45" t="s">
        <v>303</v>
      </c>
      <c r="H389" s="45" t="s">
        <v>302</v>
      </c>
      <c r="I389" s="45" t="s">
        <v>157</v>
      </c>
      <c r="J389" s="45" t="s">
        <v>156</v>
      </c>
      <c r="O389" s="45" t="s">
        <v>464</v>
      </c>
      <c r="P389" s="45" t="s">
        <v>463</v>
      </c>
    </row>
    <row r="390" spans="1:16">
      <c r="A390" s="45" t="s">
        <v>264</v>
      </c>
      <c r="B390" s="45">
        <v>-125</v>
      </c>
      <c r="C390" s="45" t="s">
        <v>1026</v>
      </c>
      <c r="D390" s="63" t="s">
        <v>1028</v>
      </c>
      <c r="E390" s="45" t="s">
        <v>265</v>
      </c>
      <c r="F390" s="45" t="s">
        <v>264</v>
      </c>
      <c r="G390" s="45" t="s">
        <v>303</v>
      </c>
      <c r="H390" s="45" t="s">
        <v>302</v>
      </c>
      <c r="I390" s="45" t="s">
        <v>204</v>
      </c>
      <c r="J390" s="45" t="s">
        <v>203</v>
      </c>
      <c r="M390" s="45" t="s">
        <v>460</v>
      </c>
      <c r="N390" s="45" t="s">
        <v>459</v>
      </c>
      <c r="O390" s="45" t="s">
        <v>458</v>
      </c>
      <c r="P390" s="45" t="s">
        <v>457</v>
      </c>
    </row>
    <row r="391" spans="1:16">
      <c r="A391" s="45" t="s">
        <v>462</v>
      </c>
      <c r="B391" s="45">
        <v>-2586</v>
      </c>
      <c r="C391" s="45" t="s">
        <v>1026</v>
      </c>
      <c r="D391" s="63" t="s">
        <v>1028</v>
      </c>
      <c r="E391" s="45" t="s">
        <v>263</v>
      </c>
      <c r="F391" s="45" t="s">
        <v>262</v>
      </c>
      <c r="G391" s="45" t="s">
        <v>303</v>
      </c>
      <c r="H391" s="45" t="s">
        <v>302</v>
      </c>
      <c r="I391" s="45" t="s">
        <v>204</v>
      </c>
      <c r="J391" s="45" t="s">
        <v>203</v>
      </c>
      <c r="M391" s="45" t="s">
        <v>460</v>
      </c>
      <c r="N391" s="45" t="s">
        <v>459</v>
      </c>
      <c r="O391" s="45" t="s">
        <v>458</v>
      </c>
      <c r="P391" s="45" t="s">
        <v>457</v>
      </c>
    </row>
    <row r="392" spans="1:16">
      <c r="A392" s="45" t="s">
        <v>461</v>
      </c>
      <c r="B392" s="45">
        <v>-7836</v>
      </c>
      <c r="C392" s="45" t="s">
        <v>1026</v>
      </c>
      <c r="D392" s="63" t="s">
        <v>1028</v>
      </c>
      <c r="E392" s="45" t="s">
        <v>171</v>
      </c>
      <c r="F392" s="45" t="s">
        <v>170</v>
      </c>
      <c r="G392" s="45" t="s">
        <v>303</v>
      </c>
      <c r="H392" s="45" t="s">
        <v>302</v>
      </c>
      <c r="I392" s="45" t="s">
        <v>204</v>
      </c>
      <c r="J392" s="45" t="s">
        <v>203</v>
      </c>
      <c r="M392" s="45" t="s">
        <v>460</v>
      </c>
      <c r="N392" s="45" t="s">
        <v>459</v>
      </c>
      <c r="O392" s="45" t="s">
        <v>458</v>
      </c>
      <c r="P392" s="45" t="s">
        <v>457</v>
      </c>
    </row>
    <row r="393" spans="1:16">
      <c r="A393" s="45" t="s">
        <v>456</v>
      </c>
      <c r="B393" s="45">
        <v>113347</v>
      </c>
      <c r="C393" s="45" t="s">
        <v>1031</v>
      </c>
      <c r="D393" s="63" t="s">
        <v>1023</v>
      </c>
      <c r="E393" s="45" t="s">
        <v>454</v>
      </c>
      <c r="F393" s="45" t="s">
        <v>453</v>
      </c>
      <c r="G393" s="45" t="s">
        <v>289</v>
      </c>
      <c r="H393" s="45" t="s">
        <v>288</v>
      </c>
      <c r="I393" s="45" t="s">
        <v>359</v>
      </c>
      <c r="J393" s="45" t="s">
        <v>358</v>
      </c>
      <c r="M393" s="45" t="s">
        <v>442</v>
      </c>
      <c r="N393" s="45" t="s">
        <v>441</v>
      </c>
      <c r="O393" s="45" t="s">
        <v>440</v>
      </c>
      <c r="P393" s="45" t="s">
        <v>439</v>
      </c>
    </row>
    <row r="394" spans="1:16">
      <c r="A394" s="45" t="s">
        <v>455</v>
      </c>
      <c r="B394" s="45">
        <v>-185947</v>
      </c>
      <c r="C394" s="45" t="s">
        <v>1031</v>
      </c>
      <c r="D394" s="63" t="s">
        <v>1023</v>
      </c>
      <c r="E394" s="45" t="s">
        <v>454</v>
      </c>
      <c r="F394" s="45" t="s">
        <v>453</v>
      </c>
      <c r="G394" s="45" t="s">
        <v>289</v>
      </c>
      <c r="H394" s="45" t="s">
        <v>288</v>
      </c>
      <c r="I394" s="45" t="s">
        <v>359</v>
      </c>
      <c r="J394" s="45" t="s">
        <v>358</v>
      </c>
      <c r="M394" s="45" t="s">
        <v>442</v>
      </c>
      <c r="N394" s="45" t="s">
        <v>441</v>
      </c>
    </row>
    <row r="395" spans="1:16">
      <c r="A395" s="45" t="s">
        <v>452</v>
      </c>
      <c r="B395" s="45">
        <v>-4000</v>
      </c>
      <c r="C395" s="45" t="s">
        <v>1026</v>
      </c>
      <c r="D395" s="63" t="s">
        <v>1029</v>
      </c>
      <c r="E395" s="45" t="s">
        <v>221</v>
      </c>
      <c r="F395" s="45" t="s">
        <v>220</v>
      </c>
      <c r="G395" s="45" t="s">
        <v>303</v>
      </c>
      <c r="H395" s="45" t="s">
        <v>302</v>
      </c>
      <c r="I395" s="45" t="s">
        <v>450</v>
      </c>
      <c r="J395" s="45" t="s">
        <v>449</v>
      </c>
      <c r="O395" s="45" t="s">
        <v>448</v>
      </c>
      <c r="P395" s="45" t="s">
        <v>447</v>
      </c>
    </row>
    <row r="396" spans="1:16">
      <c r="A396" s="45" t="s">
        <v>451</v>
      </c>
      <c r="B396" s="45">
        <v>-2400</v>
      </c>
      <c r="C396" s="45" t="s">
        <v>1026</v>
      </c>
      <c r="D396" s="63" t="s">
        <v>1029</v>
      </c>
      <c r="E396" s="45" t="s">
        <v>221</v>
      </c>
      <c r="F396" s="45" t="s">
        <v>220</v>
      </c>
      <c r="G396" s="45" t="s">
        <v>303</v>
      </c>
      <c r="H396" s="45" t="s">
        <v>302</v>
      </c>
      <c r="I396" s="45" t="s">
        <v>450</v>
      </c>
      <c r="J396" s="45" t="s">
        <v>449</v>
      </c>
      <c r="O396" s="45" t="s">
        <v>448</v>
      </c>
      <c r="P396" s="45" t="s">
        <v>447</v>
      </c>
    </row>
    <row r="397" spans="1:16">
      <c r="A397" s="45" t="s">
        <v>446</v>
      </c>
      <c r="B397" s="45">
        <v>-10000</v>
      </c>
      <c r="C397" s="45" t="s">
        <v>1031</v>
      </c>
      <c r="D397" s="63" t="s">
        <v>1023</v>
      </c>
      <c r="E397" s="45" t="s">
        <v>445</v>
      </c>
      <c r="F397" s="45" t="s">
        <v>444</v>
      </c>
      <c r="G397" s="45" t="s">
        <v>289</v>
      </c>
      <c r="H397" s="45" t="s">
        <v>288</v>
      </c>
      <c r="I397" s="45" t="s">
        <v>287</v>
      </c>
      <c r="J397" s="45" t="s">
        <v>286</v>
      </c>
      <c r="M397" s="45" t="s">
        <v>285</v>
      </c>
      <c r="N397" s="45" t="s">
        <v>284</v>
      </c>
      <c r="O397" s="45" t="s">
        <v>283</v>
      </c>
      <c r="P397" s="45" t="s">
        <v>282</v>
      </c>
    </row>
    <row r="398" spans="1:16">
      <c r="A398" s="45" t="s">
        <v>443</v>
      </c>
      <c r="B398" s="45">
        <v>-75000</v>
      </c>
      <c r="C398" s="45" t="s">
        <v>1026</v>
      </c>
      <c r="D398" s="63" t="s">
        <v>1027</v>
      </c>
      <c r="E398" s="45" t="s">
        <v>291</v>
      </c>
      <c r="F398" s="45" t="s">
        <v>290</v>
      </c>
      <c r="G398" s="45" t="s">
        <v>289</v>
      </c>
      <c r="H398" s="45" t="s">
        <v>288</v>
      </c>
      <c r="I398" s="45" t="s">
        <v>359</v>
      </c>
      <c r="J398" s="45" t="s">
        <v>358</v>
      </c>
      <c r="M398" s="45" t="s">
        <v>442</v>
      </c>
      <c r="N398" s="45" t="s">
        <v>441</v>
      </c>
      <c r="O398" s="45" t="s">
        <v>440</v>
      </c>
      <c r="P398" s="45" t="s">
        <v>439</v>
      </c>
    </row>
    <row r="399" spans="1:16">
      <c r="A399" s="45" t="s">
        <v>419</v>
      </c>
      <c r="B399" s="45">
        <v>400</v>
      </c>
      <c r="C399" s="45" t="s">
        <v>1026</v>
      </c>
      <c r="D399" s="63" t="s">
        <v>1029</v>
      </c>
      <c r="E399" s="45" t="s">
        <v>420</v>
      </c>
      <c r="F399" s="45" t="s">
        <v>419</v>
      </c>
      <c r="G399" s="45" t="s">
        <v>140</v>
      </c>
      <c r="H399" s="45" t="s">
        <v>139</v>
      </c>
      <c r="I399" s="45" t="s">
        <v>418</v>
      </c>
      <c r="J399" s="45" t="s">
        <v>417</v>
      </c>
      <c r="K399" s="45" t="s">
        <v>434</v>
      </c>
      <c r="L399" s="45" t="s">
        <v>433</v>
      </c>
      <c r="O399" s="45" t="s">
        <v>414</v>
      </c>
      <c r="P399" s="45" t="s">
        <v>413</v>
      </c>
    </row>
    <row r="400" spans="1:16">
      <c r="A400" s="45" t="s">
        <v>438</v>
      </c>
      <c r="B400" s="45">
        <v>-400</v>
      </c>
      <c r="C400" s="45" t="s">
        <v>1026</v>
      </c>
      <c r="D400" s="63" t="s">
        <v>1029</v>
      </c>
      <c r="E400" s="45" t="s">
        <v>420</v>
      </c>
      <c r="F400" s="45" t="s">
        <v>419</v>
      </c>
      <c r="G400" s="45" t="s">
        <v>140</v>
      </c>
      <c r="H400" s="45" t="s">
        <v>139</v>
      </c>
      <c r="I400" s="45" t="s">
        <v>418</v>
      </c>
      <c r="J400" s="45" t="s">
        <v>417</v>
      </c>
      <c r="K400" s="45" t="s">
        <v>434</v>
      </c>
      <c r="L400" s="45" t="s">
        <v>433</v>
      </c>
    </row>
    <row r="401" spans="1:16">
      <c r="A401" s="45" t="s">
        <v>435</v>
      </c>
      <c r="B401" s="45">
        <v>5356</v>
      </c>
      <c r="C401" s="45" t="s">
        <v>1026</v>
      </c>
      <c r="D401" s="63" t="s">
        <v>1029</v>
      </c>
      <c r="E401" s="45" t="s">
        <v>436</v>
      </c>
      <c r="F401" s="45" t="s">
        <v>435</v>
      </c>
      <c r="G401" s="45" t="s">
        <v>140</v>
      </c>
      <c r="H401" s="45" t="s">
        <v>139</v>
      </c>
      <c r="I401" s="45" t="s">
        <v>418</v>
      </c>
      <c r="J401" s="45" t="s">
        <v>417</v>
      </c>
      <c r="K401" s="45" t="s">
        <v>434</v>
      </c>
      <c r="L401" s="45" t="s">
        <v>433</v>
      </c>
      <c r="O401" s="45" t="s">
        <v>414</v>
      </c>
      <c r="P401" s="45" t="s">
        <v>413</v>
      </c>
    </row>
    <row r="402" spans="1:16">
      <c r="A402" s="45" t="s">
        <v>437</v>
      </c>
      <c r="B402" s="45">
        <v>-5356</v>
      </c>
      <c r="C402" s="45" t="s">
        <v>1026</v>
      </c>
      <c r="D402" s="63" t="s">
        <v>1029</v>
      </c>
      <c r="E402" s="45" t="s">
        <v>436</v>
      </c>
      <c r="F402" s="45" t="s">
        <v>435</v>
      </c>
      <c r="G402" s="45" t="s">
        <v>140</v>
      </c>
      <c r="H402" s="45" t="s">
        <v>139</v>
      </c>
      <c r="I402" s="45" t="s">
        <v>418</v>
      </c>
      <c r="J402" s="45" t="s">
        <v>417</v>
      </c>
      <c r="K402" s="45" t="s">
        <v>434</v>
      </c>
      <c r="L402" s="45" t="s">
        <v>433</v>
      </c>
    </row>
    <row r="403" spans="1:16">
      <c r="A403" s="45" t="s">
        <v>126</v>
      </c>
      <c r="B403" s="45">
        <v>-1400</v>
      </c>
      <c r="C403" s="45" t="s">
        <v>1026</v>
      </c>
      <c r="D403" s="63" t="s">
        <v>1029</v>
      </c>
      <c r="E403" s="45" t="s">
        <v>127</v>
      </c>
      <c r="F403" s="45" t="s">
        <v>126</v>
      </c>
      <c r="G403" s="45" t="s">
        <v>348</v>
      </c>
      <c r="H403" s="45" t="s">
        <v>347</v>
      </c>
      <c r="I403" s="45" t="s">
        <v>346</v>
      </c>
      <c r="J403" s="45" t="s">
        <v>345</v>
      </c>
    </row>
    <row r="404" spans="1:16">
      <c r="A404" s="45" t="s">
        <v>238</v>
      </c>
      <c r="B404" s="45">
        <v>1400</v>
      </c>
      <c r="C404" s="45" t="s">
        <v>1026</v>
      </c>
      <c r="D404" s="63" t="s">
        <v>1029</v>
      </c>
      <c r="E404" s="63">
        <v>551307</v>
      </c>
      <c r="F404" s="45" t="s">
        <v>238</v>
      </c>
      <c r="G404" s="45" t="s">
        <v>348</v>
      </c>
      <c r="H404" s="45" t="s">
        <v>347</v>
      </c>
      <c r="I404" s="45" t="s">
        <v>346</v>
      </c>
      <c r="J404" s="45" t="s">
        <v>345</v>
      </c>
    </row>
    <row r="405" spans="1:16">
      <c r="A405" s="45" t="s">
        <v>126</v>
      </c>
      <c r="B405" s="45">
        <v>-1750</v>
      </c>
      <c r="C405" s="45" t="s">
        <v>1026</v>
      </c>
      <c r="D405" s="63" t="s">
        <v>1029</v>
      </c>
      <c r="E405" s="45" t="s">
        <v>127</v>
      </c>
      <c r="F405" s="45" t="s">
        <v>126</v>
      </c>
      <c r="G405" s="45" t="s">
        <v>348</v>
      </c>
      <c r="H405" s="45" t="s">
        <v>347</v>
      </c>
      <c r="I405" s="45" t="s">
        <v>346</v>
      </c>
      <c r="J405" s="45" t="s">
        <v>345</v>
      </c>
    </row>
    <row r="406" spans="1:16">
      <c r="A406" s="45" t="s">
        <v>251</v>
      </c>
      <c r="B406" s="45">
        <v>-1000</v>
      </c>
      <c r="C406" s="45" t="s">
        <v>1026</v>
      </c>
      <c r="D406" s="63" t="s">
        <v>1029</v>
      </c>
      <c r="E406" s="45" t="s">
        <v>252</v>
      </c>
      <c r="F406" s="45" t="s">
        <v>251</v>
      </c>
      <c r="G406" s="45" t="s">
        <v>348</v>
      </c>
      <c r="H406" s="45" t="s">
        <v>347</v>
      </c>
      <c r="I406" s="45" t="s">
        <v>346</v>
      </c>
      <c r="J406" s="45" t="s">
        <v>345</v>
      </c>
    </row>
    <row r="407" spans="1:16">
      <c r="A407" s="45" t="s">
        <v>432</v>
      </c>
      <c r="B407" s="45">
        <v>2750</v>
      </c>
      <c r="C407" s="45" t="s">
        <v>1026</v>
      </c>
      <c r="D407" s="63" t="s">
        <v>1029</v>
      </c>
      <c r="E407" s="63">
        <v>551309</v>
      </c>
      <c r="F407" s="45" t="s">
        <v>432</v>
      </c>
      <c r="G407" s="45" t="s">
        <v>348</v>
      </c>
      <c r="H407" s="45" t="s">
        <v>347</v>
      </c>
      <c r="I407" s="45" t="s">
        <v>346</v>
      </c>
      <c r="J407" s="45" t="s">
        <v>345</v>
      </c>
    </row>
    <row r="408" spans="1:16">
      <c r="A408" s="45" t="s">
        <v>431</v>
      </c>
      <c r="B408" s="45">
        <v>-3112</v>
      </c>
      <c r="C408" s="45" t="s">
        <v>1026</v>
      </c>
      <c r="D408" s="63" t="s">
        <v>1029</v>
      </c>
      <c r="E408" s="45" t="s">
        <v>429</v>
      </c>
      <c r="F408" s="45" t="s">
        <v>428</v>
      </c>
      <c r="G408" s="45" t="s">
        <v>140</v>
      </c>
      <c r="H408" s="45" t="s">
        <v>139</v>
      </c>
      <c r="I408" s="45" t="s">
        <v>427</v>
      </c>
      <c r="J408" s="45" t="s">
        <v>426</v>
      </c>
      <c r="K408" s="45" t="s">
        <v>425</v>
      </c>
      <c r="L408" s="45" t="s">
        <v>424</v>
      </c>
      <c r="O408" s="45" t="s">
        <v>423</v>
      </c>
      <c r="P408" s="45" t="s">
        <v>422</v>
      </c>
    </row>
    <row r="409" spans="1:16">
      <c r="A409" s="45" t="s">
        <v>430</v>
      </c>
      <c r="B409" s="45">
        <v>-19200</v>
      </c>
      <c r="C409" s="45" t="s">
        <v>1026</v>
      </c>
      <c r="D409" s="63" t="s">
        <v>1029</v>
      </c>
      <c r="E409" s="45" t="s">
        <v>429</v>
      </c>
      <c r="F409" s="45" t="s">
        <v>428</v>
      </c>
      <c r="G409" s="45" t="s">
        <v>140</v>
      </c>
      <c r="H409" s="45" t="s">
        <v>139</v>
      </c>
      <c r="I409" s="45" t="s">
        <v>427</v>
      </c>
      <c r="J409" s="45" t="s">
        <v>426</v>
      </c>
      <c r="K409" s="45" t="s">
        <v>425</v>
      </c>
      <c r="L409" s="45" t="s">
        <v>424</v>
      </c>
      <c r="O409" s="45" t="s">
        <v>423</v>
      </c>
      <c r="P409" s="45" t="s">
        <v>422</v>
      </c>
    </row>
    <row r="410" spans="1:16">
      <c r="A410" s="45" t="s">
        <v>421</v>
      </c>
      <c r="B410" s="45">
        <v>3000</v>
      </c>
      <c r="C410" s="45" t="s">
        <v>1026</v>
      </c>
      <c r="D410" s="63" t="s">
        <v>1029</v>
      </c>
      <c r="E410" s="45" t="s">
        <v>420</v>
      </c>
      <c r="F410" s="45" t="s">
        <v>419</v>
      </c>
      <c r="G410" s="45" t="s">
        <v>140</v>
      </c>
      <c r="H410" s="45" t="s">
        <v>139</v>
      </c>
      <c r="I410" s="45" t="s">
        <v>418</v>
      </c>
      <c r="J410" s="45" t="s">
        <v>417</v>
      </c>
      <c r="K410" s="45" t="s">
        <v>416</v>
      </c>
      <c r="L410" s="45" t="s">
        <v>415</v>
      </c>
      <c r="O410" s="45" t="s">
        <v>414</v>
      </c>
      <c r="P410" s="45" t="s">
        <v>413</v>
      </c>
    </row>
    <row r="411" spans="1:16">
      <c r="A411" s="45" t="s">
        <v>412</v>
      </c>
      <c r="B411" s="45">
        <v>6449</v>
      </c>
      <c r="C411" s="45" t="s">
        <v>1026</v>
      </c>
      <c r="D411" s="63" t="s">
        <v>1029</v>
      </c>
      <c r="E411" s="45" t="s">
        <v>247</v>
      </c>
      <c r="F411" s="45" t="s">
        <v>246</v>
      </c>
      <c r="G411" s="45" t="s">
        <v>218</v>
      </c>
      <c r="H411" s="45" t="s">
        <v>217</v>
      </c>
      <c r="I411" s="45" t="s">
        <v>204</v>
      </c>
      <c r="J411" s="45" t="s">
        <v>203</v>
      </c>
    </row>
    <row r="412" spans="1:16">
      <c r="A412" s="45" t="s">
        <v>411</v>
      </c>
      <c r="B412" s="45">
        <v>3000</v>
      </c>
      <c r="C412" s="45" t="s">
        <v>1026</v>
      </c>
      <c r="D412" s="63" t="s">
        <v>1029</v>
      </c>
      <c r="E412" s="45" t="s">
        <v>177</v>
      </c>
      <c r="F412" s="45" t="s">
        <v>176</v>
      </c>
      <c r="G412" s="45" t="s">
        <v>218</v>
      </c>
      <c r="H412" s="45" t="s">
        <v>217</v>
      </c>
      <c r="I412" s="45" t="s">
        <v>204</v>
      </c>
      <c r="J412" s="45" t="s">
        <v>203</v>
      </c>
    </row>
    <row r="413" spans="1:16">
      <c r="A413" s="45" t="s">
        <v>410</v>
      </c>
      <c r="B413" s="45">
        <v>9449</v>
      </c>
      <c r="C413" s="45" t="s">
        <v>1031</v>
      </c>
      <c r="D413" s="63" t="s">
        <v>1023</v>
      </c>
      <c r="E413" s="45" t="s">
        <v>216</v>
      </c>
      <c r="F413" s="45" t="s">
        <v>141</v>
      </c>
      <c r="G413" s="45" t="s">
        <v>218</v>
      </c>
      <c r="H413" s="45" t="s">
        <v>217</v>
      </c>
      <c r="I413" s="45" t="s">
        <v>204</v>
      </c>
      <c r="J413" s="45" t="s">
        <v>203</v>
      </c>
    </row>
    <row r="414" spans="1:16">
      <c r="A414" s="45" t="s">
        <v>409</v>
      </c>
      <c r="B414" s="45">
        <v>34000</v>
      </c>
      <c r="C414" s="45" t="s">
        <v>1019</v>
      </c>
      <c r="D414" s="63" t="s">
        <v>1020</v>
      </c>
      <c r="E414" s="45" t="s">
        <v>404</v>
      </c>
      <c r="F414" s="45" t="s">
        <v>403</v>
      </c>
      <c r="G414" s="45" t="s">
        <v>140</v>
      </c>
      <c r="H414" s="45" t="s">
        <v>139</v>
      </c>
      <c r="I414" s="45" t="s">
        <v>312</v>
      </c>
      <c r="J414" s="45" t="s">
        <v>311</v>
      </c>
      <c r="O414" s="45" t="s">
        <v>408</v>
      </c>
      <c r="P414" s="45" t="s">
        <v>407</v>
      </c>
    </row>
    <row r="415" spans="1:16">
      <c r="A415" s="45" t="s">
        <v>406</v>
      </c>
      <c r="B415" s="45">
        <v>-34000</v>
      </c>
      <c r="C415" s="45" t="s">
        <v>1019</v>
      </c>
      <c r="D415" s="63" t="s">
        <v>1020</v>
      </c>
      <c r="E415" s="45" t="s">
        <v>404</v>
      </c>
      <c r="F415" s="45" t="s">
        <v>403</v>
      </c>
      <c r="G415" s="45" t="s">
        <v>140</v>
      </c>
      <c r="H415" s="45" t="s">
        <v>139</v>
      </c>
      <c r="I415" s="45" t="s">
        <v>115</v>
      </c>
      <c r="J415" s="45" t="s">
        <v>114</v>
      </c>
      <c r="O415" s="45" t="s">
        <v>397</v>
      </c>
      <c r="P415" s="45" t="s">
        <v>396</v>
      </c>
    </row>
    <row r="416" spans="1:16">
      <c r="A416" s="45" t="s">
        <v>405</v>
      </c>
      <c r="B416" s="45">
        <v>-17000</v>
      </c>
      <c r="C416" s="45" t="s">
        <v>1019</v>
      </c>
      <c r="D416" s="63" t="s">
        <v>1020</v>
      </c>
      <c r="E416" s="45" t="s">
        <v>404</v>
      </c>
      <c r="F416" s="45" t="s">
        <v>403</v>
      </c>
      <c r="G416" s="45" t="s">
        <v>140</v>
      </c>
      <c r="H416" s="45" t="s">
        <v>139</v>
      </c>
      <c r="I416" s="45" t="s">
        <v>115</v>
      </c>
      <c r="J416" s="45" t="s">
        <v>114</v>
      </c>
      <c r="O416" s="45" t="s">
        <v>397</v>
      </c>
      <c r="P416" s="45" t="s">
        <v>396</v>
      </c>
    </row>
    <row r="417" spans="1:16">
      <c r="A417" s="45" t="s">
        <v>402</v>
      </c>
      <c r="B417" s="45">
        <v>17000</v>
      </c>
      <c r="C417" s="45" t="s">
        <v>1019</v>
      </c>
      <c r="D417" s="63" t="s">
        <v>1020</v>
      </c>
      <c r="E417" s="45" t="s">
        <v>401</v>
      </c>
      <c r="F417" s="45" t="s">
        <v>400</v>
      </c>
      <c r="G417" s="45" t="s">
        <v>140</v>
      </c>
      <c r="H417" s="45" t="s">
        <v>139</v>
      </c>
      <c r="I417" s="45" t="s">
        <v>330</v>
      </c>
      <c r="J417" s="45" t="s">
        <v>329</v>
      </c>
      <c r="K417" s="45" t="s">
        <v>399</v>
      </c>
      <c r="L417" s="45" t="s">
        <v>398</v>
      </c>
      <c r="O417" s="45" t="s">
        <v>397</v>
      </c>
      <c r="P417" s="45" t="s">
        <v>396</v>
      </c>
    </row>
    <row r="418" spans="1:16">
      <c r="A418" s="45" t="s">
        <v>395</v>
      </c>
      <c r="B418" s="45">
        <v>1533</v>
      </c>
      <c r="C418" s="45" t="s">
        <v>1026</v>
      </c>
      <c r="D418" s="63" t="s">
        <v>1029</v>
      </c>
      <c r="E418" s="45" t="s">
        <v>148</v>
      </c>
      <c r="F418" s="45" t="s">
        <v>147</v>
      </c>
      <c r="G418" s="45" t="s">
        <v>218</v>
      </c>
      <c r="H418" s="45" t="s">
        <v>217</v>
      </c>
      <c r="I418" s="45" t="s">
        <v>204</v>
      </c>
      <c r="J418" s="45" t="s">
        <v>203</v>
      </c>
    </row>
    <row r="419" spans="1:16">
      <c r="A419" s="45" t="s">
        <v>395</v>
      </c>
      <c r="B419" s="45">
        <v>1533</v>
      </c>
      <c r="C419" s="45" t="s">
        <v>1031</v>
      </c>
      <c r="D419" s="63" t="s">
        <v>1023</v>
      </c>
      <c r="E419" s="45" t="s">
        <v>216</v>
      </c>
      <c r="F419" s="45" t="s">
        <v>141</v>
      </c>
      <c r="G419" s="45" t="s">
        <v>218</v>
      </c>
      <c r="H419" s="45" t="s">
        <v>217</v>
      </c>
      <c r="I419" s="45" t="s">
        <v>204</v>
      </c>
      <c r="J419" s="45" t="s">
        <v>203</v>
      </c>
    </row>
    <row r="420" spans="1:16">
      <c r="A420" s="45" t="s">
        <v>394</v>
      </c>
      <c r="B420" s="45">
        <v>250</v>
      </c>
      <c r="C420" s="45" t="s">
        <v>1026</v>
      </c>
      <c r="D420" s="63" t="s">
        <v>1029</v>
      </c>
      <c r="E420" s="45" t="s">
        <v>148</v>
      </c>
      <c r="F420" s="45" t="s">
        <v>147</v>
      </c>
      <c r="G420" s="45" t="s">
        <v>218</v>
      </c>
      <c r="H420" s="45" t="s">
        <v>217</v>
      </c>
      <c r="I420" s="45" t="s">
        <v>204</v>
      </c>
      <c r="J420" s="45" t="s">
        <v>203</v>
      </c>
    </row>
    <row r="421" spans="1:16">
      <c r="A421" s="45" t="s">
        <v>394</v>
      </c>
      <c r="B421" s="45">
        <v>250</v>
      </c>
      <c r="C421" s="45" t="s">
        <v>1031</v>
      </c>
      <c r="D421" s="63" t="s">
        <v>1023</v>
      </c>
      <c r="E421" s="45" t="s">
        <v>201</v>
      </c>
      <c r="F421" s="45" t="s">
        <v>200</v>
      </c>
      <c r="G421" s="45" t="s">
        <v>218</v>
      </c>
      <c r="H421" s="45" t="s">
        <v>217</v>
      </c>
      <c r="I421" s="45" t="s">
        <v>204</v>
      </c>
      <c r="J421" s="45" t="s">
        <v>203</v>
      </c>
    </row>
    <row r="422" spans="1:16">
      <c r="A422" s="45" t="s">
        <v>393</v>
      </c>
      <c r="B422" s="45">
        <v>16</v>
      </c>
      <c r="C422" s="45" t="s">
        <v>1026</v>
      </c>
      <c r="D422" s="63" t="s">
        <v>1028</v>
      </c>
      <c r="E422" s="45" t="s">
        <v>265</v>
      </c>
      <c r="F422" s="45" t="s">
        <v>264</v>
      </c>
      <c r="G422" s="45" t="s">
        <v>218</v>
      </c>
      <c r="H422" s="45" t="s">
        <v>217</v>
      </c>
      <c r="I422" s="45" t="s">
        <v>204</v>
      </c>
      <c r="J422" s="45" t="s">
        <v>203</v>
      </c>
    </row>
    <row r="423" spans="1:16">
      <c r="A423" s="45" t="s">
        <v>392</v>
      </c>
      <c r="B423" s="45">
        <v>676</v>
      </c>
      <c r="C423" s="45" t="s">
        <v>1026</v>
      </c>
      <c r="D423" s="63" t="s">
        <v>1028</v>
      </c>
      <c r="E423" s="45" t="s">
        <v>263</v>
      </c>
      <c r="F423" s="45" t="s">
        <v>262</v>
      </c>
      <c r="G423" s="45" t="s">
        <v>218</v>
      </c>
      <c r="H423" s="45" t="s">
        <v>217</v>
      </c>
      <c r="I423" s="45" t="s">
        <v>204</v>
      </c>
      <c r="J423" s="45" t="s">
        <v>203</v>
      </c>
    </row>
    <row r="424" spans="1:16">
      <c r="A424" s="45" t="s">
        <v>391</v>
      </c>
      <c r="B424" s="45">
        <v>2048</v>
      </c>
      <c r="C424" s="45" t="s">
        <v>1026</v>
      </c>
      <c r="D424" s="63" t="s">
        <v>1028</v>
      </c>
      <c r="E424" s="45" t="s">
        <v>208</v>
      </c>
      <c r="F424" s="45" t="s">
        <v>207</v>
      </c>
      <c r="G424" s="45" t="s">
        <v>218</v>
      </c>
      <c r="H424" s="45" t="s">
        <v>217</v>
      </c>
      <c r="I424" s="45" t="s">
        <v>204</v>
      </c>
      <c r="J424" s="45" t="s">
        <v>203</v>
      </c>
    </row>
    <row r="425" spans="1:16">
      <c r="A425" s="45" t="s">
        <v>390</v>
      </c>
      <c r="B425" s="45">
        <v>2740</v>
      </c>
      <c r="C425" s="45" t="s">
        <v>1031</v>
      </c>
      <c r="D425" s="63" t="s">
        <v>1023</v>
      </c>
      <c r="E425" s="45" t="s">
        <v>201</v>
      </c>
      <c r="F425" s="45" t="s">
        <v>200</v>
      </c>
      <c r="G425" s="45" t="s">
        <v>218</v>
      </c>
      <c r="H425" s="45" t="s">
        <v>217</v>
      </c>
      <c r="I425" s="45" t="s">
        <v>204</v>
      </c>
      <c r="J425" s="45" t="s">
        <v>203</v>
      </c>
    </row>
    <row r="426" spans="1:16">
      <c r="A426" s="45" t="s">
        <v>389</v>
      </c>
      <c r="B426" s="45">
        <v>120</v>
      </c>
      <c r="C426" s="45" t="s">
        <v>1026</v>
      </c>
      <c r="D426" s="63" t="s">
        <v>1029</v>
      </c>
      <c r="E426" s="45" t="s">
        <v>148</v>
      </c>
      <c r="F426" s="45" t="s">
        <v>147</v>
      </c>
      <c r="G426" s="45" t="s">
        <v>218</v>
      </c>
      <c r="H426" s="45" t="s">
        <v>217</v>
      </c>
      <c r="I426" s="45" t="s">
        <v>204</v>
      </c>
      <c r="J426" s="45" t="s">
        <v>203</v>
      </c>
    </row>
    <row r="427" spans="1:16">
      <c r="A427" s="45" t="s">
        <v>388</v>
      </c>
      <c r="B427" s="45">
        <v>120</v>
      </c>
      <c r="C427" s="45" t="s">
        <v>1031</v>
      </c>
      <c r="D427" s="63" t="s">
        <v>1023</v>
      </c>
      <c r="E427" s="45" t="s">
        <v>216</v>
      </c>
      <c r="F427" s="45" t="s">
        <v>141</v>
      </c>
      <c r="G427" s="45" t="s">
        <v>218</v>
      </c>
      <c r="H427" s="45" t="s">
        <v>217</v>
      </c>
      <c r="I427" s="45" t="s">
        <v>204</v>
      </c>
      <c r="J427" s="45" t="s">
        <v>203</v>
      </c>
    </row>
    <row r="428" spans="1:16">
      <c r="A428" s="45" t="s">
        <v>387</v>
      </c>
      <c r="B428" s="45">
        <v>-10000</v>
      </c>
      <c r="C428" s="45" t="s">
        <v>1026</v>
      </c>
      <c r="D428" s="63" t="s">
        <v>1027</v>
      </c>
      <c r="E428" s="45" t="s">
        <v>361</v>
      </c>
      <c r="F428" s="45" t="s">
        <v>360</v>
      </c>
      <c r="G428" s="45" t="s">
        <v>289</v>
      </c>
      <c r="H428" s="45" t="s">
        <v>288</v>
      </c>
      <c r="I428" s="45" t="s">
        <v>374</v>
      </c>
      <c r="J428" s="45" t="s">
        <v>373</v>
      </c>
      <c r="O428" s="45" t="s">
        <v>386</v>
      </c>
      <c r="P428" s="45" t="s">
        <v>385</v>
      </c>
    </row>
    <row r="429" spans="1:16">
      <c r="A429" s="45" t="s">
        <v>384</v>
      </c>
      <c r="B429" s="45">
        <v>-8000</v>
      </c>
      <c r="C429" s="45" t="s">
        <v>1026</v>
      </c>
      <c r="D429" s="63" t="s">
        <v>1027</v>
      </c>
      <c r="E429" s="45" t="s">
        <v>383</v>
      </c>
      <c r="F429" s="45" t="s">
        <v>382</v>
      </c>
      <c r="G429" s="45" t="s">
        <v>289</v>
      </c>
      <c r="H429" s="45" t="s">
        <v>288</v>
      </c>
      <c r="I429" s="45" t="s">
        <v>381</v>
      </c>
      <c r="J429" s="45" t="s">
        <v>380</v>
      </c>
      <c r="O429" s="45" t="s">
        <v>379</v>
      </c>
      <c r="P429" s="45" t="s">
        <v>378</v>
      </c>
    </row>
    <row r="430" spans="1:16">
      <c r="A430" s="45" t="s">
        <v>220</v>
      </c>
      <c r="B430" s="45">
        <v>45</v>
      </c>
      <c r="C430" s="45" t="s">
        <v>1026</v>
      </c>
      <c r="D430" s="63" t="s">
        <v>1029</v>
      </c>
      <c r="E430" s="45" t="s">
        <v>221</v>
      </c>
      <c r="F430" s="45" t="s">
        <v>220</v>
      </c>
      <c r="G430" s="45" t="s">
        <v>193</v>
      </c>
      <c r="H430" s="45" t="s">
        <v>192</v>
      </c>
      <c r="I430" s="45" t="s">
        <v>123</v>
      </c>
      <c r="J430" s="45" t="s">
        <v>122</v>
      </c>
    </row>
    <row r="431" spans="1:16">
      <c r="A431" s="45" t="s">
        <v>223</v>
      </c>
      <c r="B431" s="45">
        <v>300</v>
      </c>
      <c r="C431" s="45" t="s">
        <v>1026</v>
      </c>
      <c r="D431" s="63" t="s">
        <v>1029</v>
      </c>
      <c r="E431" s="63">
        <v>550304</v>
      </c>
      <c r="F431" s="45" t="s">
        <v>223</v>
      </c>
      <c r="G431" s="45" t="s">
        <v>193</v>
      </c>
      <c r="H431" s="45" t="s">
        <v>192</v>
      </c>
      <c r="I431" s="45" t="s">
        <v>123</v>
      </c>
      <c r="J431" s="45" t="s">
        <v>122</v>
      </c>
    </row>
    <row r="432" spans="1:16">
      <c r="A432" s="45" t="s">
        <v>152</v>
      </c>
      <c r="B432" s="45">
        <v>64</v>
      </c>
      <c r="C432" s="45" t="s">
        <v>1026</v>
      </c>
      <c r="D432" s="63" t="s">
        <v>1029</v>
      </c>
      <c r="E432" s="45" t="s">
        <v>153</v>
      </c>
      <c r="F432" s="45" t="s">
        <v>152</v>
      </c>
      <c r="G432" s="45" t="s">
        <v>193</v>
      </c>
      <c r="H432" s="45" t="s">
        <v>192</v>
      </c>
      <c r="I432" s="45" t="s">
        <v>123</v>
      </c>
      <c r="J432" s="45" t="s">
        <v>122</v>
      </c>
    </row>
    <row r="433" spans="1:16">
      <c r="A433" s="45" t="s">
        <v>251</v>
      </c>
      <c r="B433" s="45">
        <v>-64</v>
      </c>
      <c r="C433" s="45" t="s">
        <v>1026</v>
      </c>
      <c r="D433" s="63" t="s">
        <v>1029</v>
      </c>
      <c r="E433" s="45" t="s">
        <v>252</v>
      </c>
      <c r="F433" s="45" t="s">
        <v>251</v>
      </c>
      <c r="G433" s="45" t="s">
        <v>193</v>
      </c>
      <c r="H433" s="45" t="s">
        <v>192</v>
      </c>
      <c r="I433" s="45" t="s">
        <v>123</v>
      </c>
      <c r="J433" s="45" t="s">
        <v>122</v>
      </c>
    </row>
    <row r="434" spans="1:16">
      <c r="A434" s="45" t="s">
        <v>174</v>
      </c>
      <c r="B434" s="45">
        <v>300</v>
      </c>
      <c r="C434" s="45" t="s">
        <v>1026</v>
      </c>
      <c r="D434" s="63" t="s">
        <v>1029</v>
      </c>
      <c r="E434" s="45" t="s">
        <v>175</v>
      </c>
      <c r="F434" s="45" t="s">
        <v>174</v>
      </c>
      <c r="G434" s="45" t="s">
        <v>159</v>
      </c>
      <c r="H434" s="45" t="s">
        <v>158</v>
      </c>
      <c r="I434" s="45" t="s">
        <v>157</v>
      </c>
      <c r="J434" s="45" t="s">
        <v>156</v>
      </c>
    </row>
    <row r="435" spans="1:16">
      <c r="A435" s="45" t="s">
        <v>176</v>
      </c>
      <c r="B435" s="45">
        <v>-300</v>
      </c>
      <c r="C435" s="45" t="s">
        <v>1026</v>
      </c>
      <c r="D435" s="63" t="s">
        <v>1029</v>
      </c>
      <c r="E435" s="45" t="s">
        <v>177</v>
      </c>
      <c r="F435" s="45" t="s">
        <v>176</v>
      </c>
      <c r="G435" s="45" t="s">
        <v>159</v>
      </c>
      <c r="H435" s="45" t="s">
        <v>158</v>
      </c>
      <c r="I435" s="45" t="s">
        <v>157</v>
      </c>
      <c r="J435" s="45" t="s">
        <v>156</v>
      </c>
    </row>
    <row r="436" spans="1:16">
      <c r="A436" s="45" t="s">
        <v>377</v>
      </c>
      <c r="B436" s="45">
        <v>991</v>
      </c>
      <c r="C436" s="45" t="s">
        <v>1026</v>
      </c>
      <c r="D436" s="63" t="s">
        <v>1029</v>
      </c>
      <c r="E436" s="45" t="s">
        <v>177</v>
      </c>
      <c r="F436" s="45" t="s">
        <v>176</v>
      </c>
      <c r="G436" s="45" t="s">
        <v>159</v>
      </c>
      <c r="H436" s="45" t="s">
        <v>158</v>
      </c>
      <c r="I436" s="45" t="s">
        <v>157</v>
      </c>
      <c r="J436" s="45" t="s">
        <v>156</v>
      </c>
    </row>
    <row r="437" spans="1:16">
      <c r="A437" s="45" t="s">
        <v>377</v>
      </c>
      <c r="B437" s="45">
        <v>150</v>
      </c>
      <c r="C437" s="45" t="s">
        <v>1026</v>
      </c>
      <c r="D437" s="63" t="s">
        <v>1029</v>
      </c>
      <c r="E437" s="45" t="s">
        <v>127</v>
      </c>
      <c r="F437" s="45" t="s">
        <v>126</v>
      </c>
      <c r="G437" s="45" t="s">
        <v>159</v>
      </c>
      <c r="H437" s="45" t="s">
        <v>158</v>
      </c>
      <c r="I437" s="45" t="s">
        <v>157</v>
      </c>
      <c r="J437" s="45" t="s">
        <v>156</v>
      </c>
    </row>
    <row r="438" spans="1:16">
      <c r="A438" s="45" t="s">
        <v>376</v>
      </c>
      <c r="B438" s="45">
        <v>1141</v>
      </c>
      <c r="C438" s="45" t="s">
        <v>1031</v>
      </c>
      <c r="D438" s="63" t="s">
        <v>1023</v>
      </c>
      <c r="E438" s="45" t="s">
        <v>216</v>
      </c>
      <c r="F438" s="45" t="s">
        <v>141</v>
      </c>
      <c r="G438" s="45" t="s">
        <v>159</v>
      </c>
      <c r="H438" s="45" t="s">
        <v>158</v>
      </c>
      <c r="I438" s="45" t="s">
        <v>157</v>
      </c>
      <c r="J438" s="45" t="s">
        <v>156</v>
      </c>
    </row>
    <row r="439" spans="1:16">
      <c r="A439" s="45" t="s">
        <v>375</v>
      </c>
      <c r="B439" s="45">
        <v>-9000</v>
      </c>
      <c r="C439" s="45" t="s">
        <v>1026</v>
      </c>
      <c r="D439" s="63" t="s">
        <v>1027</v>
      </c>
      <c r="E439" s="45" t="s">
        <v>361</v>
      </c>
      <c r="F439" s="45" t="s">
        <v>360</v>
      </c>
      <c r="G439" s="45" t="s">
        <v>289</v>
      </c>
      <c r="H439" s="45" t="s">
        <v>288</v>
      </c>
      <c r="I439" s="45" t="s">
        <v>374</v>
      </c>
      <c r="J439" s="45" t="s">
        <v>373</v>
      </c>
      <c r="O439" s="45" t="s">
        <v>372</v>
      </c>
      <c r="P439" s="45" t="s">
        <v>371</v>
      </c>
    </row>
    <row r="440" spans="1:16">
      <c r="A440" s="45" t="s">
        <v>370</v>
      </c>
      <c r="B440" s="45">
        <v>-9853</v>
      </c>
      <c r="C440" s="45" t="s">
        <v>1026</v>
      </c>
      <c r="D440" s="63" t="s">
        <v>1029</v>
      </c>
      <c r="E440" s="45" t="s">
        <v>369</v>
      </c>
      <c r="F440" s="45" t="s">
        <v>368</v>
      </c>
      <c r="G440" s="45" t="s">
        <v>289</v>
      </c>
      <c r="H440" s="45" t="s">
        <v>288</v>
      </c>
      <c r="I440" s="45" t="s">
        <v>367</v>
      </c>
      <c r="J440" s="45" t="s">
        <v>366</v>
      </c>
      <c r="O440" s="45" t="s">
        <v>365</v>
      </c>
      <c r="P440" s="45" t="s">
        <v>364</v>
      </c>
    </row>
    <row r="441" spans="1:16">
      <c r="A441" s="45" t="s">
        <v>363</v>
      </c>
      <c r="B441" s="45">
        <v>35500</v>
      </c>
      <c r="C441" s="45" t="s">
        <v>1026</v>
      </c>
      <c r="D441" s="63" t="s">
        <v>1027</v>
      </c>
      <c r="E441" s="45" t="s">
        <v>291</v>
      </c>
      <c r="F441" s="45" t="s">
        <v>290</v>
      </c>
      <c r="G441" s="45" t="s">
        <v>289</v>
      </c>
      <c r="H441" s="45" t="s">
        <v>288</v>
      </c>
      <c r="I441" s="45" t="s">
        <v>359</v>
      </c>
      <c r="J441" s="45" t="s">
        <v>358</v>
      </c>
      <c r="O441" s="45" t="s">
        <v>357</v>
      </c>
      <c r="P441" s="45" t="s">
        <v>356</v>
      </c>
    </row>
    <row r="442" spans="1:16">
      <c r="A442" s="45" t="s">
        <v>363</v>
      </c>
      <c r="B442" s="45">
        <v>-35500</v>
      </c>
      <c r="C442" s="45" t="s">
        <v>1026</v>
      </c>
      <c r="D442" s="63" t="s">
        <v>1027</v>
      </c>
      <c r="E442" s="45" t="s">
        <v>361</v>
      </c>
      <c r="F442" s="45" t="s">
        <v>360</v>
      </c>
      <c r="G442" s="45" t="s">
        <v>289</v>
      </c>
      <c r="H442" s="45" t="s">
        <v>288</v>
      </c>
      <c r="I442" s="45" t="s">
        <v>359</v>
      </c>
      <c r="J442" s="45" t="s">
        <v>358</v>
      </c>
      <c r="O442" s="45" t="s">
        <v>357</v>
      </c>
      <c r="P442" s="45" t="s">
        <v>356</v>
      </c>
    </row>
    <row r="443" spans="1:16">
      <c r="A443" s="45" t="s">
        <v>362</v>
      </c>
      <c r="B443" s="45">
        <v>-6500</v>
      </c>
      <c r="C443" s="45" t="s">
        <v>1026</v>
      </c>
      <c r="D443" s="63" t="s">
        <v>1027</v>
      </c>
      <c r="E443" s="45" t="s">
        <v>361</v>
      </c>
      <c r="F443" s="45" t="s">
        <v>360</v>
      </c>
      <c r="G443" s="45" t="s">
        <v>289</v>
      </c>
      <c r="H443" s="45" t="s">
        <v>288</v>
      </c>
      <c r="I443" s="45" t="s">
        <v>359</v>
      </c>
      <c r="J443" s="45" t="s">
        <v>358</v>
      </c>
      <c r="O443" s="45" t="s">
        <v>357</v>
      </c>
      <c r="P443" s="45" t="s">
        <v>356</v>
      </c>
    </row>
    <row r="444" spans="1:16">
      <c r="A444" s="45" t="s">
        <v>238</v>
      </c>
      <c r="B444" s="45">
        <v>1600</v>
      </c>
      <c r="C444" s="45" t="s">
        <v>1026</v>
      </c>
      <c r="D444" s="63" t="s">
        <v>1029</v>
      </c>
      <c r="E444" s="63">
        <v>551307</v>
      </c>
      <c r="F444" s="45" t="s">
        <v>238</v>
      </c>
      <c r="G444" s="45" t="s">
        <v>227</v>
      </c>
      <c r="H444" s="45" t="s">
        <v>226</v>
      </c>
      <c r="I444" s="45" t="s">
        <v>225</v>
      </c>
      <c r="J444" s="45" t="s">
        <v>224</v>
      </c>
    </row>
    <row r="445" spans="1:16">
      <c r="A445" s="45" t="s">
        <v>118</v>
      </c>
      <c r="B445" s="45">
        <v>-1600</v>
      </c>
      <c r="C445" s="45" t="s">
        <v>1026</v>
      </c>
      <c r="D445" s="63" t="s">
        <v>1029</v>
      </c>
      <c r="E445" s="45" t="s">
        <v>119</v>
      </c>
      <c r="F445" s="45" t="s">
        <v>118</v>
      </c>
      <c r="G445" s="45" t="s">
        <v>227</v>
      </c>
      <c r="H445" s="45" t="s">
        <v>226</v>
      </c>
      <c r="I445" s="45" t="s">
        <v>225</v>
      </c>
      <c r="J445" s="45" t="s">
        <v>224</v>
      </c>
    </row>
    <row r="446" spans="1:16">
      <c r="A446" s="45" t="s">
        <v>176</v>
      </c>
      <c r="B446" s="45">
        <v>1000</v>
      </c>
      <c r="C446" s="45" t="s">
        <v>1026</v>
      </c>
      <c r="D446" s="63" t="s">
        <v>1029</v>
      </c>
      <c r="E446" s="45" t="s">
        <v>177</v>
      </c>
      <c r="F446" s="45" t="s">
        <v>176</v>
      </c>
      <c r="G446" s="45" t="s">
        <v>227</v>
      </c>
      <c r="H446" s="45" t="s">
        <v>226</v>
      </c>
      <c r="I446" s="45" t="s">
        <v>225</v>
      </c>
      <c r="J446" s="45" t="s">
        <v>224</v>
      </c>
    </row>
    <row r="447" spans="1:16">
      <c r="A447" s="45" t="s">
        <v>271</v>
      </c>
      <c r="B447" s="45">
        <v>-1000</v>
      </c>
      <c r="C447" s="45" t="s">
        <v>1026</v>
      </c>
      <c r="D447" s="63" t="s">
        <v>1029</v>
      </c>
      <c r="E447" s="45" t="s">
        <v>272</v>
      </c>
      <c r="F447" s="45" t="s">
        <v>271</v>
      </c>
      <c r="G447" s="45" t="s">
        <v>227</v>
      </c>
      <c r="H447" s="45" t="s">
        <v>226</v>
      </c>
      <c r="I447" s="45" t="s">
        <v>225</v>
      </c>
      <c r="J447" s="45" t="s">
        <v>224</v>
      </c>
    </row>
    <row r="448" spans="1:16">
      <c r="A448" s="45" t="s">
        <v>355</v>
      </c>
      <c r="B448" s="45">
        <v>-50</v>
      </c>
      <c r="C448" s="45" t="s">
        <v>1026</v>
      </c>
      <c r="D448" s="63" t="s">
        <v>1029</v>
      </c>
      <c r="E448" s="45" t="s">
        <v>221</v>
      </c>
      <c r="F448" s="45" t="s">
        <v>220</v>
      </c>
      <c r="G448" s="45" t="s">
        <v>218</v>
      </c>
      <c r="H448" s="45" t="s">
        <v>217</v>
      </c>
      <c r="I448" s="45" t="s">
        <v>204</v>
      </c>
      <c r="J448" s="45" t="s">
        <v>203</v>
      </c>
    </row>
    <row r="449" spans="1:10">
      <c r="A449" s="45" t="s">
        <v>271</v>
      </c>
      <c r="B449" s="45">
        <v>1000</v>
      </c>
      <c r="C449" s="45" t="s">
        <v>1026</v>
      </c>
      <c r="D449" s="63" t="s">
        <v>1029</v>
      </c>
      <c r="E449" s="45" t="s">
        <v>272</v>
      </c>
      <c r="F449" s="45" t="s">
        <v>271</v>
      </c>
      <c r="G449" s="45" t="s">
        <v>227</v>
      </c>
      <c r="H449" s="45" t="s">
        <v>226</v>
      </c>
      <c r="I449" s="45" t="s">
        <v>225</v>
      </c>
      <c r="J449" s="45" t="s">
        <v>224</v>
      </c>
    </row>
    <row r="450" spans="1:10">
      <c r="A450" s="45" t="s">
        <v>196</v>
      </c>
      <c r="B450" s="45">
        <v>-1000</v>
      </c>
      <c r="C450" s="45" t="s">
        <v>1026</v>
      </c>
      <c r="D450" s="63" t="s">
        <v>1029</v>
      </c>
      <c r="E450" s="45" t="s">
        <v>197</v>
      </c>
      <c r="F450" s="45" t="s">
        <v>196</v>
      </c>
      <c r="G450" s="45" t="s">
        <v>227</v>
      </c>
      <c r="H450" s="45" t="s">
        <v>226</v>
      </c>
      <c r="I450" s="45" t="s">
        <v>225</v>
      </c>
      <c r="J450" s="45" t="s">
        <v>224</v>
      </c>
    </row>
    <row r="451" spans="1:10">
      <c r="A451" s="45" t="s">
        <v>333</v>
      </c>
      <c r="B451" s="45">
        <v>14000</v>
      </c>
      <c r="C451" s="45" t="s">
        <v>1026</v>
      </c>
      <c r="D451" s="63" t="s">
        <v>1029</v>
      </c>
      <c r="E451" s="63">
        <v>551306</v>
      </c>
      <c r="F451" s="45" t="s">
        <v>333</v>
      </c>
      <c r="G451" s="45" t="s">
        <v>227</v>
      </c>
      <c r="H451" s="45" t="s">
        <v>226</v>
      </c>
      <c r="I451" s="45" t="s">
        <v>225</v>
      </c>
      <c r="J451" s="45" t="s">
        <v>224</v>
      </c>
    </row>
    <row r="452" spans="1:10">
      <c r="A452" s="45" t="s">
        <v>118</v>
      </c>
      <c r="B452" s="45">
        <v>-14000</v>
      </c>
      <c r="C452" s="45" t="s">
        <v>1026</v>
      </c>
      <c r="D452" s="63" t="s">
        <v>1029</v>
      </c>
      <c r="E452" s="45" t="s">
        <v>119</v>
      </c>
      <c r="F452" s="45" t="s">
        <v>118</v>
      </c>
      <c r="G452" s="45" t="s">
        <v>227</v>
      </c>
      <c r="H452" s="45" t="s">
        <v>226</v>
      </c>
      <c r="I452" s="45" t="s">
        <v>225</v>
      </c>
      <c r="J452" s="45" t="s">
        <v>224</v>
      </c>
    </row>
    <row r="453" spans="1:10">
      <c r="A453" s="45" t="s">
        <v>186</v>
      </c>
      <c r="B453" s="45">
        <v>450</v>
      </c>
      <c r="C453" s="45" t="s">
        <v>1026</v>
      </c>
      <c r="D453" s="63" t="s">
        <v>1029</v>
      </c>
      <c r="E453" s="45" t="s">
        <v>187</v>
      </c>
      <c r="F453" s="45" t="s">
        <v>186</v>
      </c>
      <c r="G453" s="45" t="s">
        <v>227</v>
      </c>
      <c r="H453" s="45" t="s">
        <v>226</v>
      </c>
      <c r="I453" s="45" t="s">
        <v>225</v>
      </c>
      <c r="J453" s="45" t="s">
        <v>224</v>
      </c>
    </row>
    <row r="454" spans="1:10">
      <c r="A454" s="45" t="s">
        <v>126</v>
      </c>
      <c r="B454" s="45">
        <v>-4750</v>
      </c>
      <c r="C454" s="45" t="s">
        <v>1026</v>
      </c>
      <c r="D454" s="63" t="s">
        <v>1029</v>
      </c>
      <c r="E454" s="45" t="s">
        <v>127</v>
      </c>
      <c r="F454" s="45" t="s">
        <v>126</v>
      </c>
      <c r="G454" s="45" t="s">
        <v>348</v>
      </c>
      <c r="H454" s="45" t="s">
        <v>347</v>
      </c>
      <c r="I454" s="45" t="s">
        <v>346</v>
      </c>
      <c r="J454" s="45" t="s">
        <v>345</v>
      </c>
    </row>
    <row r="455" spans="1:10">
      <c r="A455" s="45" t="s">
        <v>186</v>
      </c>
      <c r="B455" s="45">
        <v>-3000</v>
      </c>
      <c r="C455" s="45" t="s">
        <v>1026</v>
      </c>
      <c r="D455" s="63" t="s">
        <v>1029</v>
      </c>
      <c r="E455" s="45" t="s">
        <v>187</v>
      </c>
      <c r="F455" s="45" t="s">
        <v>186</v>
      </c>
      <c r="G455" s="45" t="s">
        <v>348</v>
      </c>
      <c r="H455" s="45" t="s">
        <v>347</v>
      </c>
      <c r="I455" s="45" t="s">
        <v>346</v>
      </c>
      <c r="J455" s="45" t="s">
        <v>345</v>
      </c>
    </row>
    <row r="456" spans="1:10">
      <c r="A456" s="45" t="s">
        <v>353</v>
      </c>
      <c r="B456" s="45">
        <v>500</v>
      </c>
      <c r="C456" s="45" t="s">
        <v>1026</v>
      </c>
      <c r="D456" s="63" t="s">
        <v>1029</v>
      </c>
      <c r="E456" s="45" t="s">
        <v>354</v>
      </c>
      <c r="F456" s="45" t="s">
        <v>353</v>
      </c>
      <c r="G456" s="45" t="s">
        <v>348</v>
      </c>
      <c r="H456" s="45" t="s">
        <v>347</v>
      </c>
      <c r="I456" s="45" t="s">
        <v>346</v>
      </c>
      <c r="J456" s="45" t="s">
        <v>345</v>
      </c>
    </row>
    <row r="457" spans="1:10">
      <c r="A457" s="45" t="s">
        <v>264</v>
      </c>
      <c r="B457" s="45">
        <v>100</v>
      </c>
      <c r="C457" s="45" t="s">
        <v>1026</v>
      </c>
      <c r="D457" s="63" t="s">
        <v>1028</v>
      </c>
      <c r="E457" s="45" t="s">
        <v>265</v>
      </c>
      <c r="F457" s="45" t="s">
        <v>264</v>
      </c>
      <c r="G457" s="45" t="s">
        <v>348</v>
      </c>
      <c r="H457" s="45" t="s">
        <v>347</v>
      </c>
      <c r="I457" s="45" t="s">
        <v>346</v>
      </c>
      <c r="J457" s="45" t="s">
        <v>345</v>
      </c>
    </row>
    <row r="458" spans="1:10">
      <c r="A458" s="45" t="s">
        <v>262</v>
      </c>
      <c r="B458" s="45">
        <v>1800</v>
      </c>
      <c r="C458" s="45" t="s">
        <v>1026</v>
      </c>
      <c r="D458" s="63" t="s">
        <v>1028</v>
      </c>
      <c r="E458" s="45" t="s">
        <v>263</v>
      </c>
      <c r="F458" s="45" t="s">
        <v>262</v>
      </c>
      <c r="G458" s="45" t="s">
        <v>348</v>
      </c>
      <c r="H458" s="45" t="s">
        <v>347</v>
      </c>
      <c r="I458" s="45" t="s">
        <v>346</v>
      </c>
      <c r="J458" s="45" t="s">
        <v>345</v>
      </c>
    </row>
    <row r="459" spans="1:10">
      <c r="A459" s="45" t="s">
        <v>351</v>
      </c>
      <c r="B459" s="45">
        <v>2350</v>
      </c>
      <c r="C459" s="45" t="s">
        <v>1026</v>
      </c>
      <c r="D459" s="63" t="s">
        <v>1028</v>
      </c>
      <c r="E459" s="45" t="s">
        <v>352</v>
      </c>
      <c r="F459" s="45" t="s">
        <v>351</v>
      </c>
      <c r="G459" s="45" t="s">
        <v>348</v>
      </c>
      <c r="H459" s="45" t="s">
        <v>347</v>
      </c>
      <c r="I459" s="45" t="s">
        <v>346</v>
      </c>
      <c r="J459" s="45" t="s">
        <v>345</v>
      </c>
    </row>
    <row r="460" spans="1:10">
      <c r="A460" s="45" t="s">
        <v>349</v>
      </c>
      <c r="B460" s="45">
        <v>3000</v>
      </c>
      <c r="C460" s="45" t="s">
        <v>1026</v>
      </c>
      <c r="D460" s="63" t="s">
        <v>1028</v>
      </c>
      <c r="E460" s="45" t="s">
        <v>350</v>
      </c>
      <c r="F460" s="45" t="s">
        <v>349</v>
      </c>
      <c r="G460" s="45" t="s">
        <v>348</v>
      </c>
      <c r="H460" s="45" t="s">
        <v>347</v>
      </c>
      <c r="I460" s="45" t="s">
        <v>346</v>
      </c>
      <c r="J460" s="45" t="s">
        <v>345</v>
      </c>
    </row>
    <row r="461" spans="1:10">
      <c r="A461" s="45" t="s">
        <v>344</v>
      </c>
      <c r="B461" s="45">
        <v>3500</v>
      </c>
      <c r="C461" s="45" t="s">
        <v>1026</v>
      </c>
      <c r="D461" s="63" t="s">
        <v>1029</v>
      </c>
      <c r="E461" s="63">
        <v>551300</v>
      </c>
      <c r="F461" s="45" t="s">
        <v>235</v>
      </c>
      <c r="G461" s="45" t="s">
        <v>227</v>
      </c>
      <c r="H461" s="45" t="s">
        <v>226</v>
      </c>
      <c r="I461" s="45" t="s">
        <v>225</v>
      </c>
      <c r="J461" s="45" t="s">
        <v>224</v>
      </c>
    </row>
    <row r="462" spans="1:10">
      <c r="A462" s="45" t="s">
        <v>118</v>
      </c>
      <c r="B462" s="45">
        <v>-3500</v>
      </c>
      <c r="C462" s="45" t="s">
        <v>1026</v>
      </c>
      <c r="D462" s="63" t="s">
        <v>1029</v>
      </c>
      <c r="E462" s="45" t="s">
        <v>119</v>
      </c>
      <c r="F462" s="45" t="s">
        <v>118</v>
      </c>
      <c r="G462" s="45" t="s">
        <v>343</v>
      </c>
      <c r="H462" s="45" t="s">
        <v>101</v>
      </c>
      <c r="I462" s="45" t="s">
        <v>342</v>
      </c>
      <c r="J462" s="45" t="s">
        <v>341</v>
      </c>
    </row>
    <row r="463" spans="1:10">
      <c r="A463" s="45" t="s">
        <v>180</v>
      </c>
      <c r="B463" s="45">
        <v>-7145</v>
      </c>
      <c r="C463" s="45" t="s">
        <v>1026</v>
      </c>
      <c r="D463" s="63" t="s">
        <v>1028</v>
      </c>
      <c r="E463" s="45" t="s">
        <v>181</v>
      </c>
      <c r="F463" s="45" t="s">
        <v>180</v>
      </c>
      <c r="G463" s="45" t="s">
        <v>339</v>
      </c>
      <c r="H463" s="45" t="s">
        <v>338</v>
      </c>
      <c r="I463" s="45" t="s">
        <v>337</v>
      </c>
      <c r="J463" s="45" t="s">
        <v>336</v>
      </c>
    </row>
    <row r="464" spans="1:10">
      <c r="A464" s="45" t="s">
        <v>207</v>
      </c>
      <c r="B464" s="45">
        <v>-3240</v>
      </c>
      <c r="C464" s="45" t="s">
        <v>1026</v>
      </c>
      <c r="D464" s="63" t="s">
        <v>1028</v>
      </c>
      <c r="E464" s="45" t="s">
        <v>208</v>
      </c>
      <c r="F464" s="45" t="s">
        <v>207</v>
      </c>
      <c r="G464" s="45" t="s">
        <v>339</v>
      </c>
      <c r="H464" s="45" t="s">
        <v>338</v>
      </c>
      <c r="I464" s="45" t="s">
        <v>337</v>
      </c>
      <c r="J464" s="45" t="s">
        <v>336</v>
      </c>
    </row>
    <row r="465" spans="1:16">
      <c r="A465" s="45" t="s">
        <v>178</v>
      </c>
      <c r="B465" s="45">
        <v>1361</v>
      </c>
      <c r="C465" s="45" t="s">
        <v>1026</v>
      </c>
      <c r="D465" s="63" t="s">
        <v>1028</v>
      </c>
      <c r="E465" s="45" t="s">
        <v>179</v>
      </c>
      <c r="F465" s="45" t="s">
        <v>178</v>
      </c>
      <c r="G465" s="45" t="s">
        <v>339</v>
      </c>
      <c r="H465" s="45" t="s">
        <v>338</v>
      </c>
      <c r="I465" s="45" t="s">
        <v>337</v>
      </c>
      <c r="J465" s="45" t="s">
        <v>336</v>
      </c>
    </row>
    <row r="466" spans="1:16">
      <c r="A466" s="45" t="s">
        <v>340</v>
      </c>
      <c r="B466" s="45">
        <v>8772</v>
      </c>
      <c r="C466" s="45" t="s">
        <v>1026</v>
      </c>
      <c r="D466" s="63" t="s">
        <v>1028</v>
      </c>
      <c r="E466" s="63">
        <v>500430</v>
      </c>
      <c r="F466" s="45" t="s">
        <v>340</v>
      </c>
      <c r="G466" s="45" t="s">
        <v>339</v>
      </c>
      <c r="H466" s="45" t="s">
        <v>338</v>
      </c>
      <c r="I466" s="45" t="s">
        <v>337</v>
      </c>
      <c r="J466" s="45" t="s">
        <v>336</v>
      </c>
    </row>
    <row r="467" spans="1:16">
      <c r="A467" s="45" t="s">
        <v>162</v>
      </c>
      <c r="B467" s="45">
        <v>252</v>
      </c>
      <c r="C467" s="45" t="s">
        <v>1026</v>
      </c>
      <c r="D467" s="63" t="s">
        <v>1028</v>
      </c>
      <c r="E467" s="45" t="s">
        <v>163</v>
      </c>
      <c r="F467" s="45" t="s">
        <v>162</v>
      </c>
      <c r="G467" s="45" t="s">
        <v>339</v>
      </c>
      <c r="H467" s="45" t="s">
        <v>338</v>
      </c>
      <c r="I467" s="45" t="s">
        <v>337</v>
      </c>
      <c r="J467" s="45" t="s">
        <v>336</v>
      </c>
    </row>
    <row r="468" spans="1:16">
      <c r="A468" s="45" t="s">
        <v>334</v>
      </c>
      <c r="B468" s="45">
        <v>7000</v>
      </c>
      <c r="C468" s="45" t="s">
        <v>1026</v>
      </c>
      <c r="D468" s="63" t="s">
        <v>1029</v>
      </c>
      <c r="E468" s="45" t="s">
        <v>335</v>
      </c>
      <c r="F468" s="45" t="s">
        <v>334</v>
      </c>
      <c r="G468" s="45" t="s">
        <v>227</v>
      </c>
      <c r="H468" s="45" t="s">
        <v>226</v>
      </c>
      <c r="I468" s="45" t="s">
        <v>225</v>
      </c>
      <c r="J468" s="45" t="s">
        <v>224</v>
      </c>
    </row>
    <row r="469" spans="1:16">
      <c r="A469" s="45" t="s">
        <v>196</v>
      </c>
      <c r="B469" s="45">
        <v>-7000</v>
      </c>
      <c r="C469" s="45" t="s">
        <v>1026</v>
      </c>
      <c r="D469" s="63" t="s">
        <v>1029</v>
      </c>
      <c r="E469" s="45" t="s">
        <v>281</v>
      </c>
      <c r="F469" s="45" t="s">
        <v>196</v>
      </c>
      <c r="G469" s="45" t="s">
        <v>227</v>
      </c>
      <c r="H469" s="45" t="s">
        <v>226</v>
      </c>
      <c r="I469" s="45" t="s">
        <v>225</v>
      </c>
      <c r="J469" s="45" t="s">
        <v>224</v>
      </c>
    </row>
    <row r="470" spans="1:16">
      <c r="A470" s="45" t="s">
        <v>333</v>
      </c>
      <c r="B470" s="45">
        <v>5000</v>
      </c>
      <c r="C470" s="45" t="s">
        <v>1026</v>
      </c>
      <c r="D470" s="63" t="s">
        <v>1029</v>
      </c>
      <c r="E470" s="63">
        <v>551306</v>
      </c>
      <c r="F470" s="45" t="s">
        <v>333</v>
      </c>
      <c r="G470" s="45" t="s">
        <v>227</v>
      </c>
      <c r="H470" s="45" t="s">
        <v>226</v>
      </c>
      <c r="I470" s="45" t="s">
        <v>225</v>
      </c>
      <c r="J470" s="45" t="s">
        <v>224</v>
      </c>
    </row>
    <row r="471" spans="1:16">
      <c r="A471" s="45" t="s">
        <v>264</v>
      </c>
      <c r="B471" s="45">
        <v>-161</v>
      </c>
      <c r="C471" s="45" t="s">
        <v>1026</v>
      </c>
      <c r="D471" s="63" t="s">
        <v>1028</v>
      </c>
      <c r="E471" s="45" t="s">
        <v>265</v>
      </c>
      <c r="F471" s="45" t="s">
        <v>264</v>
      </c>
      <c r="G471" s="45" t="s">
        <v>326</v>
      </c>
      <c r="H471" s="45" t="s">
        <v>325</v>
      </c>
      <c r="I471" s="45" t="s">
        <v>330</v>
      </c>
      <c r="J471" s="45" t="s">
        <v>329</v>
      </c>
      <c r="O471" s="45" t="s">
        <v>328</v>
      </c>
      <c r="P471" s="45" t="s">
        <v>327</v>
      </c>
    </row>
    <row r="472" spans="1:16">
      <c r="A472" s="45" t="s">
        <v>262</v>
      </c>
      <c r="B472" s="45">
        <v>-6670</v>
      </c>
      <c r="C472" s="45" t="s">
        <v>1026</v>
      </c>
      <c r="D472" s="63" t="s">
        <v>1028</v>
      </c>
      <c r="E472" s="45" t="s">
        <v>263</v>
      </c>
      <c r="F472" s="45" t="s">
        <v>262</v>
      </c>
      <c r="G472" s="45" t="s">
        <v>326</v>
      </c>
      <c r="H472" s="45" t="s">
        <v>325</v>
      </c>
      <c r="I472" s="45" t="s">
        <v>330</v>
      </c>
      <c r="J472" s="45" t="s">
        <v>329</v>
      </c>
      <c r="O472" s="45" t="s">
        <v>328</v>
      </c>
      <c r="P472" s="45" t="s">
        <v>327</v>
      </c>
    </row>
    <row r="473" spans="1:16">
      <c r="A473" s="45" t="s">
        <v>331</v>
      </c>
      <c r="B473" s="45">
        <v>-20212</v>
      </c>
      <c r="C473" s="45" t="s">
        <v>1026</v>
      </c>
      <c r="D473" s="63" t="s">
        <v>1028</v>
      </c>
      <c r="E473" s="45" t="s">
        <v>332</v>
      </c>
      <c r="F473" s="45" t="s">
        <v>331</v>
      </c>
      <c r="G473" s="45" t="s">
        <v>326</v>
      </c>
      <c r="H473" s="45" t="s">
        <v>325</v>
      </c>
      <c r="I473" s="45" t="s">
        <v>330</v>
      </c>
      <c r="J473" s="45" t="s">
        <v>329</v>
      </c>
      <c r="O473" s="45" t="s">
        <v>328</v>
      </c>
      <c r="P473" s="45" t="s">
        <v>327</v>
      </c>
    </row>
    <row r="474" spans="1:16">
      <c r="A474" s="45" t="s">
        <v>264</v>
      </c>
      <c r="B474" s="45">
        <v>161</v>
      </c>
      <c r="C474" s="45" t="s">
        <v>1026</v>
      </c>
      <c r="D474" s="63" t="s">
        <v>1028</v>
      </c>
      <c r="E474" s="45" t="s">
        <v>265</v>
      </c>
      <c r="F474" s="45" t="s">
        <v>264</v>
      </c>
      <c r="G474" s="45" t="s">
        <v>326</v>
      </c>
      <c r="H474" s="45" t="s">
        <v>325</v>
      </c>
      <c r="I474" s="45" t="s">
        <v>330</v>
      </c>
      <c r="J474" s="45" t="s">
        <v>329</v>
      </c>
      <c r="M474" s="45" t="s">
        <v>324</v>
      </c>
      <c r="N474" s="45" t="s">
        <v>323</v>
      </c>
      <c r="O474" s="45" t="s">
        <v>328</v>
      </c>
      <c r="P474" s="45" t="s">
        <v>327</v>
      </c>
    </row>
    <row r="475" spans="1:16">
      <c r="A475" s="45" t="s">
        <v>262</v>
      </c>
      <c r="B475" s="45">
        <v>6670</v>
      </c>
      <c r="C475" s="45" t="s">
        <v>1026</v>
      </c>
      <c r="D475" s="63" t="s">
        <v>1028</v>
      </c>
      <c r="E475" s="45" t="s">
        <v>263</v>
      </c>
      <c r="F475" s="45" t="s">
        <v>262</v>
      </c>
      <c r="G475" s="45" t="s">
        <v>326</v>
      </c>
      <c r="H475" s="45" t="s">
        <v>325</v>
      </c>
      <c r="I475" s="45" t="s">
        <v>330</v>
      </c>
      <c r="J475" s="45" t="s">
        <v>329</v>
      </c>
      <c r="M475" s="45" t="s">
        <v>324</v>
      </c>
      <c r="N475" s="45" t="s">
        <v>323</v>
      </c>
      <c r="O475" s="45" t="s">
        <v>328</v>
      </c>
      <c r="P475" s="45" t="s">
        <v>327</v>
      </c>
    </row>
    <row r="476" spans="1:16">
      <c r="A476" s="45" t="s">
        <v>331</v>
      </c>
      <c r="B476" s="45">
        <v>20212</v>
      </c>
      <c r="C476" s="45" t="s">
        <v>1026</v>
      </c>
      <c r="D476" s="63" t="s">
        <v>1028</v>
      </c>
      <c r="E476" s="45" t="s">
        <v>332</v>
      </c>
      <c r="F476" s="45" t="s">
        <v>331</v>
      </c>
      <c r="G476" s="45" t="s">
        <v>326</v>
      </c>
      <c r="H476" s="45" t="s">
        <v>325</v>
      </c>
      <c r="I476" s="45" t="s">
        <v>330</v>
      </c>
      <c r="J476" s="45" t="s">
        <v>329</v>
      </c>
      <c r="M476" s="45" t="s">
        <v>324</v>
      </c>
      <c r="N476" s="45" t="s">
        <v>323</v>
      </c>
      <c r="O476" s="45" t="s">
        <v>328</v>
      </c>
      <c r="P476" s="45" t="s">
        <v>327</v>
      </c>
    </row>
    <row r="477" spans="1:16">
      <c r="A477" s="45" t="s">
        <v>304</v>
      </c>
      <c r="B477" s="45">
        <v>27043</v>
      </c>
      <c r="C477" s="45" t="s">
        <v>1031</v>
      </c>
      <c r="D477" s="63" t="s">
        <v>1023</v>
      </c>
      <c r="E477" s="45" t="s">
        <v>305</v>
      </c>
      <c r="F477" s="45" t="s">
        <v>304</v>
      </c>
      <c r="G477" s="45" t="s">
        <v>326</v>
      </c>
      <c r="H477" s="45" t="s">
        <v>325</v>
      </c>
      <c r="I477" s="45" t="s">
        <v>294</v>
      </c>
      <c r="J477" s="45" t="s">
        <v>293</v>
      </c>
      <c r="M477" s="45" t="s">
        <v>324</v>
      </c>
      <c r="N477" s="45" t="s">
        <v>323</v>
      </c>
    </row>
    <row r="478" spans="1:16">
      <c r="A478" s="45" t="s">
        <v>313</v>
      </c>
      <c r="B478" s="45">
        <v>4229</v>
      </c>
      <c r="C478" s="45" t="s">
        <v>1026</v>
      </c>
      <c r="D478" s="63" t="s">
        <v>1027</v>
      </c>
      <c r="E478" s="45" t="s">
        <v>322</v>
      </c>
      <c r="F478" s="45" t="s">
        <v>320</v>
      </c>
      <c r="G478" s="45" t="s">
        <v>289</v>
      </c>
      <c r="H478" s="45" t="s">
        <v>288</v>
      </c>
      <c r="I478" s="45" t="s">
        <v>319</v>
      </c>
      <c r="J478" s="45" t="s">
        <v>318</v>
      </c>
      <c r="M478" s="45" t="s">
        <v>317</v>
      </c>
      <c r="N478" s="45" t="s">
        <v>316</v>
      </c>
      <c r="O478" s="45" t="s">
        <v>321</v>
      </c>
      <c r="P478" s="45" t="s">
        <v>320</v>
      </c>
    </row>
    <row r="479" spans="1:16">
      <c r="A479" s="45" t="s">
        <v>313</v>
      </c>
      <c r="B479" s="45">
        <v>4229</v>
      </c>
      <c r="C479" s="45" t="s">
        <v>1031</v>
      </c>
      <c r="D479" s="63" t="s">
        <v>1023</v>
      </c>
      <c r="E479" s="45" t="s">
        <v>305</v>
      </c>
      <c r="F479" s="45" t="s">
        <v>304</v>
      </c>
      <c r="G479" s="45" t="s">
        <v>289</v>
      </c>
      <c r="H479" s="45" t="s">
        <v>288</v>
      </c>
      <c r="I479" s="45" t="s">
        <v>319</v>
      </c>
      <c r="J479" s="45" t="s">
        <v>318</v>
      </c>
      <c r="M479" s="45" t="s">
        <v>317</v>
      </c>
      <c r="N479" s="45" t="s">
        <v>316</v>
      </c>
    </row>
    <row r="480" spans="1:16">
      <c r="A480" s="45" t="s">
        <v>118</v>
      </c>
      <c r="B480" s="45">
        <v>1872</v>
      </c>
      <c r="C480" s="45" t="s">
        <v>1026</v>
      </c>
      <c r="D480" s="63" t="s">
        <v>1029</v>
      </c>
      <c r="E480" s="45" t="s">
        <v>119</v>
      </c>
      <c r="F480" s="45" t="s">
        <v>118</v>
      </c>
      <c r="G480" s="45" t="s">
        <v>227</v>
      </c>
      <c r="H480" s="45" t="s">
        <v>226</v>
      </c>
      <c r="I480" s="45" t="s">
        <v>225</v>
      </c>
      <c r="J480" s="45" t="s">
        <v>224</v>
      </c>
      <c r="M480" s="45" t="s">
        <v>310</v>
      </c>
      <c r="N480" s="45" t="s">
        <v>309</v>
      </c>
      <c r="O480" s="45" t="s">
        <v>315</v>
      </c>
      <c r="P480" s="45" t="s">
        <v>314</v>
      </c>
    </row>
    <row r="481" spans="1:16">
      <c r="A481" s="45" t="s">
        <v>313</v>
      </c>
      <c r="B481" s="45">
        <v>1872</v>
      </c>
      <c r="C481" s="45" t="s">
        <v>1031</v>
      </c>
      <c r="D481" s="63" t="s">
        <v>1023</v>
      </c>
      <c r="E481" s="45" t="s">
        <v>305</v>
      </c>
      <c r="F481" s="45" t="s">
        <v>304</v>
      </c>
      <c r="G481" s="45" t="s">
        <v>140</v>
      </c>
      <c r="H481" s="45" t="s">
        <v>139</v>
      </c>
      <c r="I481" s="45" t="s">
        <v>312</v>
      </c>
      <c r="J481" s="45" t="s">
        <v>311</v>
      </c>
      <c r="M481" s="45" t="s">
        <v>310</v>
      </c>
      <c r="N481" s="45" t="s">
        <v>309</v>
      </c>
    </row>
    <row r="482" spans="1:16">
      <c r="A482" s="45" t="s">
        <v>306</v>
      </c>
      <c r="B482" s="45">
        <v>-2924</v>
      </c>
      <c r="C482" s="45" t="s">
        <v>1026</v>
      </c>
      <c r="D482" s="63" t="s">
        <v>1029</v>
      </c>
      <c r="E482" s="45" t="s">
        <v>148</v>
      </c>
      <c r="F482" s="45" t="s">
        <v>147</v>
      </c>
      <c r="G482" s="45" t="s">
        <v>303</v>
      </c>
      <c r="H482" s="45" t="s">
        <v>302</v>
      </c>
      <c r="I482" s="45" t="s">
        <v>123</v>
      </c>
      <c r="J482" s="45" t="s">
        <v>122</v>
      </c>
      <c r="M482" s="45" t="s">
        <v>301</v>
      </c>
      <c r="N482" s="45" t="s">
        <v>300</v>
      </c>
      <c r="O482" s="45" t="s">
        <v>308</v>
      </c>
      <c r="P482" s="45" t="s">
        <v>307</v>
      </c>
    </row>
    <row r="483" spans="1:16">
      <c r="A483" s="45" t="s">
        <v>306</v>
      </c>
      <c r="B483" s="45">
        <v>-2924</v>
      </c>
      <c r="C483" s="45" t="s">
        <v>1031</v>
      </c>
      <c r="D483" s="63" t="s">
        <v>1023</v>
      </c>
      <c r="E483" s="45" t="s">
        <v>305</v>
      </c>
      <c r="F483" s="45" t="s">
        <v>304</v>
      </c>
      <c r="G483" s="45" t="s">
        <v>303</v>
      </c>
      <c r="H483" s="45" t="s">
        <v>302</v>
      </c>
      <c r="I483" s="45" t="s">
        <v>123</v>
      </c>
      <c r="J483" s="45" t="s">
        <v>122</v>
      </c>
      <c r="M483" s="45" t="s">
        <v>301</v>
      </c>
      <c r="N483" s="45" t="s">
        <v>300</v>
      </c>
    </row>
    <row r="484" spans="1:16">
      <c r="A484" s="45" t="s">
        <v>299</v>
      </c>
      <c r="B484" s="45">
        <v>-3634</v>
      </c>
      <c r="C484" s="45" t="s">
        <v>1031</v>
      </c>
      <c r="D484" s="63" t="s">
        <v>1023</v>
      </c>
      <c r="E484" s="45" t="s">
        <v>298</v>
      </c>
      <c r="F484" s="45" t="s">
        <v>297</v>
      </c>
      <c r="G484" s="45" t="s">
        <v>296</v>
      </c>
      <c r="H484" s="45" t="s">
        <v>295</v>
      </c>
      <c r="I484" s="45" t="s">
        <v>294</v>
      </c>
      <c r="J484" s="45" t="s">
        <v>293</v>
      </c>
    </row>
    <row r="485" spans="1:16">
      <c r="A485" s="45" t="s">
        <v>170</v>
      </c>
      <c r="B485" s="45">
        <v>19117</v>
      </c>
      <c r="C485" s="45" t="s">
        <v>1026</v>
      </c>
      <c r="D485" s="63" t="s">
        <v>1028</v>
      </c>
      <c r="E485" s="45" t="s">
        <v>171</v>
      </c>
      <c r="F485" s="45" t="s">
        <v>170</v>
      </c>
      <c r="G485" s="45" t="s">
        <v>125</v>
      </c>
      <c r="H485" s="45" t="s">
        <v>124</v>
      </c>
      <c r="I485" s="45" t="s">
        <v>123</v>
      </c>
      <c r="J485" s="45" t="s">
        <v>122</v>
      </c>
    </row>
    <row r="486" spans="1:16">
      <c r="A486" s="45" t="s">
        <v>207</v>
      </c>
      <c r="B486" s="45">
        <v>18000</v>
      </c>
      <c r="C486" s="45" t="s">
        <v>1026</v>
      </c>
      <c r="D486" s="63" t="s">
        <v>1028</v>
      </c>
      <c r="E486" s="45" t="s">
        <v>208</v>
      </c>
      <c r="F486" s="45" t="s">
        <v>207</v>
      </c>
      <c r="G486" s="45" t="s">
        <v>125</v>
      </c>
      <c r="H486" s="45" t="s">
        <v>124</v>
      </c>
      <c r="I486" s="45" t="s">
        <v>123</v>
      </c>
      <c r="J486" s="45" t="s">
        <v>122</v>
      </c>
    </row>
    <row r="487" spans="1:16">
      <c r="A487" s="45" t="s">
        <v>292</v>
      </c>
      <c r="B487" s="45">
        <v>-21500</v>
      </c>
      <c r="C487" s="45" t="s">
        <v>1026</v>
      </c>
      <c r="D487" s="63" t="s">
        <v>1027</v>
      </c>
      <c r="E487" s="45" t="s">
        <v>291</v>
      </c>
      <c r="F487" s="45" t="s">
        <v>290</v>
      </c>
      <c r="G487" s="45" t="s">
        <v>289</v>
      </c>
      <c r="H487" s="45" t="s">
        <v>288</v>
      </c>
      <c r="I487" s="45" t="s">
        <v>287</v>
      </c>
      <c r="J487" s="45" t="s">
        <v>286</v>
      </c>
      <c r="M487" s="45" t="s">
        <v>285</v>
      </c>
      <c r="N487" s="45" t="s">
        <v>284</v>
      </c>
      <c r="O487" s="45" t="s">
        <v>283</v>
      </c>
      <c r="P487" s="45" t="s">
        <v>282</v>
      </c>
    </row>
    <row r="488" spans="1:16">
      <c r="A488" s="45" t="s">
        <v>170</v>
      </c>
      <c r="B488" s="45">
        <v>43836</v>
      </c>
      <c r="C488" s="45" t="s">
        <v>1026</v>
      </c>
      <c r="D488" s="63" t="s">
        <v>1028</v>
      </c>
      <c r="E488" s="45" t="s">
        <v>171</v>
      </c>
      <c r="F488" s="45" t="s">
        <v>170</v>
      </c>
      <c r="G488" s="45" t="s">
        <v>146</v>
      </c>
      <c r="H488" s="45" t="s">
        <v>145</v>
      </c>
      <c r="I488" s="45" t="s">
        <v>123</v>
      </c>
      <c r="J488" s="45" t="s">
        <v>122</v>
      </c>
    </row>
    <row r="489" spans="1:16">
      <c r="A489" s="45" t="s">
        <v>180</v>
      </c>
      <c r="B489" s="45">
        <v>-43836</v>
      </c>
      <c r="C489" s="45" t="s">
        <v>1026</v>
      </c>
      <c r="D489" s="63" t="s">
        <v>1028</v>
      </c>
      <c r="E489" s="45" t="s">
        <v>181</v>
      </c>
      <c r="F489" s="45" t="s">
        <v>180</v>
      </c>
      <c r="G489" s="45" t="s">
        <v>146</v>
      </c>
      <c r="H489" s="45" t="s">
        <v>145</v>
      </c>
      <c r="I489" s="45" t="s">
        <v>123</v>
      </c>
      <c r="J489" s="45" t="s">
        <v>122</v>
      </c>
    </row>
    <row r="490" spans="1:16">
      <c r="A490" s="45" t="s">
        <v>178</v>
      </c>
      <c r="B490" s="45">
        <v>1926</v>
      </c>
      <c r="C490" s="45" t="s">
        <v>1026</v>
      </c>
      <c r="D490" s="63" t="s">
        <v>1028</v>
      </c>
      <c r="E490" s="45" t="s">
        <v>179</v>
      </c>
      <c r="F490" s="45" t="s">
        <v>178</v>
      </c>
      <c r="G490" s="45" t="s">
        <v>146</v>
      </c>
      <c r="H490" s="45" t="s">
        <v>145</v>
      </c>
      <c r="I490" s="45" t="s">
        <v>123</v>
      </c>
      <c r="J490" s="45" t="s">
        <v>122</v>
      </c>
    </row>
    <row r="491" spans="1:16">
      <c r="A491" s="45" t="s">
        <v>180</v>
      </c>
      <c r="B491" s="45">
        <v>-1926</v>
      </c>
      <c r="C491" s="45" t="s">
        <v>1026</v>
      </c>
      <c r="D491" s="63" t="s">
        <v>1028</v>
      </c>
      <c r="E491" s="45" t="s">
        <v>181</v>
      </c>
      <c r="F491" s="45" t="s">
        <v>180</v>
      </c>
      <c r="G491" s="45" t="s">
        <v>146</v>
      </c>
      <c r="H491" s="45" t="s">
        <v>145</v>
      </c>
      <c r="I491" s="45" t="s">
        <v>123</v>
      </c>
      <c r="J491" s="45" t="s">
        <v>122</v>
      </c>
    </row>
    <row r="492" spans="1:16">
      <c r="A492" s="45" t="s">
        <v>162</v>
      </c>
      <c r="B492" s="45">
        <v>4232</v>
      </c>
      <c r="C492" s="45" t="s">
        <v>1026</v>
      </c>
      <c r="D492" s="63" t="s">
        <v>1028</v>
      </c>
      <c r="E492" s="45" t="s">
        <v>163</v>
      </c>
      <c r="F492" s="45" t="s">
        <v>162</v>
      </c>
      <c r="G492" s="45" t="s">
        <v>146</v>
      </c>
      <c r="H492" s="45" t="s">
        <v>145</v>
      </c>
      <c r="I492" s="45" t="s">
        <v>123</v>
      </c>
      <c r="J492" s="45" t="s">
        <v>122</v>
      </c>
    </row>
    <row r="493" spans="1:16">
      <c r="A493" s="45" t="s">
        <v>180</v>
      </c>
      <c r="B493" s="45">
        <v>-4232</v>
      </c>
      <c r="C493" s="45" t="s">
        <v>1026</v>
      </c>
      <c r="D493" s="63" t="s">
        <v>1028</v>
      </c>
      <c r="E493" s="45" t="s">
        <v>181</v>
      </c>
      <c r="F493" s="45" t="s">
        <v>180</v>
      </c>
      <c r="G493" s="45" t="s">
        <v>146</v>
      </c>
      <c r="H493" s="45" t="s">
        <v>145</v>
      </c>
      <c r="I493" s="45" t="s">
        <v>123</v>
      </c>
      <c r="J493" s="45" t="s">
        <v>122</v>
      </c>
    </row>
    <row r="494" spans="1:16">
      <c r="A494" s="45" t="s">
        <v>174</v>
      </c>
      <c r="B494" s="45">
        <v>500</v>
      </c>
      <c r="C494" s="45" t="s">
        <v>1026</v>
      </c>
      <c r="D494" s="63" t="s">
        <v>1029</v>
      </c>
      <c r="E494" s="45" t="s">
        <v>175</v>
      </c>
      <c r="F494" s="45" t="s">
        <v>174</v>
      </c>
      <c r="G494" s="63">
        <v>30</v>
      </c>
      <c r="H494" s="45" t="s">
        <v>280</v>
      </c>
      <c r="I494" s="45" t="s">
        <v>204</v>
      </c>
      <c r="J494" s="45" t="s">
        <v>203</v>
      </c>
    </row>
    <row r="495" spans="1:16">
      <c r="A495" s="45" t="s">
        <v>251</v>
      </c>
      <c r="B495" s="45">
        <v>-500</v>
      </c>
      <c r="C495" s="45" t="s">
        <v>1026</v>
      </c>
      <c r="D495" s="63" t="s">
        <v>1029</v>
      </c>
      <c r="E495" s="45" t="s">
        <v>252</v>
      </c>
      <c r="F495" s="45" t="s">
        <v>251</v>
      </c>
      <c r="G495" s="63">
        <v>30</v>
      </c>
      <c r="H495" s="45" t="s">
        <v>280</v>
      </c>
      <c r="I495" s="45" t="s">
        <v>204</v>
      </c>
      <c r="J495" s="45" t="s">
        <v>203</v>
      </c>
    </row>
    <row r="496" spans="1:16">
      <c r="A496" s="45" t="s">
        <v>147</v>
      </c>
      <c r="B496" s="45">
        <v>154</v>
      </c>
      <c r="C496" s="45" t="s">
        <v>1026</v>
      </c>
      <c r="D496" s="63" t="s">
        <v>1029</v>
      </c>
      <c r="E496" s="45" t="s">
        <v>148</v>
      </c>
      <c r="F496" s="45" t="s">
        <v>147</v>
      </c>
      <c r="G496" s="63">
        <v>30</v>
      </c>
      <c r="H496" s="45" t="s">
        <v>280</v>
      </c>
      <c r="I496" s="45" t="s">
        <v>204</v>
      </c>
      <c r="J496" s="45" t="s">
        <v>203</v>
      </c>
    </row>
    <row r="497" spans="1:10">
      <c r="A497" s="45" t="s">
        <v>196</v>
      </c>
      <c r="B497" s="45">
        <v>-154</v>
      </c>
      <c r="C497" s="45" t="s">
        <v>1026</v>
      </c>
      <c r="D497" s="63" t="s">
        <v>1029</v>
      </c>
      <c r="E497" s="45" t="s">
        <v>281</v>
      </c>
      <c r="F497" s="45" t="s">
        <v>196</v>
      </c>
      <c r="G497" s="63">
        <v>30</v>
      </c>
      <c r="H497" s="45" t="s">
        <v>280</v>
      </c>
      <c r="I497" s="45" t="s">
        <v>204</v>
      </c>
      <c r="J497" s="45" t="s">
        <v>203</v>
      </c>
    </row>
    <row r="498" spans="1:10">
      <c r="A498" s="45" t="s">
        <v>264</v>
      </c>
      <c r="B498" s="45">
        <v>10</v>
      </c>
      <c r="C498" s="45" t="s">
        <v>1026</v>
      </c>
      <c r="D498" s="63" t="s">
        <v>1028</v>
      </c>
      <c r="E498" s="45" t="s">
        <v>265</v>
      </c>
      <c r="F498" s="45" t="s">
        <v>264</v>
      </c>
      <c r="G498" s="45" t="s">
        <v>274</v>
      </c>
      <c r="H498" s="45" t="s">
        <v>273</v>
      </c>
      <c r="I498" s="45" t="s">
        <v>157</v>
      </c>
      <c r="J498" s="45" t="s">
        <v>156</v>
      </c>
    </row>
    <row r="499" spans="1:10">
      <c r="A499" s="45" t="s">
        <v>262</v>
      </c>
      <c r="B499" s="45">
        <v>218</v>
      </c>
      <c r="C499" s="45" t="s">
        <v>1026</v>
      </c>
      <c r="D499" s="63" t="s">
        <v>1028</v>
      </c>
      <c r="E499" s="45" t="s">
        <v>263</v>
      </c>
      <c r="F499" s="45" t="s">
        <v>262</v>
      </c>
      <c r="G499" s="45" t="s">
        <v>274</v>
      </c>
      <c r="H499" s="45" t="s">
        <v>273</v>
      </c>
      <c r="I499" s="45" t="s">
        <v>157</v>
      </c>
      <c r="J499" s="45" t="s">
        <v>156</v>
      </c>
    </row>
    <row r="500" spans="1:10">
      <c r="A500" s="45" t="s">
        <v>170</v>
      </c>
      <c r="B500" s="45">
        <v>430</v>
      </c>
      <c r="C500" s="45" t="s">
        <v>1026</v>
      </c>
      <c r="D500" s="63" t="s">
        <v>1028</v>
      </c>
      <c r="E500" s="45" t="s">
        <v>171</v>
      </c>
      <c r="F500" s="45" t="s">
        <v>170</v>
      </c>
      <c r="G500" s="45" t="s">
        <v>274</v>
      </c>
      <c r="H500" s="45" t="s">
        <v>273</v>
      </c>
      <c r="I500" s="45" t="s">
        <v>157</v>
      </c>
      <c r="J500" s="45" t="s">
        <v>156</v>
      </c>
    </row>
    <row r="501" spans="1:10">
      <c r="A501" s="45" t="s">
        <v>279</v>
      </c>
      <c r="B501" s="45">
        <v>658</v>
      </c>
      <c r="C501" s="45" t="s">
        <v>1031</v>
      </c>
      <c r="D501" s="63" t="s">
        <v>1033</v>
      </c>
      <c r="E501" s="45" t="s">
        <v>259</v>
      </c>
      <c r="F501" s="45" t="s">
        <v>258</v>
      </c>
      <c r="G501" s="45" t="s">
        <v>274</v>
      </c>
      <c r="H501" s="45" t="s">
        <v>273</v>
      </c>
      <c r="I501" s="45" t="s">
        <v>157</v>
      </c>
      <c r="J501" s="45" t="s">
        <v>156</v>
      </c>
    </row>
    <row r="502" spans="1:10">
      <c r="A502" s="45" t="s">
        <v>278</v>
      </c>
      <c r="B502" s="45">
        <v>96119</v>
      </c>
      <c r="C502" s="45" t="s">
        <v>1026</v>
      </c>
      <c r="D502" s="63" t="s">
        <v>1029</v>
      </c>
      <c r="E502" s="45" t="s">
        <v>167</v>
      </c>
      <c r="F502" s="45" t="s">
        <v>166</v>
      </c>
      <c r="G502" s="45" t="s">
        <v>274</v>
      </c>
      <c r="H502" s="45" t="s">
        <v>273</v>
      </c>
      <c r="I502" s="45" t="s">
        <v>157</v>
      </c>
      <c r="J502" s="45" t="s">
        <v>156</v>
      </c>
    </row>
    <row r="503" spans="1:10">
      <c r="A503" s="45" t="s">
        <v>277</v>
      </c>
      <c r="B503" s="45">
        <v>-96119</v>
      </c>
      <c r="C503" s="45" t="s">
        <v>1026</v>
      </c>
      <c r="D503" s="63" t="s">
        <v>1029</v>
      </c>
      <c r="E503" s="45" t="s">
        <v>165</v>
      </c>
      <c r="F503" s="45" t="s">
        <v>164</v>
      </c>
      <c r="G503" s="45" t="s">
        <v>274</v>
      </c>
      <c r="H503" s="45" t="s">
        <v>273</v>
      </c>
      <c r="I503" s="45" t="s">
        <v>157</v>
      </c>
      <c r="J503" s="45" t="s">
        <v>156</v>
      </c>
    </row>
    <row r="504" spans="1:10">
      <c r="A504" s="45" t="s">
        <v>276</v>
      </c>
      <c r="B504" s="45">
        <v>-193800</v>
      </c>
      <c r="C504" s="45" t="s">
        <v>1026</v>
      </c>
      <c r="D504" s="63" t="s">
        <v>1028</v>
      </c>
      <c r="E504" s="45" t="s">
        <v>161</v>
      </c>
      <c r="F504" s="45" t="s">
        <v>160</v>
      </c>
      <c r="G504" s="45" t="s">
        <v>274</v>
      </c>
      <c r="H504" s="45" t="s">
        <v>273</v>
      </c>
      <c r="I504" s="45" t="s">
        <v>157</v>
      </c>
      <c r="J504" s="45" t="s">
        <v>156</v>
      </c>
    </row>
    <row r="505" spans="1:10">
      <c r="A505" s="45" t="s">
        <v>275</v>
      </c>
      <c r="B505" s="45">
        <v>193800</v>
      </c>
      <c r="C505" s="45" t="s">
        <v>1026</v>
      </c>
      <c r="D505" s="63" t="s">
        <v>1028</v>
      </c>
      <c r="E505" s="45" t="s">
        <v>163</v>
      </c>
      <c r="F505" s="45" t="s">
        <v>162</v>
      </c>
      <c r="G505" s="45" t="s">
        <v>274</v>
      </c>
      <c r="H505" s="45" t="s">
        <v>273</v>
      </c>
      <c r="I505" s="45" t="s">
        <v>157</v>
      </c>
      <c r="J505" s="45" t="s">
        <v>156</v>
      </c>
    </row>
    <row r="506" spans="1:10">
      <c r="A506" s="45" t="s">
        <v>271</v>
      </c>
      <c r="B506" s="45">
        <v>100</v>
      </c>
      <c r="C506" s="45" t="s">
        <v>1026</v>
      </c>
      <c r="D506" s="63" t="s">
        <v>1029</v>
      </c>
      <c r="E506" s="45" t="s">
        <v>272</v>
      </c>
      <c r="F506" s="45" t="s">
        <v>271</v>
      </c>
      <c r="G506" s="45" t="s">
        <v>146</v>
      </c>
      <c r="H506" s="45" t="s">
        <v>145</v>
      </c>
      <c r="I506" s="45" t="s">
        <v>123</v>
      </c>
      <c r="J506" s="45" t="s">
        <v>122</v>
      </c>
    </row>
    <row r="507" spans="1:10">
      <c r="A507" s="45" t="s">
        <v>188</v>
      </c>
      <c r="B507" s="45">
        <v>25</v>
      </c>
      <c r="C507" s="45" t="s">
        <v>1026</v>
      </c>
      <c r="D507" s="63" t="s">
        <v>1029</v>
      </c>
      <c r="E507" s="45" t="s">
        <v>189</v>
      </c>
      <c r="F507" s="45" t="s">
        <v>188</v>
      </c>
      <c r="G507" s="45" t="s">
        <v>146</v>
      </c>
      <c r="H507" s="45" t="s">
        <v>145</v>
      </c>
      <c r="I507" s="45" t="s">
        <v>123</v>
      </c>
      <c r="J507" s="45" t="s">
        <v>122</v>
      </c>
    </row>
    <row r="508" spans="1:10">
      <c r="A508" s="45" t="s">
        <v>256</v>
      </c>
      <c r="B508" s="45">
        <v>25</v>
      </c>
      <c r="C508" s="45" t="s">
        <v>1026</v>
      </c>
      <c r="D508" s="63" t="s">
        <v>1029</v>
      </c>
      <c r="E508" s="45" t="s">
        <v>270</v>
      </c>
      <c r="F508" s="45" t="s">
        <v>256</v>
      </c>
      <c r="G508" s="45" t="s">
        <v>146</v>
      </c>
      <c r="H508" s="45" t="s">
        <v>145</v>
      </c>
      <c r="I508" s="45" t="s">
        <v>123</v>
      </c>
      <c r="J508" s="45" t="s">
        <v>122</v>
      </c>
    </row>
    <row r="509" spans="1:10">
      <c r="A509" s="45" t="s">
        <v>251</v>
      </c>
      <c r="B509" s="45">
        <v>25</v>
      </c>
      <c r="C509" s="45" t="s">
        <v>1026</v>
      </c>
      <c r="D509" s="63" t="s">
        <v>1029</v>
      </c>
      <c r="E509" s="45" t="s">
        <v>252</v>
      </c>
      <c r="F509" s="45" t="s">
        <v>251</v>
      </c>
      <c r="G509" s="45" t="s">
        <v>146</v>
      </c>
      <c r="H509" s="45" t="s">
        <v>145</v>
      </c>
      <c r="I509" s="45" t="s">
        <v>123</v>
      </c>
      <c r="J509" s="45" t="s">
        <v>122</v>
      </c>
    </row>
    <row r="510" spans="1:10">
      <c r="A510" s="45" t="s">
        <v>209</v>
      </c>
      <c r="B510" s="45">
        <v>100</v>
      </c>
      <c r="C510" s="45" t="s">
        <v>1026</v>
      </c>
      <c r="D510" s="63" t="s">
        <v>1028</v>
      </c>
      <c r="E510" s="63">
        <v>506030</v>
      </c>
      <c r="F510" s="45" t="s">
        <v>209</v>
      </c>
      <c r="G510" s="45" t="s">
        <v>146</v>
      </c>
      <c r="H510" s="45" t="s">
        <v>145</v>
      </c>
      <c r="I510" s="45" t="s">
        <v>123</v>
      </c>
      <c r="J510" s="45" t="s">
        <v>122</v>
      </c>
    </row>
    <row r="511" spans="1:10">
      <c r="A511" s="45" t="s">
        <v>268</v>
      </c>
      <c r="B511" s="45">
        <v>728</v>
      </c>
      <c r="C511" s="45" t="s">
        <v>1026</v>
      </c>
      <c r="D511" s="63" t="s">
        <v>1028</v>
      </c>
      <c r="E511" s="45" t="s">
        <v>269</v>
      </c>
      <c r="F511" s="45" t="s">
        <v>268</v>
      </c>
      <c r="G511" s="45" t="s">
        <v>146</v>
      </c>
      <c r="H511" s="45" t="s">
        <v>145</v>
      </c>
      <c r="I511" s="45" t="s">
        <v>123</v>
      </c>
      <c r="J511" s="45" t="s">
        <v>122</v>
      </c>
    </row>
    <row r="512" spans="1:10">
      <c r="A512" s="45" t="s">
        <v>228</v>
      </c>
      <c r="B512" s="45">
        <v>-475</v>
      </c>
      <c r="C512" s="45" t="s">
        <v>1026</v>
      </c>
      <c r="D512" s="63" t="s">
        <v>1029</v>
      </c>
      <c r="E512" s="63">
        <v>551308</v>
      </c>
      <c r="F512" s="45" t="s">
        <v>228</v>
      </c>
      <c r="G512" s="45" t="s">
        <v>146</v>
      </c>
      <c r="H512" s="45" t="s">
        <v>145</v>
      </c>
      <c r="I512" s="45" t="s">
        <v>123</v>
      </c>
      <c r="J512" s="45" t="s">
        <v>122</v>
      </c>
    </row>
    <row r="513" spans="1:14">
      <c r="A513" s="45" t="s">
        <v>268</v>
      </c>
      <c r="B513" s="45">
        <v>250</v>
      </c>
      <c r="C513" s="45" t="s">
        <v>1026</v>
      </c>
      <c r="D513" s="63" t="s">
        <v>1028</v>
      </c>
      <c r="E513" s="45" t="s">
        <v>269</v>
      </c>
      <c r="F513" s="45" t="s">
        <v>268</v>
      </c>
      <c r="G513" s="45" t="s">
        <v>146</v>
      </c>
      <c r="H513" s="45" t="s">
        <v>145</v>
      </c>
      <c r="I513" s="45" t="s">
        <v>123</v>
      </c>
      <c r="J513" s="45" t="s">
        <v>122</v>
      </c>
    </row>
    <row r="514" spans="1:14">
      <c r="A514" s="45" t="s">
        <v>266</v>
      </c>
      <c r="B514" s="45">
        <v>250</v>
      </c>
      <c r="C514" s="45" t="s">
        <v>1031</v>
      </c>
      <c r="D514" s="63" t="s">
        <v>1023</v>
      </c>
      <c r="E514" s="45" t="s">
        <v>267</v>
      </c>
      <c r="F514" s="45" t="s">
        <v>266</v>
      </c>
      <c r="G514" s="45" t="s">
        <v>146</v>
      </c>
      <c r="H514" s="45" t="s">
        <v>145</v>
      </c>
      <c r="I514" s="45" t="s">
        <v>123</v>
      </c>
      <c r="J514" s="45" t="s">
        <v>122</v>
      </c>
    </row>
    <row r="515" spans="1:14">
      <c r="A515" s="45" t="s">
        <v>126</v>
      </c>
      <c r="B515" s="45">
        <v>2400</v>
      </c>
      <c r="C515" s="45" t="s">
        <v>1026</v>
      </c>
      <c r="D515" s="63" t="s">
        <v>1029</v>
      </c>
      <c r="E515" s="45" t="s">
        <v>127</v>
      </c>
      <c r="F515" s="45" t="s">
        <v>126</v>
      </c>
      <c r="G515" s="45" t="s">
        <v>146</v>
      </c>
      <c r="H515" s="45" t="s">
        <v>145</v>
      </c>
      <c r="I515" s="45" t="s">
        <v>123</v>
      </c>
      <c r="J515" s="45" t="s">
        <v>122</v>
      </c>
    </row>
    <row r="516" spans="1:14">
      <c r="A516" s="45" t="s">
        <v>200</v>
      </c>
      <c r="B516" s="45">
        <v>2400</v>
      </c>
      <c r="C516" s="45" t="s">
        <v>1031</v>
      </c>
      <c r="D516" s="63" t="s">
        <v>1023</v>
      </c>
      <c r="E516" s="45" t="s">
        <v>201</v>
      </c>
      <c r="F516" s="45" t="s">
        <v>200</v>
      </c>
      <c r="G516" s="45" t="s">
        <v>146</v>
      </c>
      <c r="H516" s="45" t="s">
        <v>145</v>
      </c>
      <c r="I516" s="45" t="s">
        <v>123</v>
      </c>
      <c r="J516" s="45" t="s">
        <v>122</v>
      </c>
    </row>
    <row r="517" spans="1:14">
      <c r="A517" s="45" t="s">
        <v>264</v>
      </c>
      <c r="B517" s="45">
        <v>17</v>
      </c>
      <c r="C517" s="45" t="s">
        <v>1026</v>
      </c>
      <c r="D517" s="63" t="s">
        <v>1028</v>
      </c>
      <c r="E517" s="45" t="s">
        <v>265</v>
      </c>
      <c r="F517" s="45" t="s">
        <v>264</v>
      </c>
      <c r="G517" s="45" t="s">
        <v>146</v>
      </c>
      <c r="H517" s="45" t="s">
        <v>145</v>
      </c>
      <c r="I517" s="45" t="s">
        <v>123</v>
      </c>
      <c r="J517" s="45" t="s">
        <v>122</v>
      </c>
    </row>
    <row r="518" spans="1:14">
      <c r="A518" s="45" t="s">
        <v>262</v>
      </c>
      <c r="B518" s="45">
        <v>665</v>
      </c>
      <c r="C518" s="45" t="s">
        <v>1026</v>
      </c>
      <c r="D518" s="63" t="s">
        <v>1028</v>
      </c>
      <c r="E518" s="45" t="s">
        <v>263</v>
      </c>
      <c r="F518" s="45" t="s">
        <v>262</v>
      </c>
      <c r="G518" s="45" t="s">
        <v>146</v>
      </c>
      <c r="H518" s="45" t="s">
        <v>145</v>
      </c>
      <c r="I518" s="45" t="s">
        <v>123</v>
      </c>
      <c r="J518" s="45" t="s">
        <v>122</v>
      </c>
    </row>
    <row r="519" spans="1:14">
      <c r="A519" s="45" t="s">
        <v>170</v>
      </c>
      <c r="B519" s="45">
        <v>2017</v>
      </c>
      <c r="C519" s="45" t="s">
        <v>1026</v>
      </c>
      <c r="D519" s="63" t="s">
        <v>1028</v>
      </c>
      <c r="E519" s="45" t="s">
        <v>171</v>
      </c>
      <c r="F519" s="45" t="s">
        <v>170</v>
      </c>
      <c r="G519" s="45" t="s">
        <v>146</v>
      </c>
      <c r="H519" s="45" t="s">
        <v>145</v>
      </c>
      <c r="I519" s="45" t="s">
        <v>123</v>
      </c>
      <c r="J519" s="45" t="s">
        <v>122</v>
      </c>
    </row>
    <row r="520" spans="1:14">
      <c r="A520" s="45" t="s">
        <v>141</v>
      </c>
      <c r="B520" s="45">
        <v>2699</v>
      </c>
      <c r="C520" s="45" t="s">
        <v>1031</v>
      </c>
      <c r="D520" s="63" t="s">
        <v>1023</v>
      </c>
      <c r="E520" s="45" t="s">
        <v>216</v>
      </c>
      <c r="F520" s="45" t="s">
        <v>141</v>
      </c>
      <c r="G520" s="45" t="s">
        <v>146</v>
      </c>
      <c r="H520" s="45" t="s">
        <v>145</v>
      </c>
      <c r="I520" s="45" t="s">
        <v>123</v>
      </c>
      <c r="J520" s="45" t="s">
        <v>122</v>
      </c>
    </row>
    <row r="521" spans="1:14">
      <c r="A521" s="45" t="s">
        <v>126</v>
      </c>
      <c r="B521" s="45">
        <v>850</v>
      </c>
      <c r="C521" s="45" t="s">
        <v>1026</v>
      </c>
      <c r="D521" s="63" t="s">
        <v>1029</v>
      </c>
      <c r="E521" s="45" t="s">
        <v>127</v>
      </c>
      <c r="F521" s="45" t="s">
        <v>126</v>
      </c>
      <c r="G521" s="45" t="s">
        <v>146</v>
      </c>
      <c r="H521" s="45" t="s">
        <v>145</v>
      </c>
      <c r="I521" s="45" t="s">
        <v>123</v>
      </c>
      <c r="J521" s="45" t="s">
        <v>122</v>
      </c>
    </row>
    <row r="522" spans="1:14">
      <c r="A522" s="45" t="s">
        <v>260</v>
      </c>
      <c r="B522" s="45">
        <v>850</v>
      </c>
      <c r="C522" s="45" t="s">
        <v>1031</v>
      </c>
      <c r="D522" s="63" t="s">
        <v>1033</v>
      </c>
      <c r="E522" s="45" t="s">
        <v>261</v>
      </c>
      <c r="F522" s="45" t="s">
        <v>260</v>
      </c>
      <c r="G522" s="45" t="s">
        <v>146</v>
      </c>
      <c r="H522" s="45" t="s">
        <v>145</v>
      </c>
      <c r="I522" s="45" t="s">
        <v>123</v>
      </c>
      <c r="J522" s="45" t="s">
        <v>122</v>
      </c>
    </row>
    <row r="523" spans="1:14">
      <c r="A523" s="45" t="s">
        <v>126</v>
      </c>
      <c r="B523" s="45">
        <v>4913</v>
      </c>
      <c r="C523" s="45" t="s">
        <v>1026</v>
      </c>
      <c r="D523" s="63" t="s">
        <v>1029</v>
      </c>
      <c r="E523" s="45" t="s">
        <v>127</v>
      </c>
      <c r="F523" s="45" t="s">
        <v>126</v>
      </c>
      <c r="G523" s="45" t="s">
        <v>146</v>
      </c>
      <c r="H523" s="45" t="s">
        <v>145</v>
      </c>
      <c r="I523" s="45" t="s">
        <v>123</v>
      </c>
      <c r="J523" s="45" t="s">
        <v>122</v>
      </c>
    </row>
    <row r="524" spans="1:14">
      <c r="A524" s="45" t="s">
        <v>258</v>
      </c>
      <c r="B524" s="45">
        <v>5441</v>
      </c>
      <c r="C524" s="45" t="s">
        <v>1031</v>
      </c>
      <c r="D524" s="63" t="s">
        <v>1033</v>
      </c>
      <c r="E524" s="45" t="s">
        <v>259</v>
      </c>
      <c r="F524" s="45" t="s">
        <v>258</v>
      </c>
      <c r="G524" s="45" t="s">
        <v>146</v>
      </c>
      <c r="H524" s="45" t="s">
        <v>145</v>
      </c>
      <c r="I524" s="45" t="s">
        <v>123</v>
      </c>
      <c r="J524" s="45" t="s">
        <v>122</v>
      </c>
    </row>
    <row r="525" spans="1:14">
      <c r="A525" s="45" t="s">
        <v>188</v>
      </c>
      <c r="B525" s="45">
        <v>5787</v>
      </c>
      <c r="C525" s="45" t="s">
        <v>1026</v>
      </c>
      <c r="D525" s="63" t="s">
        <v>1029</v>
      </c>
      <c r="E525" s="63">
        <v>550302</v>
      </c>
      <c r="F525" s="45" t="s">
        <v>188</v>
      </c>
      <c r="G525" s="45" t="s">
        <v>215</v>
      </c>
      <c r="H525" s="45" t="s">
        <v>214</v>
      </c>
      <c r="I525" s="45" t="s">
        <v>204</v>
      </c>
      <c r="J525" s="45" t="s">
        <v>203</v>
      </c>
      <c r="M525" s="45" t="s">
        <v>213</v>
      </c>
      <c r="N525" s="45" t="s">
        <v>212</v>
      </c>
    </row>
    <row r="526" spans="1:14">
      <c r="A526" s="45" t="s">
        <v>223</v>
      </c>
      <c r="B526" s="45">
        <v>1050</v>
      </c>
      <c r="C526" s="45" t="s">
        <v>1026</v>
      </c>
      <c r="D526" s="63" t="s">
        <v>1029</v>
      </c>
      <c r="E526" s="63">
        <v>550304</v>
      </c>
      <c r="F526" s="45" t="s">
        <v>223</v>
      </c>
      <c r="G526" s="45" t="s">
        <v>215</v>
      </c>
      <c r="H526" s="45" t="s">
        <v>214</v>
      </c>
      <c r="I526" s="45" t="s">
        <v>204</v>
      </c>
      <c r="J526" s="45" t="s">
        <v>203</v>
      </c>
      <c r="M526" s="45" t="s">
        <v>213</v>
      </c>
      <c r="N526" s="45" t="s">
        <v>212</v>
      </c>
    </row>
    <row r="527" spans="1:14">
      <c r="A527" s="45" t="s">
        <v>257</v>
      </c>
      <c r="B527" s="45">
        <v>330</v>
      </c>
      <c r="C527" s="45" t="s">
        <v>1026</v>
      </c>
      <c r="D527" s="63" t="s">
        <v>1029</v>
      </c>
      <c r="E527" s="63">
        <v>550303</v>
      </c>
      <c r="F527" s="45" t="s">
        <v>257</v>
      </c>
      <c r="G527" s="45" t="s">
        <v>215</v>
      </c>
      <c r="H527" s="45" t="s">
        <v>214</v>
      </c>
      <c r="I527" s="45" t="s">
        <v>204</v>
      </c>
      <c r="J527" s="45" t="s">
        <v>203</v>
      </c>
      <c r="M527" s="45" t="s">
        <v>213</v>
      </c>
      <c r="N527" s="45" t="s">
        <v>212</v>
      </c>
    </row>
    <row r="528" spans="1:14">
      <c r="A528" s="45" t="s">
        <v>256</v>
      </c>
      <c r="B528" s="45">
        <v>3370</v>
      </c>
      <c r="C528" s="45" t="s">
        <v>1026</v>
      </c>
      <c r="D528" s="63" t="s">
        <v>1029</v>
      </c>
      <c r="E528" s="63">
        <v>550301</v>
      </c>
      <c r="F528" s="45" t="s">
        <v>256</v>
      </c>
      <c r="G528" s="45" t="s">
        <v>215</v>
      </c>
      <c r="H528" s="45" t="s">
        <v>214</v>
      </c>
      <c r="I528" s="45" t="s">
        <v>204</v>
      </c>
      <c r="J528" s="45" t="s">
        <v>203</v>
      </c>
      <c r="M528" s="45" t="s">
        <v>213</v>
      </c>
      <c r="N528" s="45" t="s">
        <v>212</v>
      </c>
    </row>
    <row r="529" spans="1:14">
      <c r="A529" s="45" t="s">
        <v>174</v>
      </c>
      <c r="B529" s="45">
        <v>1463</v>
      </c>
      <c r="C529" s="45" t="s">
        <v>1026</v>
      </c>
      <c r="D529" s="63" t="s">
        <v>1029</v>
      </c>
      <c r="E529" s="45" t="s">
        <v>175</v>
      </c>
      <c r="F529" s="45" t="s">
        <v>174</v>
      </c>
      <c r="G529" s="45" t="s">
        <v>215</v>
      </c>
      <c r="H529" s="45" t="s">
        <v>214</v>
      </c>
      <c r="I529" s="45" t="s">
        <v>204</v>
      </c>
      <c r="J529" s="45" t="s">
        <v>203</v>
      </c>
      <c r="M529" s="45" t="s">
        <v>213</v>
      </c>
      <c r="N529" s="45" t="s">
        <v>212</v>
      </c>
    </row>
    <row r="530" spans="1:14">
      <c r="A530" s="45" t="s">
        <v>255</v>
      </c>
      <c r="B530" s="45">
        <v>80</v>
      </c>
      <c r="C530" s="45" t="s">
        <v>1026</v>
      </c>
      <c r="D530" s="63" t="s">
        <v>1029</v>
      </c>
      <c r="E530" s="45" t="s">
        <v>148</v>
      </c>
      <c r="F530" s="45" t="s">
        <v>147</v>
      </c>
      <c r="G530" s="45" t="s">
        <v>146</v>
      </c>
      <c r="H530" s="45" t="s">
        <v>145</v>
      </c>
      <c r="I530" s="45" t="s">
        <v>123</v>
      </c>
      <c r="J530" s="45" t="s">
        <v>122</v>
      </c>
    </row>
    <row r="531" spans="1:14">
      <c r="A531" s="45" t="s">
        <v>194</v>
      </c>
      <c r="B531" s="45">
        <v>3700</v>
      </c>
      <c r="C531" s="45" t="s">
        <v>1026</v>
      </c>
      <c r="D531" s="63" t="s">
        <v>1029</v>
      </c>
      <c r="E531" s="63">
        <v>551230</v>
      </c>
      <c r="F531" s="45" t="s">
        <v>194</v>
      </c>
      <c r="G531" s="45" t="s">
        <v>227</v>
      </c>
      <c r="H531" s="45" t="s">
        <v>226</v>
      </c>
      <c r="I531" s="45" t="s">
        <v>254</v>
      </c>
      <c r="J531" s="45" t="s">
        <v>253</v>
      </c>
    </row>
    <row r="532" spans="1:14">
      <c r="A532" s="45" t="s">
        <v>251</v>
      </c>
      <c r="B532" s="45">
        <v>-259</v>
      </c>
      <c r="C532" s="45" t="s">
        <v>1026</v>
      </c>
      <c r="D532" s="63" t="s">
        <v>1029</v>
      </c>
      <c r="E532" s="45" t="s">
        <v>252</v>
      </c>
      <c r="F532" s="45" t="s">
        <v>251</v>
      </c>
      <c r="G532" s="45" t="s">
        <v>215</v>
      </c>
      <c r="H532" s="45" t="s">
        <v>214</v>
      </c>
      <c r="I532" s="45" t="s">
        <v>204</v>
      </c>
      <c r="J532" s="45" t="s">
        <v>203</v>
      </c>
    </row>
    <row r="533" spans="1:14">
      <c r="A533" s="45" t="s">
        <v>176</v>
      </c>
      <c r="B533" s="45">
        <v>-3700</v>
      </c>
      <c r="C533" s="45" t="s">
        <v>1026</v>
      </c>
      <c r="D533" s="63" t="s">
        <v>1029</v>
      </c>
      <c r="E533" s="45" t="s">
        <v>177</v>
      </c>
      <c r="F533" s="45" t="s">
        <v>176</v>
      </c>
      <c r="G533" s="45" t="s">
        <v>227</v>
      </c>
      <c r="H533" s="45" t="s">
        <v>226</v>
      </c>
      <c r="I533" s="45" t="s">
        <v>225</v>
      </c>
      <c r="J533" s="45" t="s">
        <v>224</v>
      </c>
    </row>
    <row r="534" spans="1:14">
      <c r="A534" s="45" t="s">
        <v>182</v>
      </c>
      <c r="B534" s="45">
        <v>750</v>
      </c>
      <c r="C534" s="45" t="s">
        <v>1026</v>
      </c>
      <c r="D534" s="63" t="s">
        <v>1029</v>
      </c>
      <c r="E534" s="45" t="s">
        <v>183</v>
      </c>
      <c r="F534" s="45" t="s">
        <v>182</v>
      </c>
      <c r="G534" s="45" t="s">
        <v>227</v>
      </c>
      <c r="H534" s="45" t="s">
        <v>226</v>
      </c>
      <c r="I534" s="45" t="s">
        <v>225</v>
      </c>
      <c r="J534" s="45" t="s">
        <v>224</v>
      </c>
      <c r="K534" s="63">
        <v>3000</v>
      </c>
      <c r="L534" s="45" t="s">
        <v>250</v>
      </c>
    </row>
    <row r="535" spans="1:14">
      <c r="A535" s="45" t="s">
        <v>248</v>
      </c>
      <c r="B535" s="45">
        <v>259</v>
      </c>
      <c r="C535" s="45" t="s">
        <v>1026</v>
      </c>
      <c r="D535" s="63" t="s">
        <v>1029</v>
      </c>
      <c r="E535" s="45" t="s">
        <v>249</v>
      </c>
      <c r="F535" s="45" t="s">
        <v>248</v>
      </c>
      <c r="G535" s="45" t="s">
        <v>215</v>
      </c>
      <c r="H535" s="45" t="s">
        <v>214</v>
      </c>
      <c r="I535" s="45" t="s">
        <v>204</v>
      </c>
      <c r="J535" s="45" t="s">
        <v>203</v>
      </c>
    </row>
    <row r="536" spans="1:14">
      <c r="A536" s="45" t="s">
        <v>188</v>
      </c>
      <c r="B536" s="45">
        <v>-161</v>
      </c>
      <c r="C536" s="45" t="s">
        <v>1026</v>
      </c>
      <c r="D536" s="63" t="s">
        <v>1029</v>
      </c>
      <c r="E536" s="63">
        <v>550302</v>
      </c>
      <c r="F536" s="45" t="s">
        <v>188</v>
      </c>
      <c r="G536" s="45" t="s">
        <v>215</v>
      </c>
      <c r="H536" s="45" t="s">
        <v>214</v>
      </c>
      <c r="I536" s="45" t="s">
        <v>204</v>
      </c>
      <c r="J536" s="45" t="s">
        <v>203</v>
      </c>
    </row>
    <row r="537" spans="1:14">
      <c r="A537" s="45" t="s">
        <v>228</v>
      </c>
      <c r="B537" s="45">
        <v>161</v>
      </c>
      <c r="C537" s="45" t="s">
        <v>1026</v>
      </c>
      <c r="D537" s="63" t="s">
        <v>1029</v>
      </c>
      <c r="E537" s="63">
        <v>551308</v>
      </c>
      <c r="F537" s="45" t="s">
        <v>228</v>
      </c>
      <c r="G537" s="45" t="s">
        <v>215</v>
      </c>
      <c r="H537" s="45" t="s">
        <v>214</v>
      </c>
      <c r="I537" s="45" t="s">
        <v>204</v>
      </c>
      <c r="J537" s="45" t="s">
        <v>203</v>
      </c>
    </row>
    <row r="538" spans="1:14">
      <c r="A538" s="45" t="s">
        <v>246</v>
      </c>
      <c r="B538" s="45">
        <v>-200</v>
      </c>
      <c r="C538" s="45" t="s">
        <v>1026</v>
      </c>
      <c r="D538" s="63" t="s">
        <v>1029</v>
      </c>
      <c r="E538" s="45" t="s">
        <v>247</v>
      </c>
      <c r="F538" s="45" t="s">
        <v>246</v>
      </c>
      <c r="G538" s="45" t="s">
        <v>215</v>
      </c>
      <c r="H538" s="45" t="s">
        <v>214</v>
      </c>
      <c r="I538" s="45" t="s">
        <v>204</v>
      </c>
      <c r="J538" s="45" t="s">
        <v>203</v>
      </c>
    </row>
    <row r="539" spans="1:14">
      <c r="A539" s="45" t="s">
        <v>172</v>
      </c>
      <c r="B539" s="45">
        <v>200</v>
      </c>
      <c r="C539" s="45" t="s">
        <v>1026</v>
      </c>
      <c r="D539" s="63" t="s">
        <v>1028</v>
      </c>
      <c r="E539" s="45" t="s">
        <v>173</v>
      </c>
      <c r="F539" s="45" t="s">
        <v>172</v>
      </c>
      <c r="G539" s="45" t="s">
        <v>215</v>
      </c>
      <c r="H539" s="45" t="s">
        <v>214</v>
      </c>
      <c r="I539" s="45" t="s">
        <v>204</v>
      </c>
      <c r="J539" s="45" t="s">
        <v>203</v>
      </c>
    </row>
    <row r="540" spans="1:14">
      <c r="A540" s="45" t="s">
        <v>244</v>
      </c>
      <c r="B540" s="45">
        <v>-665</v>
      </c>
      <c r="C540" s="45" t="s">
        <v>1026</v>
      </c>
      <c r="D540" s="63" t="s">
        <v>1029</v>
      </c>
      <c r="E540" s="45" t="s">
        <v>245</v>
      </c>
      <c r="F540" s="45" t="s">
        <v>244</v>
      </c>
      <c r="G540" s="45" t="s">
        <v>227</v>
      </c>
      <c r="H540" s="45" t="s">
        <v>226</v>
      </c>
      <c r="I540" s="45" t="s">
        <v>225</v>
      </c>
      <c r="J540" s="45" t="s">
        <v>224</v>
      </c>
    </row>
    <row r="541" spans="1:14">
      <c r="A541" s="45" t="s">
        <v>242</v>
      </c>
      <c r="B541" s="45">
        <v>400</v>
      </c>
      <c r="C541" s="45" t="s">
        <v>1026</v>
      </c>
      <c r="D541" s="63" t="s">
        <v>1028</v>
      </c>
      <c r="E541" s="45" t="s">
        <v>243</v>
      </c>
      <c r="F541" s="45" t="s">
        <v>242</v>
      </c>
      <c r="G541" s="45" t="s">
        <v>227</v>
      </c>
      <c r="H541" s="45" t="s">
        <v>226</v>
      </c>
      <c r="I541" s="45" t="s">
        <v>225</v>
      </c>
      <c r="J541" s="45" t="s">
        <v>224</v>
      </c>
    </row>
    <row r="542" spans="1:14">
      <c r="A542" s="45" t="s">
        <v>240</v>
      </c>
      <c r="B542" s="45">
        <v>200</v>
      </c>
      <c r="C542" s="45" t="s">
        <v>1026</v>
      </c>
      <c r="D542" s="63" t="s">
        <v>1030</v>
      </c>
      <c r="E542" s="45" t="s">
        <v>241</v>
      </c>
      <c r="F542" s="45" t="s">
        <v>240</v>
      </c>
      <c r="G542" s="45" t="s">
        <v>227</v>
      </c>
      <c r="H542" s="45" t="s">
        <v>226</v>
      </c>
      <c r="I542" s="45" t="s">
        <v>225</v>
      </c>
      <c r="J542" s="45" t="s">
        <v>224</v>
      </c>
    </row>
    <row r="543" spans="1:14">
      <c r="A543" s="45" t="s">
        <v>238</v>
      </c>
      <c r="B543" s="45">
        <v>-2375</v>
      </c>
      <c r="C543" s="45" t="s">
        <v>1026</v>
      </c>
      <c r="D543" s="63" t="s">
        <v>1029</v>
      </c>
      <c r="E543" s="45" t="s">
        <v>239</v>
      </c>
      <c r="F543" s="45" t="s">
        <v>238</v>
      </c>
      <c r="G543" s="45" t="s">
        <v>227</v>
      </c>
      <c r="H543" s="45" t="s">
        <v>226</v>
      </c>
      <c r="I543" s="45" t="s">
        <v>225</v>
      </c>
      <c r="J543" s="45" t="s">
        <v>224</v>
      </c>
    </row>
    <row r="544" spans="1:14">
      <c r="A544" s="45" t="s">
        <v>238</v>
      </c>
      <c r="B544" s="45">
        <v>2375</v>
      </c>
      <c r="C544" s="45" t="s">
        <v>1026</v>
      </c>
      <c r="D544" s="63" t="s">
        <v>1029</v>
      </c>
      <c r="E544" s="63">
        <v>551307</v>
      </c>
      <c r="F544" s="45" t="s">
        <v>238</v>
      </c>
      <c r="G544" s="45" t="s">
        <v>227</v>
      </c>
      <c r="H544" s="45" t="s">
        <v>226</v>
      </c>
      <c r="I544" s="45" t="s">
        <v>225</v>
      </c>
      <c r="J544" s="45" t="s">
        <v>224</v>
      </c>
    </row>
    <row r="545" spans="1:14">
      <c r="A545" s="45" t="s">
        <v>194</v>
      </c>
      <c r="B545" s="45">
        <v>19000</v>
      </c>
      <c r="C545" s="45" t="s">
        <v>1026</v>
      </c>
      <c r="D545" s="63" t="s">
        <v>1029</v>
      </c>
      <c r="E545" s="63">
        <v>551303</v>
      </c>
      <c r="F545" s="45" t="s">
        <v>194</v>
      </c>
      <c r="G545" s="45" t="s">
        <v>227</v>
      </c>
      <c r="H545" s="45" t="s">
        <v>226</v>
      </c>
      <c r="I545" s="45" t="s">
        <v>225</v>
      </c>
      <c r="J545" s="45" t="s">
        <v>224</v>
      </c>
    </row>
    <row r="546" spans="1:14">
      <c r="A546" s="45" t="s">
        <v>194</v>
      </c>
      <c r="B546" s="45">
        <v>-19000</v>
      </c>
      <c r="C546" s="45" t="s">
        <v>1026</v>
      </c>
      <c r="D546" s="63" t="s">
        <v>1029</v>
      </c>
      <c r="E546" s="45" t="s">
        <v>237</v>
      </c>
      <c r="F546" s="45" t="s">
        <v>194</v>
      </c>
      <c r="G546" s="45" t="s">
        <v>227</v>
      </c>
      <c r="H546" s="45" t="s">
        <v>226</v>
      </c>
      <c r="I546" s="45" t="s">
        <v>225</v>
      </c>
      <c r="J546" s="45" t="s">
        <v>224</v>
      </c>
    </row>
    <row r="547" spans="1:14">
      <c r="A547" s="45" t="s">
        <v>235</v>
      </c>
      <c r="B547" s="45">
        <v>43028</v>
      </c>
      <c r="C547" s="45" t="s">
        <v>1026</v>
      </c>
      <c r="D547" s="63" t="s">
        <v>1029</v>
      </c>
      <c r="E547" s="63">
        <v>551300</v>
      </c>
      <c r="F547" s="45" t="s">
        <v>235</v>
      </c>
      <c r="G547" s="45" t="s">
        <v>227</v>
      </c>
      <c r="H547" s="45" t="s">
        <v>226</v>
      </c>
      <c r="I547" s="45" t="s">
        <v>225</v>
      </c>
      <c r="J547" s="45" t="s">
        <v>224</v>
      </c>
    </row>
    <row r="548" spans="1:14">
      <c r="A548" s="45" t="s">
        <v>235</v>
      </c>
      <c r="B548" s="45">
        <v>-51150</v>
      </c>
      <c r="C548" s="45" t="s">
        <v>1026</v>
      </c>
      <c r="D548" s="63" t="s">
        <v>1029</v>
      </c>
      <c r="E548" s="45" t="s">
        <v>236</v>
      </c>
      <c r="F548" s="45" t="s">
        <v>235</v>
      </c>
      <c r="G548" s="45" t="s">
        <v>227</v>
      </c>
      <c r="H548" s="45" t="s">
        <v>226</v>
      </c>
      <c r="I548" s="45" t="s">
        <v>225</v>
      </c>
      <c r="J548" s="45" t="s">
        <v>224</v>
      </c>
    </row>
    <row r="549" spans="1:14">
      <c r="A549" s="45" t="s">
        <v>229</v>
      </c>
      <c r="B549" s="45">
        <v>2804</v>
      </c>
      <c r="C549" s="45" t="s">
        <v>1026</v>
      </c>
      <c r="D549" s="63" t="s">
        <v>1029</v>
      </c>
      <c r="E549" s="45" t="s">
        <v>230</v>
      </c>
      <c r="F549" s="45" t="s">
        <v>229</v>
      </c>
      <c r="G549" s="45" t="s">
        <v>227</v>
      </c>
      <c r="H549" s="45" t="s">
        <v>226</v>
      </c>
      <c r="I549" s="45" t="s">
        <v>225</v>
      </c>
      <c r="J549" s="45" t="s">
        <v>224</v>
      </c>
    </row>
    <row r="550" spans="1:14">
      <c r="A550" s="45" t="s">
        <v>233</v>
      </c>
      <c r="B550" s="45">
        <v>-2489</v>
      </c>
      <c r="C550" s="45" t="s">
        <v>1026</v>
      </c>
      <c r="D550" s="63" t="s">
        <v>1029</v>
      </c>
      <c r="E550" s="45" t="s">
        <v>234</v>
      </c>
      <c r="F550" s="45" t="s">
        <v>233</v>
      </c>
      <c r="G550" s="45" t="s">
        <v>227</v>
      </c>
      <c r="H550" s="45" t="s">
        <v>226</v>
      </c>
      <c r="I550" s="45" t="s">
        <v>225</v>
      </c>
      <c r="J550" s="45" t="s">
        <v>224</v>
      </c>
    </row>
    <row r="551" spans="1:14">
      <c r="A551" s="45" t="s">
        <v>229</v>
      </c>
      <c r="B551" s="45">
        <v>300</v>
      </c>
      <c r="C551" s="45" t="s">
        <v>1026</v>
      </c>
      <c r="D551" s="63" t="s">
        <v>1029</v>
      </c>
      <c r="E551" s="45" t="s">
        <v>230</v>
      </c>
      <c r="F551" s="45" t="s">
        <v>229</v>
      </c>
      <c r="G551" s="45" t="s">
        <v>227</v>
      </c>
      <c r="H551" s="45" t="s">
        <v>226</v>
      </c>
      <c r="I551" s="45" t="s">
        <v>225</v>
      </c>
      <c r="J551" s="45" t="s">
        <v>224</v>
      </c>
    </row>
    <row r="552" spans="1:14">
      <c r="A552" s="45" t="s">
        <v>231</v>
      </c>
      <c r="B552" s="45">
        <v>-300</v>
      </c>
      <c r="C552" s="45" t="s">
        <v>1026</v>
      </c>
      <c r="D552" s="63" t="s">
        <v>1029</v>
      </c>
      <c r="E552" s="45" t="s">
        <v>232</v>
      </c>
      <c r="F552" s="45" t="s">
        <v>231</v>
      </c>
      <c r="G552" s="45" t="s">
        <v>227</v>
      </c>
      <c r="H552" s="45" t="s">
        <v>226</v>
      </c>
      <c r="I552" s="45" t="s">
        <v>225</v>
      </c>
      <c r="J552" s="45" t="s">
        <v>224</v>
      </c>
    </row>
    <row r="553" spans="1:14">
      <c r="A553" s="45" t="s">
        <v>229</v>
      </c>
      <c r="B553" s="45">
        <v>1215</v>
      </c>
      <c r="C553" s="45" t="s">
        <v>1026</v>
      </c>
      <c r="D553" s="63" t="s">
        <v>1029</v>
      </c>
      <c r="E553" s="45" t="s">
        <v>230</v>
      </c>
      <c r="F553" s="45" t="s">
        <v>229</v>
      </c>
      <c r="G553" s="45" t="s">
        <v>227</v>
      </c>
      <c r="H553" s="45" t="s">
        <v>226</v>
      </c>
      <c r="I553" s="45" t="s">
        <v>225</v>
      </c>
      <c r="J553" s="45" t="s">
        <v>224</v>
      </c>
    </row>
    <row r="554" spans="1:14">
      <c r="A554" s="45" t="s">
        <v>228</v>
      </c>
      <c r="B554" s="45">
        <v>-1215</v>
      </c>
      <c r="C554" s="45" t="s">
        <v>1026</v>
      </c>
      <c r="D554" s="63" t="s">
        <v>1029</v>
      </c>
      <c r="E554" s="63">
        <v>551308</v>
      </c>
      <c r="F554" s="45" t="s">
        <v>228</v>
      </c>
      <c r="G554" s="45" t="s">
        <v>227</v>
      </c>
      <c r="H554" s="45" t="s">
        <v>226</v>
      </c>
      <c r="I554" s="45" t="s">
        <v>225</v>
      </c>
      <c r="J554" s="45" t="s">
        <v>224</v>
      </c>
    </row>
    <row r="555" spans="1:14">
      <c r="A555" s="45" t="s">
        <v>222</v>
      </c>
      <c r="B555" s="45">
        <v>800</v>
      </c>
      <c r="C555" s="45" t="s">
        <v>1026</v>
      </c>
      <c r="D555" s="63" t="s">
        <v>1029</v>
      </c>
      <c r="E555" s="63">
        <v>550304</v>
      </c>
      <c r="F555" s="45" t="s">
        <v>223</v>
      </c>
      <c r="G555" s="45" t="s">
        <v>218</v>
      </c>
      <c r="H555" s="45" t="s">
        <v>217</v>
      </c>
      <c r="I555" s="45" t="s">
        <v>204</v>
      </c>
      <c r="J555" s="45" t="s">
        <v>203</v>
      </c>
    </row>
    <row r="556" spans="1:14">
      <c r="A556" s="45" t="s">
        <v>222</v>
      </c>
      <c r="B556" s="45">
        <v>-800</v>
      </c>
      <c r="C556" s="45" t="s">
        <v>1026</v>
      </c>
      <c r="D556" s="63" t="s">
        <v>1029</v>
      </c>
      <c r="E556" s="45" t="s">
        <v>221</v>
      </c>
      <c r="F556" s="45" t="s">
        <v>220</v>
      </c>
      <c r="G556" s="45" t="s">
        <v>218</v>
      </c>
      <c r="H556" s="45" t="s">
        <v>217</v>
      </c>
      <c r="I556" s="45" t="s">
        <v>204</v>
      </c>
      <c r="J556" s="45" t="s">
        <v>203</v>
      </c>
    </row>
    <row r="557" spans="1:14">
      <c r="A557" s="45" t="s">
        <v>219</v>
      </c>
      <c r="B557" s="45">
        <v>1000</v>
      </c>
      <c r="C557" s="45" t="s">
        <v>1026</v>
      </c>
      <c r="D557" s="63" t="s">
        <v>1029</v>
      </c>
      <c r="E557" s="45" t="s">
        <v>189</v>
      </c>
      <c r="F557" s="45" t="s">
        <v>188</v>
      </c>
      <c r="G557" s="45" t="s">
        <v>218</v>
      </c>
      <c r="H557" s="45" t="s">
        <v>217</v>
      </c>
      <c r="I557" s="45" t="s">
        <v>204</v>
      </c>
      <c r="J557" s="45" t="s">
        <v>203</v>
      </c>
    </row>
    <row r="558" spans="1:14">
      <c r="A558" s="45" t="s">
        <v>219</v>
      </c>
      <c r="B558" s="45">
        <v>-1000</v>
      </c>
      <c r="C558" s="45" t="s">
        <v>1026</v>
      </c>
      <c r="D558" s="63" t="s">
        <v>1029</v>
      </c>
      <c r="E558" s="45" t="s">
        <v>187</v>
      </c>
      <c r="F558" s="45" t="s">
        <v>186</v>
      </c>
      <c r="G558" s="45" t="s">
        <v>218</v>
      </c>
      <c r="H558" s="45" t="s">
        <v>217</v>
      </c>
      <c r="I558" s="45" t="s">
        <v>204</v>
      </c>
      <c r="J558" s="45" t="s">
        <v>203</v>
      </c>
    </row>
    <row r="559" spans="1:14">
      <c r="A559" s="45" t="s">
        <v>141</v>
      </c>
      <c r="B559" s="45">
        <v>12000</v>
      </c>
      <c r="C559" s="45" t="s">
        <v>1031</v>
      </c>
      <c r="D559" s="63" t="s">
        <v>1023</v>
      </c>
      <c r="E559" s="45" t="s">
        <v>216</v>
      </c>
      <c r="F559" s="45" t="s">
        <v>141</v>
      </c>
      <c r="G559" s="45" t="s">
        <v>215</v>
      </c>
      <c r="H559" s="45" t="s">
        <v>214</v>
      </c>
      <c r="I559" s="45" t="s">
        <v>204</v>
      </c>
      <c r="J559" s="45" t="s">
        <v>203</v>
      </c>
      <c r="M559" s="45" t="s">
        <v>213</v>
      </c>
      <c r="N559" s="45" t="s">
        <v>212</v>
      </c>
    </row>
    <row r="560" spans="1:14">
      <c r="A560" s="45" t="s">
        <v>147</v>
      </c>
      <c r="B560" s="45">
        <v>-109</v>
      </c>
      <c r="C560" s="45" t="s">
        <v>1026</v>
      </c>
      <c r="D560" s="63" t="s">
        <v>1029</v>
      </c>
      <c r="E560" s="45" t="s">
        <v>148</v>
      </c>
      <c r="F560" s="45" t="s">
        <v>147</v>
      </c>
      <c r="G560" s="45" t="s">
        <v>206</v>
      </c>
      <c r="H560" s="45" t="s">
        <v>205</v>
      </c>
      <c r="I560" s="45" t="s">
        <v>204</v>
      </c>
      <c r="J560" s="45" t="s">
        <v>203</v>
      </c>
    </row>
    <row r="561" spans="1:14">
      <c r="A561" s="45" t="s">
        <v>172</v>
      </c>
      <c r="B561" s="45">
        <v>64</v>
      </c>
      <c r="C561" s="45" t="s">
        <v>1026</v>
      </c>
      <c r="D561" s="63" t="s">
        <v>1028</v>
      </c>
      <c r="E561" s="45" t="s">
        <v>173</v>
      </c>
      <c r="F561" s="45" t="s">
        <v>172</v>
      </c>
      <c r="G561" s="45" t="s">
        <v>206</v>
      </c>
      <c r="H561" s="45" t="s">
        <v>205</v>
      </c>
      <c r="I561" s="45" t="s">
        <v>204</v>
      </c>
      <c r="J561" s="45" t="s">
        <v>203</v>
      </c>
    </row>
    <row r="562" spans="1:14">
      <c r="A562" s="45" t="s">
        <v>210</v>
      </c>
      <c r="B562" s="45">
        <v>27</v>
      </c>
      <c r="C562" s="45" t="s">
        <v>1026</v>
      </c>
      <c r="D562" s="63" t="s">
        <v>1028</v>
      </c>
      <c r="E562" s="45" t="s">
        <v>211</v>
      </c>
      <c r="F562" s="45" t="s">
        <v>210</v>
      </c>
      <c r="G562" s="45" t="s">
        <v>206</v>
      </c>
      <c r="H562" s="45" t="s">
        <v>205</v>
      </c>
      <c r="I562" s="45" t="s">
        <v>204</v>
      </c>
      <c r="J562" s="45" t="s">
        <v>203</v>
      </c>
    </row>
    <row r="563" spans="1:14">
      <c r="A563" s="45" t="s">
        <v>209</v>
      </c>
      <c r="B563" s="45">
        <v>18</v>
      </c>
      <c r="C563" s="45" t="s">
        <v>1026</v>
      </c>
      <c r="D563" s="63" t="s">
        <v>1028</v>
      </c>
      <c r="E563" s="63">
        <v>506030</v>
      </c>
      <c r="F563" s="45" t="s">
        <v>209</v>
      </c>
      <c r="G563" s="45" t="s">
        <v>206</v>
      </c>
      <c r="H563" s="45" t="s">
        <v>205</v>
      </c>
      <c r="I563" s="45" t="s">
        <v>204</v>
      </c>
      <c r="J563" s="45" t="s">
        <v>203</v>
      </c>
    </row>
    <row r="564" spans="1:14">
      <c r="A564" s="45" t="s">
        <v>180</v>
      </c>
      <c r="B564" s="45">
        <v>-1600</v>
      </c>
      <c r="C564" s="45" t="s">
        <v>1026</v>
      </c>
      <c r="D564" s="63" t="s">
        <v>1028</v>
      </c>
      <c r="E564" s="45" t="s">
        <v>181</v>
      </c>
      <c r="F564" s="45" t="s">
        <v>180</v>
      </c>
      <c r="G564" s="45" t="s">
        <v>206</v>
      </c>
      <c r="H564" s="45" t="s">
        <v>205</v>
      </c>
      <c r="I564" s="45" t="s">
        <v>204</v>
      </c>
      <c r="J564" s="45" t="s">
        <v>203</v>
      </c>
    </row>
    <row r="565" spans="1:14">
      <c r="A565" s="45" t="s">
        <v>162</v>
      </c>
      <c r="B565" s="45">
        <v>398</v>
      </c>
      <c r="C565" s="45" t="s">
        <v>1026</v>
      </c>
      <c r="D565" s="63" t="s">
        <v>1028</v>
      </c>
      <c r="E565" s="45" t="s">
        <v>163</v>
      </c>
      <c r="F565" s="45" t="s">
        <v>162</v>
      </c>
      <c r="G565" s="45" t="s">
        <v>206</v>
      </c>
      <c r="H565" s="45" t="s">
        <v>205</v>
      </c>
      <c r="I565" s="45" t="s">
        <v>204</v>
      </c>
      <c r="J565" s="45" t="s">
        <v>203</v>
      </c>
    </row>
    <row r="566" spans="1:14">
      <c r="A566" s="45" t="s">
        <v>207</v>
      </c>
      <c r="B566" s="45">
        <v>254</v>
      </c>
      <c r="C566" s="45" t="s">
        <v>1026</v>
      </c>
      <c r="D566" s="63" t="s">
        <v>1028</v>
      </c>
      <c r="E566" s="45" t="s">
        <v>208</v>
      </c>
      <c r="F566" s="45" t="s">
        <v>207</v>
      </c>
      <c r="G566" s="45" t="s">
        <v>206</v>
      </c>
      <c r="H566" s="45" t="s">
        <v>205</v>
      </c>
      <c r="I566" s="45" t="s">
        <v>204</v>
      </c>
      <c r="J566" s="45" t="s">
        <v>203</v>
      </c>
    </row>
    <row r="567" spans="1:14">
      <c r="A567" s="45" t="s">
        <v>178</v>
      </c>
      <c r="B567" s="45">
        <v>948</v>
      </c>
      <c r="C567" s="45" t="s">
        <v>1026</v>
      </c>
      <c r="D567" s="63" t="s">
        <v>1028</v>
      </c>
      <c r="E567" s="45" t="s">
        <v>179</v>
      </c>
      <c r="F567" s="45" t="s">
        <v>178</v>
      </c>
      <c r="G567" s="45" t="s">
        <v>206</v>
      </c>
      <c r="H567" s="45" t="s">
        <v>205</v>
      </c>
      <c r="I567" s="45" t="s">
        <v>204</v>
      </c>
      <c r="J567" s="45" t="s">
        <v>203</v>
      </c>
    </row>
    <row r="568" spans="1:14">
      <c r="A568" s="45" t="s">
        <v>202</v>
      </c>
      <c r="B568" s="45">
        <v>-80</v>
      </c>
      <c r="C568" s="45" t="s">
        <v>1026</v>
      </c>
      <c r="D568" s="63" t="s">
        <v>1029</v>
      </c>
      <c r="E568" s="45" t="s">
        <v>175</v>
      </c>
      <c r="F568" s="45" t="s">
        <v>174</v>
      </c>
      <c r="G568" s="45" t="s">
        <v>169</v>
      </c>
      <c r="H568" s="45" t="s">
        <v>168</v>
      </c>
      <c r="I568" s="45" t="s">
        <v>157</v>
      </c>
      <c r="J568" s="45" t="s">
        <v>156</v>
      </c>
    </row>
    <row r="569" spans="1:14">
      <c r="A569" s="45" t="s">
        <v>126</v>
      </c>
      <c r="B569" s="45">
        <v>710</v>
      </c>
      <c r="C569" s="45" t="s">
        <v>1026</v>
      </c>
      <c r="D569" s="63" t="s">
        <v>1029</v>
      </c>
      <c r="E569" s="45" t="s">
        <v>127</v>
      </c>
      <c r="F569" s="45" t="s">
        <v>126</v>
      </c>
      <c r="G569" s="45" t="s">
        <v>125</v>
      </c>
      <c r="H569" s="45" t="s">
        <v>124</v>
      </c>
      <c r="I569" s="45" t="s">
        <v>123</v>
      </c>
      <c r="J569" s="45" t="s">
        <v>122</v>
      </c>
      <c r="M569" s="45" t="s">
        <v>199</v>
      </c>
      <c r="N569" s="45" t="s">
        <v>198</v>
      </c>
    </row>
    <row r="570" spans="1:14">
      <c r="A570" s="45" t="s">
        <v>200</v>
      </c>
      <c r="B570" s="45">
        <v>710</v>
      </c>
      <c r="C570" s="45" t="s">
        <v>1031</v>
      </c>
      <c r="D570" s="63" t="s">
        <v>1023</v>
      </c>
      <c r="E570" s="45" t="s">
        <v>201</v>
      </c>
      <c r="F570" s="45" t="s">
        <v>200</v>
      </c>
      <c r="G570" s="45" t="s">
        <v>125</v>
      </c>
      <c r="H570" s="45" t="s">
        <v>124</v>
      </c>
      <c r="I570" s="45" t="s">
        <v>123</v>
      </c>
      <c r="J570" s="45" t="s">
        <v>122</v>
      </c>
      <c r="M570" s="45" t="s">
        <v>199</v>
      </c>
      <c r="N570" s="45" t="s">
        <v>198</v>
      </c>
    </row>
    <row r="571" spans="1:14">
      <c r="A571" s="45" t="s">
        <v>196</v>
      </c>
      <c r="B571" s="45">
        <v>19</v>
      </c>
      <c r="C571" s="45" t="s">
        <v>1026</v>
      </c>
      <c r="D571" s="63" t="s">
        <v>1029</v>
      </c>
      <c r="E571" s="45" t="s">
        <v>197</v>
      </c>
      <c r="F571" s="45" t="s">
        <v>196</v>
      </c>
      <c r="G571" s="45" t="s">
        <v>193</v>
      </c>
      <c r="H571" s="45" t="s">
        <v>192</v>
      </c>
      <c r="I571" s="45" t="s">
        <v>123</v>
      </c>
      <c r="J571" s="45" t="s">
        <v>122</v>
      </c>
    </row>
    <row r="572" spans="1:14">
      <c r="A572" s="45" t="s">
        <v>194</v>
      </c>
      <c r="B572" s="45">
        <v>-19</v>
      </c>
      <c r="C572" s="45" t="s">
        <v>1026</v>
      </c>
      <c r="D572" s="63" t="s">
        <v>1029</v>
      </c>
      <c r="E572" s="45" t="s">
        <v>195</v>
      </c>
      <c r="F572" s="45" t="s">
        <v>194</v>
      </c>
      <c r="G572" s="45" t="s">
        <v>193</v>
      </c>
      <c r="H572" s="45" t="s">
        <v>192</v>
      </c>
      <c r="I572" s="45" t="s">
        <v>123</v>
      </c>
      <c r="J572" s="45" t="s">
        <v>122</v>
      </c>
    </row>
    <row r="573" spans="1:14">
      <c r="A573" s="45" t="s">
        <v>162</v>
      </c>
      <c r="B573" s="45">
        <v>264180</v>
      </c>
      <c r="C573" s="45" t="s">
        <v>1026</v>
      </c>
      <c r="D573" s="63" t="s">
        <v>1028</v>
      </c>
      <c r="E573" s="45" t="s">
        <v>163</v>
      </c>
      <c r="F573" s="45" t="s">
        <v>162</v>
      </c>
      <c r="G573" s="45" t="s">
        <v>191</v>
      </c>
      <c r="H573" s="45" t="s">
        <v>190</v>
      </c>
      <c r="I573" s="45" t="s">
        <v>157</v>
      </c>
      <c r="J573" s="45" t="s">
        <v>156</v>
      </c>
    </row>
    <row r="574" spans="1:14">
      <c r="A574" s="45" t="s">
        <v>160</v>
      </c>
      <c r="B574" s="45">
        <v>-264180</v>
      </c>
      <c r="C574" s="45" t="s">
        <v>1026</v>
      </c>
      <c r="D574" s="63" t="s">
        <v>1028</v>
      </c>
      <c r="E574" s="45" t="s">
        <v>161</v>
      </c>
      <c r="F574" s="45" t="s">
        <v>160</v>
      </c>
      <c r="G574" s="45" t="s">
        <v>191</v>
      </c>
      <c r="H574" s="45" t="s">
        <v>190</v>
      </c>
      <c r="I574" s="45" t="s">
        <v>157</v>
      </c>
      <c r="J574" s="45" t="s">
        <v>156</v>
      </c>
    </row>
    <row r="575" spans="1:14">
      <c r="A575" s="45" t="s">
        <v>188</v>
      </c>
      <c r="B575" s="45">
        <v>200</v>
      </c>
      <c r="C575" s="45" t="s">
        <v>1026</v>
      </c>
      <c r="D575" s="63" t="s">
        <v>1029</v>
      </c>
      <c r="E575" s="45" t="s">
        <v>189</v>
      </c>
      <c r="F575" s="45" t="s">
        <v>188</v>
      </c>
      <c r="G575" s="45" t="s">
        <v>125</v>
      </c>
      <c r="H575" s="45" t="s">
        <v>124</v>
      </c>
      <c r="I575" s="45" t="s">
        <v>123</v>
      </c>
      <c r="J575" s="45" t="s">
        <v>122</v>
      </c>
    </row>
    <row r="576" spans="1:14">
      <c r="A576" s="45" t="s">
        <v>186</v>
      </c>
      <c r="B576" s="45">
        <v>1900</v>
      </c>
      <c r="C576" s="45" t="s">
        <v>1026</v>
      </c>
      <c r="D576" s="63" t="s">
        <v>1029</v>
      </c>
      <c r="E576" s="45" t="s">
        <v>187</v>
      </c>
      <c r="F576" s="45" t="s">
        <v>186</v>
      </c>
      <c r="G576" s="45" t="s">
        <v>125</v>
      </c>
      <c r="H576" s="45" t="s">
        <v>124</v>
      </c>
      <c r="I576" s="45" t="s">
        <v>123</v>
      </c>
      <c r="J576" s="45" t="s">
        <v>122</v>
      </c>
    </row>
    <row r="577" spans="1:16">
      <c r="A577" s="45" t="s">
        <v>184</v>
      </c>
      <c r="B577" s="45">
        <v>-2100</v>
      </c>
      <c r="C577" s="45" t="s">
        <v>1026</v>
      </c>
      <c r="D577" s="63" t="s">
        <v>1029</v>
      </c>
      <c r="E577" s="45" t="s">
        <v>185</v>
      </c>
      <c r="F577" s="45" t="s">
        <v>184</v>
      </c>
      <c r="G577" s="45" t="s">
        <v>125</v>
      </c>
      <c r="H577" s="45" t="s">
        <v>124</v>
      </c>
      <c r="I577" s="45" t="s">
        <v>123</v>
      </c>
      <c r="J577" s="45" t="s">
        <v>122</v>
      </c>
    </row>
    <row r="578" spans="1:16">
      <c r="A578" s="45" t="s">
        <v>182</v>
      </c>
      <c r="B578" s="45">
        <v>699</v>
      </c>
      <c r="C578" s="45" t="s">
        <v>1026</v>
      </c>
      <c r="D578" s="63" t="s">
        <v>1029</v>
      </c>
      <c r="E578" s="45" t="s">
        <v>183</v>
      </c>
      <c r="F578" s="45" t="s">
        <v>182</v>
      </c>
      <c r="G578" s="45" t="s">
        <v>125</v>
      </c>
      <c r="H578" s="45" t="s">
        <v>124</v>
      </c>
      <c r="I578" s="45" t="s">
        <v>123</v>
      </c>
      <c r="J578" s="45" t="s">
        <v>122</v>
      </c>
    </row>
    <row r="579" spans="1:16">
      <c r="A579" s="45" t="s">
        <v>126</v>
      </c>
      <c r="B579" s="45">
        <v>-699</v>
      </c>
      <c r="C579" s="45" t="s">
        <v>1026</v>
      </c>
      <c r="D579" s="63" t="s">
        <v>1029</v>
      </c>
      <c r="E579" s="45" t="s">
        <v>127</v>
      </c>
      <c r="F579" s="45" t="s">
        <v>126</v>
      </c>
      <c r="G579" s="45" t="s">
        <v>125</v>
      </c>
      <c r="H579" s="45" t="s">
        <v>124</v>
      </c>
      <c r="I579" s="45" t="s">
        <v>123</v>
      </c>
      <c r="J579" s="45" t="s">
        <v>122</v>
      </c>
    </row>
    <row r="580" spans="1:16">
      <c r="A580" s="45" t="s">
        <v>180</v>
      </c>
      <c r="B580" s="45">
        <v>-26349</v>
      </c>
      <c r="C580" s="45" t="s">
        <v>1026</v>
      </c>
      <c r="D580" s="63" t="s">
        <v>1028</v>
      </c>
      <c r="E580" s="45" t="s">
        <v>181</v>
      </c>
      <c r="F580" s="45" t="s">
        <v>180</v>
      </c>
      <c r="G580" s="45" t="s">
        <v>125</v>
      </c>
      <c r="H580" s="45" t="s">
        <v>124</v>
      </c>
      <c r="I580" s="45" t="s">
        <v>123</v>
      </c>
      <c r="J580" s="45" t="s">
        <v>122</v>
      </c>
    </row>
    <row r="581" spans="1:16">
      <c r="A581" s="45" t="s">
        <v>178</v>
      </c>
      <c r="B581" s="45">
        <v>-10768</v>
      </c>
      <c r="C581" s="45" t="s">
        <v>1026</v>
      </c>
      <c r="D581" s="63" t="s">
        <v>1028</v>
      </c>
      <c r="E581" s="45" t="s">
        <v>179</v>
      </c>
      <c r="F581" s="45" t="s">
        <v>178</v>
      </c>
      <c r="G581" s="45" t="s">
        <v>125</v>
      </c>
      <c r="H581" s="45" t="s">
        <v>124</v>
      </c>
      <c r="I581" s="45" t="s">
        <v>123</v>
      </c>
      <c r="J581" s="45" t="s">
        <v>122</v>
      </c>
    </row>
    <row r="582" spans="1:16">
      <c r="A582" s="45" t="s">
        <v>176</v>
      </c>
      <c r="B582" s="45">
        <v>-900</v>
      </c>
      <c r="C582" s="45" t="s">
        <v>1026</v>
      </c>
      <c r="D582" s="63" t="s">
        <v>1029</v>
      </c>
      <c r="E582" s="45" t="s">
        <v>177</v>
      </c>
      <c r="F582" s="45" t="s">
        <v>176</v>
      </c>
      <c r="G582" s="45" t="s">
        <v>169</v>
      </c>
      <c r="H582" s="45" t="s">
        <v>168</v>
      </c>
      <c r="I582" s="45" t="s">
        <v>157</v>
      </c>
      <c r="J582" s="45" t="s">
        <v>156</v>
      </c>
    </row>
    <row r="583" spans="1:16">
      <c r="A583" s="45" t="s">
        <v>174</v>
      </c>
      <c r="B583" s="45">
        <v>-500</v>
      </c>
      <c r="C583" s="45" t="s">
        <v>1026</v>
      </c>
      <c r="D583" s="63" t="s">
        <v>1029</v>
      </c>
      <c r="E583" s="45" t="s">
        <v>175</v>
      </c>
      <c r="F583" s="45" t="s">
        <v>174</v>
      </c>
      <c r="G583" s="45" t="s">
        <v>169</v>
      </c>
      <c r="H583" s="45" t="s">
        <v>168</v>
      </c>
      <c r="I583" s="45" t="s">
        <v>157</v>
      </c>
      <c r="J583" s="45" t="s">
        <v>156</v>
      </c>
    </row>
    <row r="584" spans="1:16">
      <c r="A584" s="45" t="s">
        <v>172</v>
      </c>
      <c r="B584" s="45">
        <v>1400</v>
      </c>
      <c r="C584" s="45" t="s">
        <v>1026</v>
      </c>
      <c r="D584" s="63" t="s">
        <v>1028</v>
      </c>
      <c r="E584" s="45" t="s">
        <v>173</v>
      </c>
      <c r="F584" s="45" t="s">
        <v>172</v>
      </c>
      <c r="G584" s="45" t="s">
        <v>169</v>
      </c>
      <c r="H584" s="45" t="s">
        <v>168</v>
      </c>
      <c r="I584" s="45" t="s">
        <v>157</v>
      </c>
      <c r="J584" s="45" t="s">
        <v>156</v>
      </c>
    </row>
    <row r="585" spans="1:16">
      <c r="A585" s="45" t="s">
        <v>160</v>
      </c>
      <c r="B585" s="45">
        <v>-441047</v>
      </c>
      <c r="C585" s="45" t="s">
        <v>1026</v>
      </c>
      <c r="D585" s="63" t="s">
        <v>1028</v>
      </c>
      <c r="E585" s="45" t="s">
        <v>161</v>
      </c>
      <c r="F585" s="45" t="s">
        <v>160</v>
      </c>
      <c r="G585" s="45" t="s">
        <v>169</v>
      </c>
      <c r="H585" s="45" t="s">
        <v>168</v>
      </c>
      <c r="I585" s="45" t="s">
        <v>157</v>
      </c>
      <c r="J585" s="45" t="s">
        <v>156</v>
      </c>
    </row>
    <row r="586" spans="1:16">
      <c r="A586" s="45" t="s">
        <v>170</v>
      </c>
      <c r="B586" s="45">
        <v>-1033</v>
      </c>
      <c r="C586" s="45" t="s">
        <v>1026</v>
      </c>
      <c r="D586" s="63" t="s">
        <v>1028</v>
      </c>
      <c r="E586" s="45" t="s">
        <v>171</v>
      </c>
      <c r="F586" s="45" t="s">
        <v>170</v>
      </c>
      <c r="G586" s="45" t="s">
        <v>169</v>
      </c>
      <c r="H586" s="45" t="s">
        <v>168</v>
      </c>
      <c r="I586" s="45" t="s">
        <v>157</v>
      </c>
      <c r="J586" s="45" t="s">
        <v>156</v>
      </c>
    </row>
    <row r="587" spans="1:16">
      <c r="A587" s="45" t="s">
        <v>162</v>
      </c>
      <c r="B587" s="45">
        <v>442080</v>
      </c>
      <c r="C587" s="45" t="s">
        <v>1026</v>
      </c>
      <c r="D587" s="63" t="s">
        <v>1028</v>
      </c>
      <c r="E587" s="45" t="s">
        <v>163</v>
      </c>
      <c r="F587" s="45" t="s">
        <v>162</v>
      </c>
      <c r="G587" s="45" t="s">
        <v>169</v>
      </c>
      <c r="H587" s="45" t="s">
        <v>168</v>
      </c>
      <c r="I587" s="45" t="s">
        <v>157</v>
      </c>
      <c r="J587" s="45" t="s">
        <v>156</v>
      </c>
    </row>
    <row r="588" spans="1:16">
      <c r="A588" s="45" t="s">
        <v>166</v>
      </c>
      <c r="B588" s="45">
        <v>102082</v>
      </c>
      <c r="C588" s="45" t="s">
        <v>1026</v>
      </c>
      <c r="D588" s="63" t="s">
        <v>1029</v>
      </c>
      <c r="E588" s="45" t="s">
        <v>167</v>
      </c>
      <c r="F588" s="45" t="s">
        <v>166</v>
      </c>
      <c r="G588" s="45" t="s">
        <v>159</v>
      </c>
      <c r="H588" s="45" t="s">
        <v>158</v>
      </c>
      <c r="I588" s="45" t="s">
        <v>157</v>
      </c>
      <c r="J588" s="45" t="s">
        <v>156</v>
      </c>
    </row>
    <row r="589" spans="1:16">
      <c r="A589" s="45" t="s">
        <v>164</v>
      </c>
      <c r="B589" s="45">
        <v>-102082</v>
      </c>
      <c r="C589" s="45" t="s">
        <v>1026</v>
      </c>
      <c r="D589" s="63" t="s">
        <v>1029</v>
      </c>
      <c r="E589" s="45" t="s">
        <v>165</v>
      </c>
      <c r="F589" s="45" t="s">
        <v>164</v>
      </c>
      <c r="G589" s="45" t="s">
        <v>159</v>
      </c>
      <c r="H589" s="45" t="s">
        <v>158</v>
      </c>
      <c r="I589" s="45" t="s">
        <v>157</v>
      </c>
      <c r="J589" s="45" t="s">
        <v>156</v>
      </c>
    </row>
    <row r="590" spans="1:16">
      <c r="A590" s="45" t="s">
        <v>162</v>
      </c>
      <c r="B590" s="45">
        <v>126192</v>
      </c>
      <c r="C590" s="45" t="s">
        <v>1026</v>
      </c>
      <c r="D590" s="63" t="s">
        <v>1028</v>
      </c>
      <c r="E590" s="45" t="s">
        <v>163</v>
      </c>
      <c r="F590" s="45" t="s">
        <v>162</v>
      </c>
      <c r="G590" s="45" t="s">
        <v>159</v>
      </c>
      <c r="H590" s="45" t="s">
        <v>158</v>
      </c>
      <c r="I590" s="45" t="s">
        <v>157</v>
      </c>
      <c r="J590" s="45" t="s">
        <v>156</v>
      </c>
    </row>
    <row r="591" spans="1:16">
      <c r="A591" s="45" t="s">
        <v>160</v>
      </c>
      <c r="B591" s="45">
        <v>-126192</v>
      </c>
      <c r="C591" s="45" t="s">
        <v>1026</v>
      </c>
      <c r="D591" s="63" t="s">
        <v>1028</v>
      </c>
      <c r="E591" s="45" t="s">
        <v>161</v>
      </c>
      <c r="F591" s="45" t="s">
        <v>160</v>
      </c>
      <c r="G591" s="45" t="s">
        <v>159</v>
      </c>
      <c r="H591" s="45" t="s">
        <v>158</v>
      </c>
      <c r="I591" s="45" t="s">
        <v>157</v>
      </c>
      <c r="J591" s="45" t="s">
        <v>156</v>
      </c>
    </row>
    <row r="592" spans="1:16">
      <c r="A592" s="45" t="s">
        <v>154</v>
      </c>
      <c r="B592" s="45">
        <v>-23424</v>
      </c>
      <c r="C592" s="45" t="s">
        <v>1026</v>
      </c>
      <c r="D592" s="63" t="s">
        <v>1029</v>
      </c>
      <c r="E592" s="45" t="s">
        <v>155</v>
      </c>
      <c r="F592" s="45" t="s">
        <v>154</v>
      </c>
      <c r="G592" s="45" t="s">
        <v>117</v>
      </c>
      <c r="H592" s="45" t="s">
        <v>116</v>
      </c>
      <c r="I592" s="45" t="s">
        <v>115</v>
      </c>
      <c r="J592" s="45" t="s">
        <v>114</v>
      </c>
      <c r="O592" s="45" t="s">
        <v>151</v>
      </c>
      <c r="P592" s="45" t="s">
        <v>150</v>
      </c>
    </row>
    <row r="593" spans="1:16">
      <c r="A593" s="45" t="s">
        <v>152</v>
      </c>
      <c r="B593" s="45">
        <v>23424</v>
      </c>
      <c r="C593" s="45" t="s">
        <v>1026</v>
      </c>
      <c r="D593" s="63" t="s">
        <v>1029</v>
      </c>
      <c r="E593" s="45" t="s">
        <v>153</v>
      </c>
      <c r="F593" s="45" t="s">
        <v>152</v>
      </c>
      <c r="G593" s="45" t="s">
        <v>117</v>
      </c>
      <c r="H593" s="45" t="s">
        <v>116</v>
      </c>
      <c r="I593" s="45" t="s">
        <v>115</v>
      </c>
      <c r="J593" s="45" t="s">
        <v>114</v>
      </c>
      <c r="O593" s="45" t="s">
        <v>151</v>
      </c>
      <c r="P593" s="45" t="s">
        <v>150</v>
      </c>
    </row>
    <row r="594" spans="1:16">
      <c r="A594" s="45" t="s">
        <v>149</v>
      </c>
      <c r="B594" s="45">
        <v>80</v>
      </c>
      <c r="C594" s="45" t="s">
        <v>1026</v>
      </c>
      <c r="D594" s="63" t="s">
        <v>1029</v>
      </c>
      <c r="E594" s="45" t="s">
        <v>148</v>
      </c>
      <c r="F594" s="45" t="s">
        <v>147</v>
      </c>
      <c r="G594" s="45" t="s">
        <v>146</v>
      </c>
      <c r="H594" s="45" t="s">
        <v>145</v>
      </c>
      <c r="I594" s="45" t="s">
        <v>123</v>
      </c>
      <c r="J594" s="45" t="s">
        <v>122</v>
      </c>
    </row>
    <row r="595" spans="1:16">
      <c r="A595" s="45" t="s">
        <v>143</v>
      </c>
      <c r="B595" s="45">
        <v>-38000</v>
      </c>
      <c r="C595" s="45" t="s">
        <v>1026</v>
      </c>
      <c r="D595" s="63" t="s">
        <v>1029</v>
      </c>
      <c r="E595" s="45" t="s">
        <v>144</v>
      </c>
      <c r="F595" s="45" t="s">
        <v>143</v>
      </c>
      <c r="G595" s="45" t="s">
        <v>140</v>
      </c>
      <c r="H595" s="45" t="s">
        <v>139</v>
      </c>
      <c r="I595" s="45" t="s">
        <v>138</v>
      </c>
      <c r="J595" s="45" t="s">
        <v>137</v>
      </c>
      <c r="O595" s="45" t="s">
        <v>136</v>
      </c>
      <c r="P595" s="45" t="s">
        <v>135</v>
      </c>
    </row>
    <row r="596" spans="1:16">
      <c r="A596" s="45" t="s">
        <v>141</v>
      </c>
      <c r="B596" s="45">
        <v>38000</v>
      </c>
      <c r="C596" s="45" t="s">
        <v>1026</v>
      </c>
      <c r="D596" s="63" t="s">
        <v>1021</v>
      </c>
      <c r="E596" s="45" t="s">
        <v>142</v>
      </c>
      <c r="F596" s="45" t="s">
        <v>141</v>
      </c>
      <c r="G596" s="45" t="s">
        <v>140</v>
      </c>
      <c r="H596" s="45" t="s">
        <v>139</v>
      </c>
      <c r="I596" s="45" t="s">
        <v>138</v>
      </c>
      <c r="J596" s="45" t="s">
        <v>137</v>
      </c>
      <c r="O596" s="45" t="s">
        <v>136</v>
      </c>
      <c r="P596" s="45" t="s">
        <v>135</v>
      </c>
    </row>
    <row r="597" spans="1:16">
      <c r="A597" s="45" t="s">
        <v>134</v>
      </c>
      <c r="B597" s="45">
        <v>-100</v>
      </c>
      <c r="C597" s="45" t="s">
        <v>1026</v>
      </c>
      <c r="D597" s="63" t="s">
        <v>1029</v>
      </c>
      <c r="E597" s="45" t="s">
        <v>127</v>
      </c>
      <c r="F597" s="45" t="s">
        <v>126</v>
      </c>
      <c r="G597" s="45" t="s">
        <v>132</v>
      </c>
      <c r="H597" s="45" t="s">
        <v>131</v>
      </c>
      <c r="I597" s="45" t="s">
        <v>130</v>
      </c>
      <c r="J597" s="45" t="s">
        <v>129</v>
      </c>
    </row>
    <row r="598" spans="1:16">
      <c r="A598" s="45" t="s">
        <v>133</v>
      </c>
      <c r="B598" s="45">
        <v>-100</v>
      </c>
      <c r="C598" s="45" t="s">
        <v>1026</v>
      </c>
      <c r="D598" s="63" t="s">
        <v>1029</v>
      </c>
      <c r="E598" s="45" t="s">
        <v>127</v>
      </c>
      <c r="F598" s="45" t="s">
        <v>126</v>
      </c>
      <c r="G598" s="45" t="s">
        <v>132</v>
      </c>
      <c r="H598" s="45" t="s">
        <v>131</v>
      </c>
      <c r="I598" s="45" t="s">
        <v>130</v>
      </c>
      <c r="J598" s="45" t="s">
        <v>129</v>
      </c>
    </row>
    <row r="599" spans="1:16">
      <c r="A599" s="45" t="s">
        <v>128</v>
      </c>
      <c r="B599" s="45">
        <v>-80</v>
      </c>
      <c r="C599" s="45" t="s">
        <v>1026</v>
      </c>
      <c r="D599" s="63" t="s">
        <v>1029</v>
      </c>
      <c r="E599" s="45" t="s">
        <v>127</v>
      </c>
      <c r="F599" s="45" t="s">
        <v>126</v>
      </c>
      <c r="G599" s="45" t="s">
        <v>125</v>
      </c>
      <c r="H599" s="45" t="s">
        <v>124</v>
      </c>
      <c r="I599" s="45" t="s">
        <v>123</v>
      </c>
      <c r="J599" s="45" t="s">
        <v>122</v>
      </c>
    </row>
    <row r="600" spans="1:16">
      <c r="A600" s="45" t="s">
        <v>121</v>
      </c>
      <c r="B600" s="45">
        <v>9445</v>
      </c>
      <c r="C600" s="45" t="s">
        <v>1026</v>
      </c>
      <c r="D600" s="63" t="s">
        <v>1029</v>
      </c>
      <c r="E600" s="45" t="s">
        <v>119</v>
      </c>
      <c r="F600" s="45" t="s">
        <v>118</v>
      </c>
      <c r="G600" s="45" t="s">
        <v>117</v>
      </c>
      <c r="H600" s="45" t="s">
        <v>116</v>
      </c>
      <c r="I600" s="45" t="s">
        <v>115</v>
      </c>
      <c r="J600" s="45" t="s">
        <v>114</v>
      </c>
      <c r="O600" s="45" t="s">
        <v>113</v>
      </c>
      <c r="P600" s="45" t="s">
        <v>112</v>
      </c>
    </row>
    <row r="601" spans="1:16">
      <c r="A601" s="45" t="s">
        <v>120</v>
      </c>
      <c r="B601" s="45">
        <v>25135</v>
      </c>
      <c r="C601" s="45" t="s">
        <v>1026</v>
      </c>
      <c r="D601" s="63" t="s">
        <v>1029</v>
      </c>
      <c r="E601" s="45" t="s">
        <v>119</v>
      </c>
      <c r="F601" s="45" t="s">
        <v>118</v>
      </c>
      <c r="G601" s="45" t="s">
        <v>117</v>
      </c>
      <c r="H601" s="45" t="s">
        <v>116</v>
      </c>
      <c r="I601" s="45" t="s">
        <v>115</v>
      </c>
      <c r="J601" s="45" t="s">
        <v>114</v>
      </c>
      <c r="O601" s="45" t="s">
        <v>113</v>
      </c>
      <c r="P601" s="45" t="s">
        <v>112</v>
      </c>
    </row>
  </sheetData>
  <autoFilter ref="A1:S601"/>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 Eelarve volikogu määruses</vt:lpstr>
      <vt:lpstr>Antavad toet muudat (osakonnad)</vt:lpstr>
      <vt:lpstr>Tööjõukulude muudat (osakonnad)</vt:lpstr>
      <vt:lpstr> Maj k muudat (osakonnad)</vt:lpstr>
      <vt:lpstr> investeeringud</vt:lpstr>
      <vt:lpstr>seletuskiri</vt:lpstr>
      <vt:lpstr>algandmed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Tiina-Mae Kuusik</dc:creator>
  <cp:lastModifiedBy>Ene Rink</cp:lastModifiedBy>
  <cp:lastPrinted>2025-06-05T13:40:22Z</cp:lastPrinted>
  <dcterms:created xsi:type="dcterms:W3CDTF">2024-11-27T19:34:22Z</dcterms:created>
  <dcterms:modified xsi:type="dcterms:W3CDTF">2025-06-09T06:38:17Z</dcterms:modified>
</cp:coreProperties>
</file>