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V:\Haridus\Haridus\Annika materjalid\MTÜ toetused\Projektitoetused\2026\"/>
    </mc:Choice>
  </mc:AlternateContent>
  <xr:revisionPtr revIDLastSave="0" documentId="13_ncr:1_{5EBEEBF6-8E79-4C8C-B20D-C25342B984DA}" xr6:coauthVersionLast="47" xr6:coauthVersionMax="47" xr10:uidLastSave="{00000000-0000-0000-0000-000000000000}"/>
  <bookViews>
    <workbookView xWindow="-120" yWindow="-120" windowWidth="29040" windowHeight="17520" xr2:uid="{C8B54BF5-185B-4C7D-BB0B-3BB4198E040C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9" i="1" l="1"/>
  <c r="G78" i="1"/>
  <c r="G77" i="1"/>
  <c r="F77" i="1"/>
  <c r="D77" i="1"/>
  <c r="G69" i="1"/>
  <c r="G68" i="1"/>
  <c r="F68" i="1"/>
  <c r="D68" i="1"/>
  <c r="G59" i="1"/>
  <c r="G60" i="1" s="1"/>
  <c r="D59" i="1"/>
  <c r="G24" i="1"/>
  <c r="G23" i="1"/>
  <c r="F23" i="1"/>
  <c r="D23" i="1"/>
</calcChain>
</file>

<file path=xl/sharedStrings.xml><?xml version="1.0" encoding="utf-8"?>
<sst xmlns="http://schemas.openxmlformats.org/spreadsheetml/2006/main" count="220" uniqueCount="149">
  <si>
    <t>Spordivaldkond I voor</t>
  </si>
  <si>
    <t>Projekti pealkiri</t>
  </si>
  <si>
    <t>Taotletav summa</t>
  </si>
  <si>
    <t>Keskmine hinne</t>
  </si>
  <si>
    <t>Keskmine summa</t>
  </si>
  <si>
    <t>Komisjoni otsustatud summa</t>
  </si>
  <si>
    <t>1.</t>
  </si>
  <si>
    <t>Tervisespordiklubi Joosu</t>
  </si>
  <si>
    <t>83. ja 84. Laste Paala järvejooksu ja 31. Viljandi järvejooksu korraldamine</t>
  </si>
  <si>
    <t>2.</t>
  </si>
  <si>
    <t>Viljandimaa Spordiliit</t>
  </si>
  <si>
    <t>71.Viljandi Linnajooks</t>
  </si>
  <si>
    <t>3.</t>
  </si>
  <si>
    <t>Mittetulundusühing Viljandi Tulevikujalgpalli Klubi</t>
  </si>
  <si>
    <t>Viljandi Hansapäevade 2026 sõpruslinnade noorte jalgpallilaagri läbiviimine.</t>
  </si>
  <si>
    <t>4.</t>
  </si>
  <si>
    <t xml:space="preserve">Viljandi Linna jooksusarja "Linnajooksud" korraldamine </t>
  </si>
  <si>
    <t>5.</t>
  </si>
  <si>
    <t>Eesti Male Toetusühing</t>
  </si>
  <si>
    <t>Rahvusvaheline Viljandi malefestival ja 60. Ilmar Raua mälestusturniir</t>
  </si>
  <si>
    <t>6.</t>
  </si>
  <si>
    <t>Tennise- ja padeliklubi Fellin</t>
  </si>
  <si>
    <t>Hansapäevade ja Folkpadeli padeliturniirid</t>
  </si>
  <si>
    <t>7.</t>
  </si>
  <si>
    <t>Eesti Judoliit</t>
  </si>
  <si>
    <t>Judo Eesti Meistrivõistlused U16 ja U21 vanuseklassile</t>
  </si>
  <si>
    <t>8.</t>
  </si>
  <si>
    <t>MTÜ Viljandimaa Võrkpall</t>
  </si>
  <si>
    <t>VILJANDIMAA 2026.a. LAHTISED VÕRKPALLI MEISTRIVÕISTLUSED NAISTELE JA MEESTELE</t>
  </si>
  <si>
    <t>9.</t>
  </si>
  <si>
    <t>Võimlemisklubi Bellezza</t>
  </si>
  <si>
    <t>Bellezza Cup iluvõimlemises</t>
  </si>
  <si>
    <t>10.</t>
  </si>
  <si>
    <t>Tennis Europe sarja kuuluva rahvusvahelise noorte U16 tenniseturniiri korraldamine</t>
  </si>
  <si>
    <t>11.</t>
  </si>
  <si>
    <t>Viljandi Maadlusklubi Tulevik</t>
  </si>
  <si>
    <t>27. Küllo Kõivu mälestusvõistlused vabamaadluses</t>
  </si>
  <si>
    <t>12.</t>
  </si>
  <si>
    <t>Viljandi Vastupidavusalade Klubi Staier</t>
  </si>
  <si>
    <t>Viie etapiline seeriajooks Viljandi Linnastaadionil</t>
  </si>
  <si>
    <t>13.</t>
  </si>
  <si>
    <t>Viljandi Lauatenniseklubi Sakala</t>
  </si>
  <si>
    <t>36.rahvusvahelise lauatennisevõistluse Sakala GP läbiviimine.</t>
  </si>
  <si>
    <t>14.</t>
  </si>
  <si>
    <t>Viljandi Laevamudelistide Klubi</t>
  </si>
  <si>
    <t>Eesti MV Viljandi etapp laevamudelismis.</t>
  </si>
  <si>
    <t>15.</t>
  </si>
  <si>
    <t>Kõnnijalgpallurite (60+) turniiri korraldamine Viljandi Männimäe jalgpallihallis</t>
  </si>
  <si>
    <t>16.</t>
  </si>
  <si>
    <t>Eesti GP sarja, lastetennise, ja noorteliiga turniirid</t>
  </si>
  <si>
    <t>17.</t>
  </si>
  <si>
    <t>Viljandi Sõudeklubi</t>
  </si>
  <si>
    <t>Eesti karikavõistlused ak.sõudmises</t>
  </si>
  <si>
    <t>18.</t>
  </si>
  <si>
    <t>Emajõe karikavõistlused ak. sõudmises</t>
  </si>
  <si>
    <t>19.</t>
  </si>
  <si>
    <t>Mittetulundusühing Motospordiklubi Nord</t>
  </si>
  <si>
    <t>Euroopa Meistrivõistlused 2026 GT-15 Bulgaaria, GT-30 Soome Kotka</t>
  </si>
  <si>
    <t>20.</t>
  </si>
  <si>
    <t xml:space="preserve"> Maailma Meistrivõistlused 2026 GT-15 Soome Kotka ja GT-30 Itaalia Como</t>
  </si>
  <si>
    <t>21.</t>
  </si>
  <si>
    <t>Veemotosportlaste ja -treenerite koolitus</t>
  </si>
  <si>
    <t>Kokku</t>
  </si>
  <si>
    <t>Tabelid on reastatud keskmiste hindepunktide alusel</t>
  </si>
  <si>
    <t>Kultuurivaldkond II voor 2026</t>
  </si>
  <si>
    <t>Viljandi Vanamuusika Festival Mittetulundusühing</t>
  </si>
  <si>
    <t>Viljandi Vanamuusika Festivali vältimatute kulude ning uuendusliku ja linnaelanikele suunatud programmi elluviimise katmine</t>
  </si>
  <si>
    <t>Mittetulundusühing Eesti Pärimusmuusika Keskus</t>
  </si>
  <si>
    <t>XXIV Pärimusmuusika Lõikuspidu ja pärimusmuusika auhinnagala Etnokulp korraldamine</t>
  </si>
  <si>
    <t>Sihtasutus Eesti Tantsuagentuur</t>
  </si>
  <si>
    <t>Festivali Koolitants 2026 korraldamine</t>
  </si>
  <si>
    <t>Sihtasutus Viljandi Muuseum</t>
  </si>
  <si>
    <t>J. Köleri 200. sünniaastapäeva näitus Viljandi Muuseumis</t>
  </si>
  <si>
    <t>OÜ Neljaraudne</t>
  </si>
  <si>
    <t>Leegist Loodud Kunstifest</t>
  </si>
  <si>
    <t>Aplaus on paus OÜ</t>
  </si>
  <si>
    <t>35.NOTAFE (rahvusvaheline etenduskunstide festival ja suvekool)</t>
  </si>
  <si>
    <t>MTÜ Teatrihoov</t>
  </si>
  <si>
    <t>Teatrihoovi korraldamine Viljandi Hansapäevadel 2026</t>
  </si>
  <si>
    <t>Sihtasutus Ugala Teater</t>
  </si>
  <si>
    <t>Ugala teater: 100 aastat kutselist teatrit</t>
  </si>
  <si>
    <t>Viljandi Muuseumi publikuprogramm 2026. aasta kevadhooajal</t>
  </si>
  <si>
    <t>MTÜ Linnaelu</t>
  </si>
  <si>
    <t>Viljandi Hansapäevade kogukonnaala korraldamine Rubiini platsil- Lisataotlus!</t>
  </si>
  <si>
    <t>MTÜ KULTUURIAKADEEMIA LOOMEKOLLEKTIIVID</t>
  </si>
  <si>
    <t>Tartu Ülikooli Viljandi kultuuriakadeemia segakoori juubelikontsert ja selle ettevalmistused</t>
  </si>
  <si>
    <t>Kogukonnasündmus: Muuseumiöö "Öös on hääli"</t>
  </si>
  <si>
    <t>Sunside Group OÜ</t>
  </si>
  <si>
    <t>Viljandi Linna suur perepäev 2026</t>
  </si>
  <si>
    <t>Kalju Komissarovi filmistillide näituse loomine ja eksponeerimine</t>
  </si>
  <si>
    <t>Mittetulundusühing Musica Sacra</t>
  </si>
  <si>
    <t>Viljandi Orelifestival 2026</t>
  </si>
  <si>
    <t>MTÜ Viljandi Seasaare teater</t>
  </si>
  <si>
    <t>Lavastus "Reede, 13."</t>
  </si>
  <si>
    <t>Sillad MTÜ</t>
  </si>
  <si>
    <t>Tantsulavastuse "Alguse paik" korraldamine Sakala keskuses</t>
  </si>
  <si>
    <t>Eesti Puhkpillimuusika Ühing</t>
  </si>
  <si>
    <t>Eesti Noorte Puhkpilliorkestri ja Viljandi Muusikakooli Puhkpilliorkestri kontsert</t>
  </si>
  <si>
    <t>Rubiini retrospektiivid-Lisataotlus!</t>
  </si>
  <si>
    <t>Mittetulundusühing Igapäev</t>
  </si>
  <si>
    <t>Loov Viljandi harivad linnatuurid Viljandi linnas Viljandi elanike heaks</t>
  </si>
  <si>
    <t>Helisalu OÜ</t>
  </si>
  <si>
    <t>Harrastuslauljate kontsert "Minu džäss"</t>
  </si>
  <si>
    <t>22.</t>
  </si>
  <si>
    <t>Mittetulundusühing Viljandi Kogukonnakino</t>
  </si>
  <si>
    <t>Väärtfilme näitava Kogukonnakino, eriprogrammide ja Kinokooli läbiviimise jätkamine aastal 2026: Kinokooli läbiiviimine aastal 2026</t>
  </si>
  <si>
    <t>23.</t>
  </si>
  <si>
    <t>Inspiratsiooniseminar kaasamisest Viljandi(maa) ja Eesti omavalitsustele ja kogukondadele</t>
  </si>
  <si>
    <t>24.</t>
  </si>
  <si>
    <t>MARIUPOL FREE MTÜ</t>
  </si>
  <si>
    <t>Minu kodu on seal, kus ma olen!</t>
  </si>
  <si>
    <t>25.</t>
  </si>
  <si>
    <t xml:space="preserve">Rubiini platsi harids-ja kultuuriprogramm </t>
  </si>
  <si>
    <t>26.</t>
  </si>
  <si>
    <t>Eesti Sisearhitektide Liit</t>
  </si>
  <si>
    <t>Viljandi kultuur kuuris</t>
  </si>
  <si>
    <t>27.</t>
  </si>
  <si>
    <t>Produktsioonipunkt OÜ</t>
  </si>
  <si>
    <t xml:space="preserve">Tantsufilm "Duell" (tööpealkiri) </t>
  </si>
  <si>
    <t>28.</t>
  </si>
  <si>
    <t>Viljandi järve Loovkämpingu loomine Viljandi järve arhitektuuriakadeemia haridus-kultuuriprogrammi osana</t>
  </si>
  <si>
    <t>29.</t>
  </si>
  <si>
    <t>Trummal Sales OÜ</t>
  </si>
  <si>
    <t>“Kõneklubi” - avaliku esinemise klubiõhtute korraldamine Viljandi linnarahvale</t>
  </si>
  <si>
    <t>30.</t>
  </si>
  <si>
    <t>MTÜ PLÜ</t>
  </si>
  <si>
    <t>Sahtli põhi vol2</t>
  </si>
  <si>
    <t>31.</t>
  </si>
  <si>
    <t>Mittetulundusühing Evestuudio</t>
  </si>
  <si>
    <t>kultuurikohvikute sari "SISSEÜTLEV"</t>
  </si>
  <si>
    <t>32.</t>
  </si>
  <si>
    <t>V Viljandi [eel]arvamusfestival 2026: arutelukorje väljakuulutamine ning arutelude korraldamine enne festivali ja festivali ajal</t>
  </si>
  <si>
    <t>Keskmise summa reast on eraldatud ülepakud summad</t>
  </si>
  <si>
    <t>Haridus II voor 2026</t>
  </si>
  <si>
    <t>Mittetulundusühing Jutumaja</t>
  </si>
  <si>
    <t>Jutuvestja Piret Päär muinasjututunnid Viljandi linna koolides</t>
  </si>
  <si>
    <t>Viljandi Gümnaasiumi emakeelenädal</t>
  </si>
  <si>
    <t>MTÜ Eesti Rütmimuusika Hariduse Liit</t>
  </si>
  <si>
    <t>Minifestivali "Koolijazz=Jazzikool 20.0" ja muusikakonkursi "Mängu ilu" korraldamine ning ettevalmistus.</t>
  </si>
  <si>
    <t>Viljandi Vaba Waldorfkooli Ühing</t>
  </si>
  <si>
    <t>Osalemine Saksamaal üritusel "Forum Eurytmie Festival 2026"</t>
  </si>
  <si>
    <t>Idamaiste liikumiskunstide meistriklass.</t>
  </si>
  <si>
    <t>Noorsootöö II voor 2026</t>
  </si>
  <si>
    <t>Viljandi Gümnaasiumi 14. Öölaulupidu</t>
  </si>
  <si>
    <t>Tantsurühma Hebe kontserdi korraldamine Sakala keskuses</t>
  </si>
  <si>
    <t>mittetulundusühing OMA Stuudio</t>
  </si>
  <si>
    <t>Heategevuslik tantsumaraton</t>
  </si>
  <si>
    <t>Viljandi Gümnaasiumi segarühmade  osalemine üleriigilisel rahvatantsufestivalil Kuressaares</t>
  </si>
  <si>
    <t>Noorte loomelaager.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</si>
</sst>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6" x14ac:knownFonts="1">
    <font>
      <sz val="11"/>
      <color theme="1"/>
      <name val="Aptos Narrow"/>
      <family val="2"/>
      <charset val="186"/>
      <scheme val="minor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textRotation="90" wrapText="1"/>
    </xf>
    <xf numFmtId="0" fontId="1" fillId="4" borderId="1" xfId="0" applyFont="1" applyFill="1" applyBorder="1" applyAlignment="1">
      <alignment horizontal="center" vertical="center" textRotation="90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1" applyFont="1" applyBorder="1" applyAlignment="1">
      <alignment horizontal="left" vertical="center" wrapText="1"/>
    </xf>
    <xf numFmtId="0" fontId="1" fillId="0" borderId="1" xfId="1" applyFont="1" applyBorder="1" applyAlignment="1">
      <alignment horizontal="left" vertical="center" wrapText="1"/>
    </xf>
    <xf numFmtId="164" fontId="1" fillId="3" borderId="1" xfId="1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 textRotation="90" wrapText="1"/>
    </xf>
    <xf numFmtId="164" fontId="2" fillId="0" borderId="1" xfId="0" applyNumberFormat="1" applyFont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textRotation="90" wrapText="1"/>
    </xf>
    <xf numFmtId="0" fontId="2" fillId="6" borderId="1" xfId="0" applyFont="1" applyFill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2">
    <cellStyle name="Normaallaad" xfId="0" builtinId="0"/>
    <cellStyle name="Normaallaad 2" xfId="1" xr:uid="{55A8958E-5F20-4FA7-A6FB-A89BC3CDA2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8966B-B202-4C97-93A7-C2C951369833}">
  <sheetPr>
    <pageSetUpPr fitToPage="1"/>
  </sheetPr>
  <dimension ref="A1:G78"/>
  <sheetViews>
    <sheetView tabSelected="1" workbookViewId="0">
      <selection activeCell="M9" sqref="M9"/>
    </sheetView>
  </sheetViews>
  <sheetFormatPr defaultRowHeight="15.75" x14ac:dyDescent="0.25"/>
  <cols>
    <col min="1" max="1" width="5.42578125" style="6" customWidth="1"/>
    <col min="2" max="2" width="40.5703125" style="6" customWidth="1"/>
    <col min="3" max="3" width="68.28515625" style="6" customWidth="1"/>
    <col min="4" max="4" width="11" style="6" customWidth="1"/>
    <col min="5" max="5" width="9.28515625" style="6" bestFit="1" customWidth="1"/>
    <col min="6" max="6" width="11.85546875" style="6" bestFit="1" customWidth="1"/>
    <col min="7" max="7" width="14.28515625" style="6" bestFit="1" customWidth="1"/>
    <col min="8" max="16384" width="9.140625" style="6"/>
  </cols>
  <sheetData>
    <row r="1" spans="1:7" ht="96" x14ac:dyDescent="0.25">
      <c r="A1" s="1"/>
      <c r="B1" s="2" t="s">
        <v>0</v>
      </c>
      <c r="C1" s="3" t="s">
        <v>1</v>
      </c>
      <c r="D1" s="4" t="s">
        <v>2</v>
      </c>
      <c r="E1" s="31" t="s">
        <v>3</v>
      </c>
      <c r="F1" s="30" t="s">
        <v>4</v>
      </c>
      <c r="G1" s="5" t="s">
        <v>5</v>
      </c>
    </row>
    <row r="2" spans="1:7" ht="25.5" customHeight="1" x14ac:dyDescent="0.25">
      <c r="A2" s="7" t="s">
        <v>6</v>
      </c>
      <c r="B2" s="8" t="s">
        <v>7</v>
      </c>
      <c r="C2" s="9" t="s">
        <v>8</v>
      </c>
      <c r="D2" s="10">
        <v>1990</v>
      </c>
      <c r="E2" s="7">
        <v>3.34</v>
      </c>
      <c r="F2" s="11">
        <v>906</v>
      </c>
      <c r="G2" s="12"/>
    </row>
    <row r="3" spans="1:7" ht="18.75" customHeight="1" x14ac:dyDescent="0.25">
      <c r="A3" s="7" t="s">
        <v>9</v>
      </c>
      <c r="B3" s="8" t="s">
        <v>10</v>
      </c>
      <c r="C3" s="9" t="s">
        <v>11</v>
      </c>
      <c r="D3" s="10">
        <v>6200</v>
      </c>
      <c r="E3" s="7">
        <v>3.25</v>
      </c>
      <c r="F3" s="11">
        <v>1213</v>
      </c>
      <c r="G3" s="12"/>
    </row>
    <row r="4" spans="1:7" ht="39" customHeight="1" x14ac:dyDescent="0.25">
      <c r="A4" s="7" t="s">
        <v>12</v>
      </c>
      <c r="B4" s="8" t="s">
        <v>13</v>
      </c>
      <c r="C4" s="9" t="s">
        <v>14</v>
      </c>
      <c r="D4" s="10">
        <v>5500</v>
      </c>
      <c r="E4" s="7">
        <v>2.92</v>
      </c>
      <c r="F4" s="11">
        <v>907</v>
      </c>
      <c r="G4" s="12"/>
    </row>
    <row r="5" spans="1:7" ht="31.5" customHeight="1" x14ac:dyDescent="0.25">
      <c r="A5" s="7" t="s">
        <v>15</v>
      </c>
      <c r="B5" s="8" t="s">
        <v>10</v>
      </c>
      <c r="C5" s="9" t="s">
        <v>16</v>
      </c>
      <c r="D5" s="10">
        <v>2500</v>
      </c>
      <c r="E5" s="7">
        <v>2.89</v>
      </c>
      <c r="F5" s="11">
        <v>506</v>
      </c>
      <c r="G5" s="12"/>
    </row>
    <row r="6" spans="1:7" ht="28.5" customHeight="1" x14ac:dyDescent="0.25">
      <c r="A6" s="7" t="s">
        <v>17</v>
      </c>
      <c r="B6" s="8" t="s">
        <v>18</v>
      </c>
      <c r="C6" s="9" t="s">
        <v>19</v>
      </c>
      <c r="D6" s="10">
        <v>4000</v>
      </c>
      <c r="E6" s="7">
        <v>2.87</v>
      </c>
      <c r="F6" s="11">
        <v>700</v>
      </c>
      <c r="G6" s="12"/>
    </row>
    <row r="7" spans="1:7" ht="29.25" customHeight="1" x14ac:dyDescent="0.25">
      <c r="A7" s="7" t="s">
        <v>20</v>
      </c>
      <c r="B7" s="8" t="s">
        <v>21</v>
      </c>
      <c r="C7" s="9" t="s">
        <v>22</v>
      </c>
      <c r="D7" s="10">
        <v>2400</v>
      </c>
      <c r="E7" s="7">
        <v>2.85</v>
      </c>
      <c r="F7" s="11">
        <v>586</v>
      </c>
      <c r="G7" s="12"/>
    </row>
    <row r="8" spans="1:7" ht="24.75" customHeight="1" x14ac:dyDescent="0.25">
      <c r="A8" s="7" t="s">
        <v>23</v>
      </c>
      <c r="B8" s="8" t="s">
        <v>24</v>
      </c>
      <c r="C8" s="9" t="s">
        <v>25</v>
      </c>
      <c r="D8" s="10">
        <v>1300</v>
      </c>
      <c r="E8" s="7">
        <v>2.85</v>
      </c>
      <c r="F8" s="11">
        <v>519</v>
      </c>
      <c r="G8" s="12"/>
    </row>
    <row r="9" spans="1:7" ht="32.25" customHeight="1" x14ac:dyDescent="0.25">
      <c r="A9" s="7" t="s">
        <v>26</v>
      </c>
      <c r="B9" s="8" t="s">
        <v>27</v>
      </c>
      <c r="C9" s="9" t="s">
        <v>28</v>
      </c>
      <c r="D9" s="10">
        <v>2000</v>
      </c>
      <c r="E9" s="7">
        <v>2.79</v>
      </c>
      <c r="F9" s="11">
        <v>525</v>
      </c>
      <c r="G9" s="12"/>
    </row>
    <row r="10" spans="1:7" ht="23.25" customHeight="1" x14ac:dyDescent="0.25">
      <c r="A10" s="7" t="s">
        <v>29</v>
      </c>
      <c r="B10" s="8" t="s">
        <v>30</v>
      </c>
      <c r="C10" s="9" t="s">
        <v>31</v>
      </c>
      <c r="D10" s="10">
        <v>3100</v>
      </c>
      <c r="E10" s="7">
        <v>2.79</v>
      </c>
      <c r="F10" s="11">
        <v>488</v>
      </c>
      <c r="G10" s="12"/>
    </row>
    <row r="11" spans="1:7" ht="30" customHeight="1" x14ac:dyDescent="0.25">
      <c r="A11" s="7" t="s">
        <v>32</v>
      </c>
      <c r="B11" s="8" t="s">
        <v>21</v>
      </c>
      <c r="C11" s="9" t="s">
        <v>33</v>
      </c>
      <c r="D11" s="10">
        <v>3000</v>
      </c>
      <c r="E11" s="7">
        <v>2.77</v>
      </c>
      <c r="F11" s="11">
        <v>664</v>
      </c>
      <c r="G11" s="12"/>
    </row>
    <row r="12" spans="1:7" ht="23.25" customHeight="1" x14ac:dyDescent="0.25">
      <c r="A12" s="7" t="s">
        <v>34</v>
      </c>
      <c r="B12" s="8" t="s">
        <v>35</v>
      </c>
      <c r="C12" s="9" t="s">
        <v>36</v>
      </c>
      <c r="D12" s="10">
        <v>1600</v>
      </c>
      <c r="E12" s="7">
        <v>2.76</v>
      </c>
      <c r="F12" s="11">
        <v>531</v>
      </c>
      <c r="G12" s="12"/>
    </row>
    <row r="13" spans="1:7" ht="24.75" customHeight="1" x14ac:dyDescent="0.25">
      <c r="A13" s="7" t="s">
        <v>37</v>
      </c>
      <c r="B13" s="8" t="s">
        <v>38</v>
      </c>
      <c r="C13" s="9" t="s">
        <v>39</v>
      </c>
      <c r="D13" s="10">
        <v>350</v>
      </c>
      <c r="E13" s="7">
        <v>2.75</v>
      </c>
      <c r="F13" s="11">
        <v>250</v>
      </c>
      <c r="G13" s="12"/>
    </row>
    <row r="14" spans="1:7" ht="28.5" customHeight="1" x14ac:dyDescent="0.25">
      <c r="A14" s="7" t="s">
        <v>40</v>
      </c>
      <c r="B14" s="8" t="s">
        <v>41</v>
      </c>
      <c r="C14" s="9" t="s">
        <v>42</v>
      </c>
      <c r="D14" s="10">
        <v>3000</v>
      </c>
      <c r="E14" s="7">
        <v>2.71</v>
      </c>
      <c r="F14" s="11">
        <v>515</v>
      </c>
      <c r="G14" s="12"/>
    </row>
    <row r="15" spans="1:7" ht="24" customHeight="1" x14ac:dyDescent="0.25">
      <c r="A15" s="7" t="s">
        <v>43</v>
      </c>
      <c r="B15" s="8" t="s">
        <v>44</v>
      </c>
      <c r="C15" s="9" t="s">
        <v>45</v>
      </c>
      <c r="D15" s="10">
        <v>640</v>
      </c>
      <c r="E15" s="7">
        <v>2.68</v>
      </c>
      <c r="F15" s="11">
        <v>286</v>
      </c>
      <c r="G15" s="12"/>
    </row>
    <row r="16" spans="1:7" ht="36.75" customHeight="1" x14ac:dyDescent="0.25">
      <c r="A16" s="7" t="s">
        <v>46</v>
      </c>
      <c r="B16" s="8" t="s">
        <v>13</v>
      </c>
      <c r="C16" s="9" t="s">
        <v>47</v>
      </c>
      <c r="D16" s="10">
        <v>350</v>
      </c>
      <c r="E16" s="7">
        <v>2.68</v>
      </c>
      <c r="F16" s="11">
        <v>248</v>
      </c>
      <c r="G16" s="12"/>
    </row>
    <row r="17" spans="1:7" ht="24.75" customHeight="1" x14ac:dyDescent="0.25">
      <c r="A17" s="7" t="s">
        <v>48</v>
      </c>
      <c r="B17" s="8" t="s">
        <v>21</v>
      </c>
      <c r="C17" s="9" t="s">
        <v>49</v>
      </c>
      <c r="D17" s="10">
        <v>3000</v>
      </c>
      <c r="E17" s="7">
        <v>2.59</v>
      </c>
      <c r="F17" s="11">
        <v>650</v>
      </c>
      <c r="G17" s="12"/>
    </row>
    <row r="18" spans="1:7" ht="21" customHeight="1" x14ac:dyDescent="0.25">
      <c r="A18" s="7" t="s">
        <v>50</v>
      </c>
      <c r="B18" s="8" t="s">
        <v>51</v>
      </c>
      <c r="C18" s="9" t="s">
        <v>52</v>
      </c>
      <c r="D18" s="10">
        <v>250</v>
      </c>
      <c r="E18" s="7">
        <v>2.58</v>
      </c>
      <c r="F18" s="11">
        <v>169</v>
      </c>
      <c r="G18" s="12"/>
    </row>
    <row r="19" spans="1:7" ht="24" customHeight="1" x14ac:dyDescent="0.25">
      <c r="A19" s="7" t="s">
        <v>53</v>
      </c>
      <c r="B19" s="8" t="s">
        <v>51</v>
      </c>
      <c r="C19" s="9" t="s">
        <v>54</v>
      </c>
      <c r="D19" s="10">
        <v>250</v>
      </c>
      <c r="E19" s="7">
        <v>2.4700000000000002</v>
      </c>
      <c r="F19" s="11">
        <v>169</v>
      </c>
      <c r="G19" s="12"/>
    </row>
    <row r="20" spans="1:7" ht="28.5" customHeight="1" x14ac:dyDescent="0.25">
      <c r="A20" s="7" t="s">
        <v>55</v>
      </c>
      <c r="B20" s="8" t="s">
        <v>56</v>
      </c>
      <c r="C20" s="9" t="s">
        <v>57</v>
      </c>
      <c r="D20" s="10">
        <v>8920</v>
      </c>
      <c r="E20" s="7">
        <v>2.44</v>
      </c>
      <c r="F20" s="11">
        <v>538</v>
      </c>
      <c r="G20" s="12"/>
    </row>
    <row r="21" spans="1:7" ht="33.75" customHeight="1" x14ac:dyDescent="0.25">
      <c r="A21" s="7" t="s">
        <v>58</v>
      </c>
      <c r="B21" s="8" t="s">
        <v>56</v>
      </c>
      <c r="C21" s="9" t="s">
        <v>59</v>
      </c>
      <c r="D21" s="10">
        <v>6030</v>
      </c>
      <c r="E21" s="7">
        <v>2.44</v>
      </c>
      <c r="F21" s="11">
        <v>525</v>
      </c>
      <c r="G21" s="12"/>
    </row>
    <row r="22" spans="1:7" ht="27.75" customHeight="1" x14ac:dyDescent="0.25">
      <c r="A22" s="7" t="s">
        <v>60</v>
      </c>
      <c r="B22" s="8" t="s">
        <v>56</v>
      </c>
      <c r="C22" s="9" t="s">
        <v>61</v>
      </c>
      <c r="D22" s="10">
        <v>2750</v>
      </c>
      <c r="E22" s="7">
        <v>2.09</v>
      </c>
      <c r="F22" s="11">
        <v>281</v>
      </c>
      <c r="G22" s="12"/>
    </row>
    <row r="23" spans="1:7" x14ac:dyDescent="0.25">
      <c r="A23" s="13"/>
      <c r="B23" s="14" t="s">
        <v>62</v>
      </c>
      <c r="C23" s="13"/>
      <c r="D23" s="15">
        <f>SUM(D2:D22)</f>
        <v>59130</v>
      </c>
      <c r="E23" s="16"/>
      <c r="F23" s="29">
        <f>SUM(F2:F22)</f>
        <v>11176</v>
      </c>
      <c r="G23" s="17">
        <f>SUM(G2:G22)</f>
        <v>0</v>
      </c>
    </row>
    <row r="24" spans="1:7" x14ac:dyDescent="0.25">
      <c r="B24" s="18" t="s">
        <v>63</v>
      </c>
      <c r="G24" s="19">
        <f>11250-G23</f>
        <v>11250</v>
      </c>
    </row>
    <row r="26" spans="1:7" ht="96" x14ac:dyDescent="0.25">
      <c r="A26" s="1"/>
      <c r="B26" s="2" t="s">
        <v>64</v>
      </c>
      <c r="C26" s="3" t="s">
        <v>1</v>
      </c>
      <c r="D26" s="4" t="s">
        <v>2</v>
      </c>
      <c r="E26" s="31" t="s">
        <v>3</v>
      </c>
      <c r="F26" s="30" t="s">
        <v>4</v>
      </c>
      <c r="G26" s="5" t="s">
        <v>5</v>
      </c>
    </row>
    <row r="27" spans="1:7" ht="42" customHeight="1" x14ac:dyDescent="0.25">
      <c r="A27" s="7" t="s">
        <v>6</v>
      </c>
      <c r="B27" s="8" t="s">
        <v>65</v>
      </c>
      <c r="C27" s="9" t="s">
        <v>66</v>
      </c>
      <c r="D27" s="10">
        <v>4035</v>
      </c>
      <c r="E27" s="20">
        <v>2.92</v>
      </c>
      <c r="F27" s="11">
        <v>593</v>
      </c>
      <c r="G27" s="12"/>
    </row>
    <row r="28" spans="1:7" ht="36" customHeight="1" x14ac:dyDescent="0.25">
      <c r="A28" s="7" t="s">
        <v>9</v>
      </c>
      <c r="B28" s="8" t="s">
        <v>67</v>
      </c>
      <c r="C28" s="9" t="s">
        <v>68</v>
      </c>
      <c r="D28" s="10">
        <v>1600</v>
      </c>
      <c r="E28" s="20">
        <v>2.89</v>
      </c>
      <c r="F28" s="11">
        <v>533</v>
      </c>
      <c r="G28" s="12"/>
    </row>
    <row r="29" spans="1:7" x14ac:dyDescent="0.25">
      <c r="A29" s="7" t="s">
        <v>12</v>
      </c>
      <c r="B29" s="8" t="s">
        <v>69</v>
      </c>
      <c r="C29" s="9" t="s">
        <v>70</v>
      </c>
      <c r="D29" s="10">
        <v>2500</v>
      </c>
      <c r="E29" s="20">
        <v>2.85</v>
      </c>
      <c r="F29" s="11">
        <v>678</v>
      </c>
      <c r="G29" s="12"/>
    </row>
    <row r="30" spans="1:7" x14ac:dyDescent="0.25">
      <c r="A30" s="7" t="s">
        <v>15</v>
      </c>
      <c r="B30" s="8" t="s">
        <v>71</v>
      </c>
      <c r="C30" s="9" t="s">
        <v>72</v>
      </c>
      <c r="D30" s="10">
        <v>8808</v>
      </c>
      <c r="E30" s="20">
        <v>2.82</v>
      </c>
      <c r="F30" s="11">
        <v>472</v>
      </c>
      <c r="G30" s="12"/>
    </row>
    <row r="31" spans="1:7" x14ac:dyDescent="0.25">
      <c r="A31" s="7" t="s">
        <v>17</v>
      </c>
      <c r="B31" s="8" t="s">
        <v>73</v>
      </c>
      <c r="C31" s="9" t="s">
        <v>74</v>
      </c>
      <c r="D31" s="10">
        <v>800</v>
      </c>
      <c r="E31" s="20">
        <v>2.8</v>
      </c>
      <c r="F31" s="11">
        <v>363</v>
      </c>
      <c r="G31" s="12"/>
    </row>
    <row r="32" spans="1:7" x14ac:dyDescent="0.25">
      <c r="A32" s="7" t="s">
        <v>20</v>
      </c>
      <c r="B32" s="8" t="s">
        <v>75</v>
      </c>
      <c r="C32" s="9" t="s">
        <v>76</v>
      </c>
      <c r="D32" s="10">
        <v>6980</v>
      </c>
      <c r="E32" s="20">
        <v>2.79</v>
      </c>
      <c r="F32" s="11">
        <v>539</v>
      </c>
      <c r="G32" s="12"/>
    </row>
    <row r="33" spans="1:7" x14ac:dyDescent="0.25">
      <c r="A33" s="7" t="s">
        <v>23</v>
      </c>
      <c r="B33" s="8" t="s">
        <v>77</v>
      </c>
      <c r="C33" s="9" t="s">
        <v>78</v>
      </c>
      <c r="D33" s="10">
        <v>500</v>
      </c>
      <c r="E33" s="20">
        <v>2.79</v>
      </c>
      <c r="F33" s="11">
        <v>289</v>
      </c>
      <c r="G33" s="12"/>
    </row>
    <row r="34" spans="1:7" x14ac:dyDescent="0.25">
      <c r="A34" s="7" t="s">
        <v>26</v>
      </c>
      <c r="B34" s="8" t="s">
        <v>79</v>
      </c>
      <c r="C34" s="9" t="s">
        <v>80</v>
      </c>
      <c r="D34" s="10">
        <v>2755</v>
      </c>
      <c r="E34" s="20">
        <v>2.76</v>
      </c>
      <c r="F34" s="11">
        <v>328</v>
      </c>
      <c r="G34" s="12"/>
    </row>
    <row r="35" spans="1:7" x14ac:dyDescent="0.25">
      <c r="A35" s="7" t="s">
        <v>29</v>
      </c>
      <c r="B35" s="8" t="s">
        <v>71</v>
      </c>
      <c r="C35" s="9" t="s">
        <v>81</v>
      </c>
      <c r="D35" s="10">
        <v>3452</v>
      </c>
      <c r="E35" s="20">
        <v>2.74</v>
      </c>
      <c r="F35" s="11">
        <v>389</v>
      </c>
      <c r="G35" s="12"/>
    </row>
    <row r="36" spans="1:7" ht="23.25" customHeight="1" x14ac:dyDescent="0.25">
      <c r="A36" s="7" t="s">
        <v>32</v>
      </c>
      <c r="B36" s="8" t="s">
        <v>82</v>
      </c>
      <c r="C36" s="9" t="s">
        <v>83</v>
      </c>
      <c r="D36" s="10">
        <v>3400</v>
      </c>
      <c r="E36" s="20">
        <v>2.72</v>
      </c>
      <c r="F36" s="11">
        <v>306</v>
      </c>
      <c r="G36" s="12"/>
    </row>
    <row r="37" spans="1:7" ht="31.5" x14ac:dyDescent="0.25">
      <c r="A37" s="7" t="s">
        <v>34</v>
      </c>
      <c r="B37" s="8" t="s">
        <v>84</v>
      </c>
      <c r="C37" s="9" t="s">
        <v>85</v>
      </c>
      <c r="D37" s="10">
        <v>3669</v>
      </c>
      <c r="E37" s="20">
        <v>2.72</v>
      </c>
      <c r="F37" s="11">
        <v>467</v>
      </c>
      <c r="G37" s="12"/>
    </row>
    <row r="38" spans="1:7" x14ac:dyDescent="0.25">
      <c r="A38" s="7" t="s">
        <v>37</v>
      </c>
      <c r="B38" s="8" t="s">
        <v>71</v>
      </c>
      <c r="C38" s="9" t="s">
        <v>86</v>
      </c>
      <c r="D38" s="10">
        <v>1550</v>
      </c>
      <c r="E38" s="20">
        <v>2.7</v>
      </c>
      <c r="F38" s="11">
        <v>311</v>
      </c>
      <c r="G38" s="12"/>
    </row>
    <row r="39" spans="1:7" x14ac:dyDescent="0.25">
      <c r="A39" s="7" t="s">
        <v>40</v>
      </c>
      <c r="B39" s="8" t="s">
        <v>87</v>
      </c>
      <c r="C39" s="9" t="s">
        <v>88</v>
      </c>
      <c r="D39" s="10">
        <v>838</v>
      </c>
      <c r="E39" s="20">
        <v>2.69</v>
      </c>
      <c r="F39" s="11">
        <v>299</v>
      </c>
      <c r="G39" s="12"/>
    </row>
    <row r="40" spans="1:7" ht="31.5" x14ac:dyDescent="0.25">
      <c r="A40" s="7" t="s">
        <v>43</v>
      </c>
      <c r="B40" s="8" t="s">
        <v>84</v>
      </c>
      <c r="C40" s="9" t="s">
        <v>89</v>
      </c>
      <c r="D40" s="10">
        <v>971</v>
      </c>
      <c r="E40" s="20">
        <v>2.66</v>
      </c>
      <c r="F40" s="11">
        <v>347</v>
      </c>
      <c r="G40" s="12"/>
    </row>
    <row r="41" spans="1:7" x14ac:dyDescent="0.25">
      <c r="A41" s="7" t="s">
        <v>46</v>
      </c>
      <c r="B41" s="8" t="s">
        <v>90</v>
      </c>
      <c r="C41" s="9" t="s">
        <v>91</v>
      </c>
      <c r="D41" s="10">
        <v>1600</v>
      </c>
      <c r="E41" s="20">
        <v>2.65</v>
      </c>
      <c r="F41" s="11">
        <v>321</v>
      </c>
      <c r="G41" s="12"/>
    </row>
    <row r="42" spans="1:7" x14ac:dyDescent="0.25">
      <c r="A42" s="7" t="s">
        <v>48</v>
      </c>
      <c r="B42" s="8" t="s">
        <v>92</v>
      </c>
      <c r="C42" s="9" t="s">
        <v>93</v>
      </c>
      <c r="D42" s="10">
        <v>1600</v>
      </c>
      <c r="E42" s="20">
        <v>2.63</v>
      </c>
      <c r="F42" s="11">
        <v>283</v>
      </c>
      <c r="G42" s="12"/>
    </row>
    <row r="43" spans="1:7" x14ac:dyDescent="0.25">
      <c r="A43" s="7" t="s">
        <v>50</v>
      </c>
      <c r="B43" s="8" t="s">
        <v>94</v>
      </c>
      <c r="C43" s="9" t="s">
        <v>95</v>
      </c>
      <c r="D43" s="10">
        <v>300</v>
      </c>
      <c r="E43" s="20">
        <v>2.62</v>
      </c>
      <c r="F43" s="11">
        <v>202</v>
      </c>
      <c r="G43" s="12"/>
    </row>
    <row r="44" spans="1:7" ht="31.5" x14ac:dyDescent="0.25">
      <c r="A44" s="7" t="s">
        <v>53</v>
      </c>
      <c r="B44" s="8" t="s">
        <v>96</v>
      </c>
      <c r="C44" s="9" t="s">
        <v>97</v>
      </c>
      <c r="D44" s="10">
        <v>2278</v>
      </c>
      <c r="E44" s="20">
        <v>2.6</v>
      </c>
      <c r="F44" s="11">
        <v>372</v>
      </c>
      <c r="G44" s="12"/>
    </row>
    <row r="45" spans="1:7" x14ac:dyDescent="0.25">
      <c r="A45" s="7" t="s">
        <v>55</v>
      </c>
      <c r="B45" s="8" t="s">
        <v>82</v>
      </c>
      <c r="C45" s="9" t="s">
        <v>98</v>
      </c>
      <c r="D45" s="10">
        <v>5550</v>
      </c>
      <c r="E45" s="20">
        <v>2.6</v>
      </c>
      <c r="F45" s="11">
        <v>294</v>
      </c>
      <c r="G45" s="12"/>
    </row>
    <row r="46" spans="1:7" x14ac:dyDescent="0.25">
      <c r="A46" s="7" t="s">
        <v>58</v>
      </c>
      <c r="B46" s="8" t="s">
        <v>99</v>
      </c>
      <c r="C46" s="9" t="s">
        <v>100</v>
      </c>
      <c r="D46" s="10">
        <v>4000</v>
      </c>
      <c r="E46" s="20">
        <v>2.59</v>
      </c>
      <c r="F46" s="11">
        <v>306</v>
      </c>
      <c r="G46" s="12"/>
    </row>
    <row r="47" spans="1:7" x14ac:dyDescent="0.25">
      <c r="A47" s="7" t="s">
        <v>60</v>
      </c>
      <c r="B47" s="8" t="s">
        <v>101</v>
      </c>
      <c r="C47" s="9" t="s">
        <v>102</v>
      </c>
      <c r="D47" s="10">
        <v>558</v>
      </c>
      <c r="E47" s="20">
        <v>2.52</v>
      </c>
      <c r="F47" s="11">
        <v>189</v>
      </c>
      <c r="G47" s="12"/>
    </row>
    <row r="48" spans="1:7" ht="31.5" x14ac:dyDescent="0.25">
      <c r="A48" s="7" t="s">
        <v>103</v>
      </c>
      <c r="B48" s="8" t="s">
        <v>104</v>
      </c>
      <c r="C48" s="9" t="s">
        <v>105</v>
      </c>
      <c r="D48" s="10">
        <v>5150</v>
      </c>
      <c r="E48" s="20">
        <v>2.52</v>
      </c>
      <c r="F48" s="11">
        <v>267</v>
      </c>
      <c r="G48" s="12"/>
    </row>
    <row r="49" spans="1:7" ht="31.5" x14ac:dyDescent="0.25">
      <c r="A49" s="7" t="s">
        <v>106</v>
      </c>
      <c r="B49" s="8" t="s">
        <v>99</v>
      </c>
      <c r="C49" s="9" t="s">
        <v>107</v>
      </c>
      <c r="D49" s="10">
        <v>4350</v>
      </c>
      <c r="E49" s="20">
        <v>2.52</v>
      </c>
      <c r="F49" s="11">
        <v>278</v>
      </c>
      <c r="G49" s="12"/>
    </row>
    <row r="50" spans="1:7" x14ac:dyDescent="0.25">
      <c r="A50" s="7" t="s">
        <v>108</v>
      </c>
      <c r="B50" s="8" t="s">
        <v>109</v>
      </c>
      <c r="C50" s="9" t="s">
        <v>110</v>
      </c>
      <c r="D50" s="10">
        <v>4000</v>
      </c>
      <c r="E50" s="20">
        <v>2.5099999999999998</v>
      </c>
      <c r="F50" s="11">
        <v>555</v>
      </c>
      <c r="G50" s="12"/>
    </row>
    <row r="51" spans="1:7" x14ac:dyDescent="0.25">
      <c r="A51" s="7" t="s">
        <v>111</v>
      </c>
      <c r="B51" s="8" t="s">
        <v>82</v>
      </c>
      <c r="C51" s="9" t="s">
        <v>112</v>
      </c>
      <c r="D51" s="10">
        <v>7200</v>
      </c>
      <c r="E51" s="20">
        <v>2.5</v>
      </c>
      <c r="F51" s="11">
        <v>283</v>
      </c>
      <c r="G51" s="12"/>
    </row>
    <row r="52" spans="1:7" x14ac:dyDescent="0.25">
      <c r="A52" s="7" t="s">
        <v>113</v>
      </c>
      <c r="B52" s="8" t="s">
        <v>114</v>
      </c>
      <c r="C52" s="9" t="s">
        <v>115</v>
      </c>
      <c r="D52" s="10">
        <v>5898</v>
      </c>
      <c r="E52" s="20">
        <v>2.4900000000000002</v>
      </c>
      <c r="F52" s="11">
        <v>268</v>
      </c>
      <c r="G52" s="12"/>
    </row>
    <row r="53" spans="1:7" x14ac:dyDescent="0.25">
      <c r="A53" s="7" t="s">
        <v>116</v>
      </c>
      <c r="B53" s="8" t="s">
        <v>117</v>
      </c>
      <c r="C53" s="9" t="s">
        <v>118</v>
      </c>
      <c r="D53" s="10">
        <v>671</v>
      </c>
      <c r="E53" s="20">
        <v>2.4700000000000002</v>
      </c>
      <c r="F53" s="11">
        <v>256</v>
      </c>
      <c r="G53" s="12"/>
    </row>
    <row r="54" spans="1:7" ht="31.5" x14ac:dyDescent="0.25">
      <c r="A54" s="7" t="s">
        <v>119</v>
      </c>
      <c r="B54" s="8" t="s">
        <v>99</v>
      </c>
      <c r="C54" s="9" t="s">
        <v>120</v>
      </c>
      <c r="D54" s="10">
        <v>10220</v>
      </c>
      <c r="E54" s="20">
        <v>2.46</v>
      </c>
      <c r="F54" s="11">
        <v>317</v>
      </c>
      <c r="G54" s="12"/>
    </row>
    <row r="55" spans="1:7" ht="21" customHeight="1" x14ac:dyDescent="0.25">
      <c r="A55" s="7" t="s">
        <v>121</v>
      </c>
      <c r="B55" s="8" t="s">
        <v>122</v>
      </c>
      <c r="C55" s="9" t="s">
        <v>123</v>
      </c>
      <c r="D55" s="10">
        <v>820</v>
      </c>
      <c r="E55" s="20">
        <v>2.4500000000000002</v>
      </c>
      <c r="F55" s="11">
        <v>200</v>
      </c>
      <c r="G55" s="12"/>
    </row>
    <row r="56" spans="1:7" x14ac:dyDescent="0.25">
      <c r="A56" s="7" t="s">
        <v>124</v>
      </c>
      <c r="B56" s="8" t="s">
        <v>125</v>
      </c>
      <c r="C56" s="9" t="s">
        <v>126</v>
      </c>
      <c r="D56" s="10">
        <v>700</v>
      </c>
      <c r="E56" s="20">
        <v>2.41</v>
      </c>
      <c r="F56" s="11">
        <v>172</v>
      </c>
      <c r="G56" s="12"/>
    </row>
    <row r="57" spans="1:7" x14ac:dyDescent="0.25">
      <c r="A57" s="7" t="s">
        <v>127</v>
      </c>
      <c r="B57" s="8" t="s">
        <v>128</v>
      </c>
      <c r="C57" s="9" t="s">
        <v>129</v>
      </c>
      <c r="D57" s="10">
        <v>2190</v>
      </c>
      <c r="E57" s="20">
        <v>2.37</v>
      </c>
      <c r="F57" s="11">
        <v>263</v>
      </c>
      <c r="G57" s="12"/>
    </row>
    <row r="58" spans="1:7" ht="31.5" x14ac:dyDescent="0.25">
      <c r="A58" s="7" t="s">
        <v>130</v>
      </c>
      <c r="B58" s="8" t="s">
        <v>99</v>
      </c>
      <c r="C58" s="9" t="s">
        <v>131</v>
      </c>
      <c r="D58" s="10">
        <v>4050</v>
      </c>
      <c r="E58" s="20">
        <v>2.36</v>
      </c>
      <c r="F58" s="11">
        <v>291</v>
      </c>
      <c r="G58" s="12"/>
    </row>
    <row r="59" spans="1:7" x14ac:dyDescent="0.25">
      <c r="A59" s="13"/>
      <c r="B59" s="14" t="s">
        <v>62</v>
      </c>
      <c r="C59" s="13"/>
      <c r="D59" s="15">
        <f>SUM(D27:D58)</f>
        <v>102993</v>
      </c>
      <c r="E59" s="21"/>
      <c r="F59" s="29">
        <f>SUM(F27:F58)</f>
        <v>11031</v>
      </c>
      <c r="G59" s="17">
        <f>SUM(G27:G58)</f>
        <v>0</v>
      </c>
    </row>
    <row r="60" spans="1:7" x14ac:dyDescent="0.25">
      <c r="B60" s="22" t="s">
        <v>132</v>
      </c>
      <c r="G60" s="19">
        <f>11600-G59</f>
        <v>11600</v>
      </c>
    </row>
    <row r="62" spans="1:7" ht="96" x14ac:dyDescent="0.25">
      <c r="A62" s="1"/>
      <c r="B62" s="2" t="s">
        <v>133</v>
      </c>
      <c r="C62" s="1" t="s">
        <v>1</v>
      </c>
      <c r="D62" s="4" t="s">
        <v>2</v>
      </c>
      <c r="E62" s="31" t="s">
        <v>3</v>
      </c>
      <c r="F62" s="30" t="s">
        <v>4</v>
      </c>
      <c r="G62" s="5" t="s">
        <v>5</v>
      </c>
    </row>
    <row r="63" spans="1:7" x14ac:dyDescent="0.25">
      <c r="A63" s="7" t="s">
        <v>6</v>
      </c>
      <c r="B63" s="8" t="s">
        <v>134</v>
      </c>
      <c r="C63" s="9" t="s">
        <v>135</v>
      </c>
      <c r="D63" s="10">
        <v>735</v>
      </c>
      <c r="E63" s="7">
        <v>2.73</v>
      </c>
      <c r="F63" s="11">
        <v>333</v>
      </c>
      <c r="G63" s="12"/>
    </row>
    <row r="64" spans="1:7" x14ac:dyDescent="0.25">
      <c r="A64" s="7" t="s">
        <v>9</v>
      </c>
      <c r="B64" s="23" t="s">
        <v>94</v>
      </c>
      <c r="C64" s="24" t="s">
        <v>136</v>
      </c>
      <c r="D64" s="25">
        <v>400</v>
      </c>
      <c r="E64" s="7">
        <v>2.72</v>
      </c>
      <c r="F64" s="11">
        <v>254</v>
      </c>
      <c r="G64" s="12"/>
    </row>
    <row r="65" spans="1:7" ht="31.5" x14ac:dyDescent="0.25">
      <c r="A65" s="7" t="s">
        <v>12</v>
      </c>
      <c r="B65" s="8" t="s">
        <v>137</v>
      </c>
      <c r="C65" s="9" t="s">
        <v>138</v>
      </c>
      <c r="D65" s="10">
        <v>2450</v>
      </c>
      <c r="E65" s="7">
        <v>2.6</v>
      </c>
      <c r="F65" s="11">
        <v>463</v>
      </c>
      <c r="G65" s="12"/>
    </row>
    <row r="66" spans="1:7" x14ac:dyDescent="0.25">
      <c r="A66" s="7" t="s">
        <v>15</v>
      </c>
      <c r="B66" s="8" t="s">
        <v>139</v>
      </c>
      <c r="C66" s="9" t="s">
        <v>140</v>
      </c>
      <c r="D66" s="10">
        <v>637</v>
      </c>
      <c r="E66" s="7">
        <v>2.38</v>
      </c>
      <c r="F66" s="11">
        <v>341</v>
      </c>
      <c r="G66" s="12"/>
    </row>
    <row r="67" spans="1:7" x14ac:dyDescent="0.25">
      <c r="A67" s="7" t="s">
        <v>17</v>
      </c>
      <c r="B67" s="8" t="s">
        <v>128</v>
      </c>
      <c r="C67" s="9" t="s">
        <v>141</v>
      </c>
      <c r="D67" s="10">
        <v>750</v>
      </c>
      <c r="E67" s="7">
        <v>2.33</v>
      </c>
      <c r="F67" s="11">
        <v>219</v>
      </c>
      <c r="G67" s="12"/>
    </row>
    <row r="68" spans="1:7" x14ac:dyDescent="0.25">
      <c r="A68" s="13"/>
      <c r="B68" s="14" t="s">
        <v>62</v>
      </c>
      <c r="C68" s="13"/>
      <c r="D68" s="15">
        <f>SUM(D63:D67)</f>
        <v>4972</v>
      </c>
      <c r="E68" s="26"/>
      <c r="F68" s="29">
        <f>SUM(F63:F67)</f>
        <v>1610</v>
      </c>
      <c r="G68" s="17">
        <f>SUM(G63:G67)</f>
        <v>0</v>
      </c>
    </row>
    <row r="69" spans="1:7" x14ac:dyDescent="0.25">
      <c r="B69" s="22" t="s">
        <v>132</v>
      </c>
      <c r="G69" s="19">
        <f>SUM(1680-G68)</f>
        <v>1680</v>
      </c>
    </row>
    <row r="71" spans="1:7" ht="102" x14ac:dyDescent="0.25">
      <c r="A71" s="1"/>
      <c r="B71" s="2" t="s">
        <v>142</v>
      </c>
      <c r="C71" s="1" t="s">
        <v>1</v>
      </c>
      <c r="D71" s="4" t="s">
        <v>2</v>
      </c>
      <c r="E71" s="31" t="s">
        <v>3</v>
      </c>
      <c r="F71" s="30" t="s">
        <v>4</v>
      </c>
      <c r="G71" s="5" t="s">
        <v>5</v>
      </c>
    </row>
    <row r="72" spans="1:7" x14ac:dyDescent="0.25">
      <c r="A72" s="1" t="s">
        <v>6</v>
      </c>
      <c r="B72" s="8" t="s">
        <v>94</v>
      </c>
      <c r="C72" s="9" t="s">
        <v>143</v>
      </c>
      <c r="D72" s="10">
        <v>1000</v>
      </c>
      <c r="E72" s="7">
        <v>3.02</v>
      </c>
      <c r="F72" s="11">
        <v>695</v>
      </c>
      <c r="G72" s="27"/>
    </row>
    <row r="73" spans="1:7" x14ac:dyDescent="0.25">
      <c r="A73" s="1" t="s">
        <v>9</v>
      </c>
      <c r="B73" s="8" t="s">
        <v>94</v>
      </c>
      <c r="C73" s="9" t="s">
        <v>144</v>
      </c>
      <c r="D73" s="10">
        <v>300</v>
      </c>
      <c r="E73" s="7">
        <v>2.79</v>
      </c>
      <c r="F73" s="11">
        <v>250</v>
      </c>
      <c r="G73" s="27"/>
    </row>
    <row r="74" spans="1:7" x14ac:dyDescent="0.25">
      <c r="A74" s="1" t="s">
        <v>12</v>
      </c>
      <c r="B74" s="8" t="s">
        <v>145</v>
      </c>
      <c r="C74" s="9" t="s">
        <v>146</v>
      </c>
      <c r="D74" s="10">
        <v>1450</v>
      </c>
      <c r="E74" s="7">
        <v>2.76</v>
      </c>
      <c r="F74" s="11">
        <v>718</v>
      </c>
      <c r="G74" s="27"/>
    </row>
    <row r="75" spans="1:7" ht="31.5" x14ac:dyDescent="0.25">
      <c r="A75" s="1" t="s">
        <v>15</v>
      </c>
      <c r="B75" s="8" t="s">
        <v>94</v>
      </c>
      <c r="C75" s="9" t="s">
        <v>147</v>
      </c>
      <c r="D75" s="10">
        <v>600</v>
      </c>
      <c r="E75" s="7">
        <v>2.58</v>
      </c>
      <c r="F75" s="11">
        <v>475</v>
      </c>
      <c r="G75" s="27"/>
    </row>
    <row r="76" spans="1:7" x14ac:dyDescent="0.25">
      <c r="A76" s="1" t="s">
        <v>17</v>
      </c>
      <c r="B76" s="8" t="s">
        <v>128</v>
      </c>
      <c r="C76" s="9" t="s">
        <v>148</v>
      </c>
      <c r="D76" s="10">
        <v>1500</v>
      </c>
      <c r="E76" s="7">
        <v>2.42</v>
      </c>
      <c r="F76" s="11">
        <v>623</v>
      </c>
      <c r="G76" s="27"/>
    </row>
    <row r="77" spans="1:7" x14ac:dyDescent="0.25">
      <c r="A77" s="7"/>
      <c r="B77" s="14" t="s">
        <v>62</v>
      </c>
      <c r="C77" s="7"/>
      <c r="D77" s="15">
        <f>SUM(D72:D76)</f>
        <v>4850</v>
      </c>
      <c r="E77" s="21"/>
      <c r="F77" s="29">
        <f>SUM(F72:F76)</f>
        <v>2761</v>
      </c>
      <c r="G77" s="17">
        <f>SUM(G72,G76)</f>
        <v>0</v>
      </c>
    </row>
    <row r="78" spans="1:7" x14ac:dyDescent="0.25">
      <c r="A78" s="32"/>
      <c r="B78" s="33"/>
      <c r="C78" s="33"/>
      <c r="D78" s="33"/>
      <c r="E78" s="34"/>
      <c r="F78" s="7"/>
      <c r="G78" s="28">
        <f>SUM(2925-G77)</f>
        <v>2925</v>
      </c>
    </row>
  </sheetData>
  <mergeCells count="1">
    <mergeCell ref="A78:E78"/>
  </mergeCells>
  <conditionalFormatting sqref="E59">
    <cfRule type="colorScale" priority="1">
      <colorScale>
        <cfvo type="min"/>
        <cfvo type="max"/>
        <color rgb="FFFCFCFF"/>
        <color rgb="FF63BE7B"/>
      </colorScale>
    </cfRule>
  </conditionalFormatting>
  <pageMargins left="0.25" right="0.25" top="0.75" bottom="0.75" header="0.3" footer="0.3"/>
  <pageSetup paperSize="8" scale="90" fitToHeight="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Annika Aasa</dc:creator>
  <cp:lastModifiedBy>Annika Aasa</cp:lastModifiedBy>
  <cp:lastPrinted>2026-02-16T12:40:49Z</cp:lastPrinted>
  <dcterms:created xsi:type="dcterms:W3CDTF">2026-02-16T12:37:07Z</dcterms:created>
  <dcterms:modified xsi:type="dcterms:W3CDTF">2026-02-17T09:42:11Z</dcterms:modified>
</cp:coreProperties>
</file>